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ntagio\Excel\"/>
    </mc:Choice>
  </mc:AlternateContent>
  <xr:revisionPtr revIDLastSave="0" documentId="13_ncr:1_{CEB4F092-B837-4010-BA4F-E511FFB8DFBC}" xr6:coauthVersionLast="45" xr6:coauthVersionMax="45" xr10:uidLastSave="{00000000-0000-0000-0000-000000000000}"/>
  <bookViews>
    <workbookView xWindow="-108" yWindow="-108" windowWidth="23256" windowHeight="12576" activeTab="5" xr2:uid="{1AF8A162-61C1-470E-B430-65E86F50CA76}"/>
  </bookViews>
  <sheets>
    <sheet name="Parametros" sheetId="1" r:id="rId1"/>
    <sheet name="EvolOf" sheetId="20" r:id="rId2"/>
    <sheet name="50SRantiguo" sheetId="80" r:id="rId3"/>
    <sheet name="50SRMA" sheetId="104" r:id="rId4"/>
    <sheet name="50SR" sheetId="105" r:id="rId5"/>
    <sheet name="50" sheetId="106" r:id="rId6"/>
  </sheets>
  <definedNames>
    <definedName name="solver_adj" localSheetId="5" hidden="1">'50'!$BU$14</definedName>
    <definedName name="solver_adj" localSheetId="4" hidden="1">'50SR'!$BU$14</definedName>
    <definedName name="solver_adj" localSheetId="2" hidden="1">'50SRantiguo'!$BU$14</definedName>
    <definedName name="solver_adj" localSheetId="3" hidden="1">'50SRMA'!$BU$14</definedName>
    <definedName name="solver_cvg" localSheetId="5" hidden="1">0.000001</definedName>
    <definedName name="solver_cvg" localSheetId="4" hidden="1">0.000001</definedName>
    <definedName name="solver_cvg" localSheetId="2" hidden="1">0.000001</definedName>
    <definedName name="solver_cvg" localSheetId="3" hidden="1">0.000001</definedName>
    <definedName name="solver_drv" localSheetId="5" hidden="1">1</definedName>
    <definedName name="solver_drv" localSheetId="4" hidden="1">1</definedName>
    <definedName name="solver_drv" localSheetId="2" hidden="1">1</definedName>
    <definedName name="solver_drv" localSheetId="3" hidden="1">1</definedName>
    <definedName name="solver_eng" localSheetId="5" hidden="1">1</definedName>
    <definedName name="solver_eng" localSheetId="4" hidden="1">1</definedName>
    <definedName name="solver_eng" localSheetId="2" hidden="1">1</definedName>
    <definedName name="solver_eng" localSheetId="3" hidden="1">1</definedName>
    <definedName name="solver_est" localSheetId="5" hidden="1">1</definedName>
    <definedName name="solver_est" localSheetId="4" hidden="1">1</definedName>
    <definedName name="solver_est" localSheetId="2" hidden="1">1</definedName>
    <definedName name="solver_est" localSheetId="3" hidden="1">1</definedName>
    <definedName name="solver_itr" localSheetId="5" hidden="1">2147483647</definedName>
    <definedName name="solver_itr" localSheetId="4" hidden="1">2147483647</definedName>
    <definedName name="solver_itr" localSheetId="2" hidden="1">2147483647</definedName>
    <definedName name="solver_itr" localSheetId="3" hidden="1">2147483647</definedName>
    <definedName name="solver_lhs1" localSheetId="5" hidden="1">'50'!$BT$14</definedName>
    <definedName name="solver_lhs1" localSheetId="4" hidden="1">'50SR'!$BT$14</definedName>
    <definedName name="solver_lhs1" localSheetId="2" hidden="1">'50SRantiguo'!$BT$14</definedName>
    <definedName name="solver_lhs1" localSheetId="3" hidden="1">'50SRMA'!$BT$14</definedName>
    <definedName name="solver_mip" localSheetId="5" hidden="1">2147483647</definedName>
    <definedName name="solver_mip" localSheetId="4" hidden="1">2147483647</definedName>
    <definedName name="solver_mip" localSheetId="2" hidden="1">2147483647</definedName>
    <definedName name="solver_mip" localSheetId="3" hidden="1">2147483647</definedName>
    <definedName name="solver_mni" localSheetId="5" hidden="1">30</definedName>
    <definedName name="solver_mni" localSheetId="4" hidden="1">30</definedName>
    <definedName name="solver_mni" localSheetId="2" hidden="1">30</definedName>
    <definedName name="solver_mni" localSheetId="3" hidden="1">30</definedName>
    <definedName name="solver_mrt" localSheetId="5" hidden="1">0.075</definedName>
    <definedName name="solver_mrt" localSheetId="4" hidden="1">0.075</definedName>
    <definedName name="solver_mrt" localSheetId="2" hidden="1">0.075</definedName>
    <definedName name="solver_mrt" localSheetId="3" hidden="1">0.075</definedName>
    <definedName name="solver_msl" localSheetId="5" hidden="1">2</definedName>
    <definedName name="solver_msl" localSheetId="4" hidden="1">2</definedName>
    <definedName name="solver_msl" localSheetId="2" hidden="1">2</definedName>
    <definedName name="solver_msl" localSheetId="3" hidden="1">2</definedName>
    <definedName name="solver_neg" localSheetId="5" hidden="1">1</definedName>
    <definedName name="solver_neg" localSheetId="4" hidden="1">1</definedName>
    <definedName name="solver_neg" localSheetId="2" hidden="1">1</definedName>
    <definedName name="solver_neg" localSheetId="3" hidden="1">1</definedName>
    <definedName name="solver_nod" localSheetId="5" hidden="1">2147483647</definedName>
    <definedName name="solver_nod" localSheetId="4" hidden="1">2147483647</definedName>
    <definedName name="solver_nod" localSheetId="2" hidden="1">2147483647</definedName>
    <definedName name="solver_nod" localSheetId="3" hidden="1">2147483647</definedName>
    <definedName name="solver_num" localSheetId="5" hidden="1">0</definedName>
    <definedName name="solver_num" localSheetId="4" hidden="1">0</definedName>
    <definedName name="solver_num" localSheetId="2" hidden="1">0</definedName>
    <definedName name="solver_num" localSheetId="3" hidden="1">0</definedName>
    <definedName name="solver_nwt" localSheetId="5" hidden="1">1</definedName>
    <definedName name="solver_nwt" localSheetId="4" hidden="1">1</definedName>
    <definedName name="solver_nwt" localSheetId="2" hidden="1">1</definedName>
    <definedName name="solver_nwt" localSheetId="3" hidden="1">1</definedName>
    <definedName name="solver_opt" localSheetId="5" hidden="1">'50'!$BX$14</definedName>
    <definedName name="solver_opt" localSheetId="4" hidden="1">'50SR'!$BX$14</definedName>
    <definedName name="solver_opt" localSheetId="2" hidden="1">'50SRantiguo'!$BX$14</definedName>
    <definedName name="solver_opt" localSheetId="3" hidden="1">'50SRMA'!$BX$14</definedName>
    <definedName name="solver_pre" localSheetId="5" hidden="1">0.000001</definedName>
    <definedName name="solver_pre" localSheetId="4" hidden="1">0.000001</definedName>
    <definedName name="solver_pre" localSheetId="2" hidden="1">0.000001</definedName>
    <definedName name="solver_pre" localSheetId="3" hidden="1">0.000001</definedName>
    <definedName name="solver_rbv" localSheetId="5" hidden="1">1</definedName>
    <definedName name="solver_rbv" localSheetId="4" hidden="1">1</definedName>
    <definedName name="solver_rbv" localSheetId="2" hidden="1">1</definedName>
    <definedName name="solver_rbv" localSheetId="3" hidden="1">1</definedName>
    <definedName name="solver_rel1" localSheetId="5" hidden="1">4</definedName>
    <definedName name="solver_rel1" localSheetId="4" hidden="1">4</definedName>
    <definedName name="solver_rel1" localSheetId="2" hidden="1">4</definedName>
    <definedName name="solver_rel1" localSheetId="3" hidden="1">4</definedName>
    <definedName name="solver_rhs1" localSheetId="5" hidden="1">entero</definedName>
    <definedName name="solver_rhs1" localSheetId="4" hidden="1">entero</definedName>
    <definedName name="solver_rhs1" localSheetId="2" hidden="1">entero</definedName>
    <definedName name="solver_rhs1" localSheetId="3" hidden="1">entero</definedName>
    <definedName name="solver_rlx" localSheetId="5" hidden="1">2</definedName>
    <definedName name="solver_rlx" localSheetId="4" hidden="1">2</definedName>
    <definedName name="solver_rlx" localSheetId="2" hidden="1">2</definedName>
    <definedName name="solver_rlx" localSheetId="3" hidden="1">2</definedName>
    <definedName name="solver_rsd" localSheetId="5" hidden="1">0</definedName>
    <definedName name="solver_rsd" localSheetId="4" hidden="1">0</definedName>
    <definedName name="solver_rsd" localSheetId="2" hidden="1">0</definedName>
    <definedName name="solver_rsd" localSheetId="3" hidden="1">0</definedName>
    <definedName name="solver_scl" localSheetId="5" hidden="1">1</definedName>
    <definedName name="solver_scl" localSheetId="4" hidden="1">1</definedName>
    <definedName name="solver_scl" localSheetId="2" hidden="1">1</definedName>
    <definedName name="solver_scl" localSheetId="3" hidden="1">1</definedName>
    <definedName name="solver_sho" localSheetId="5" hidden="1">2</definedName>
    <definedName name="solver_sho" localSheetId="4" hidden="1">2</definedName>
    <definedName name="solver_sho" localSheetId="2" hidden="1">2</definedName>
    <definedName name="solver_sho" localSheetId="3" hidden="1">2</definedName>
    <definedName name="solver_ssz" localSheetId="5" hidden="1">100</definedName>
    <definedName name="solver_ssz" localSheetId="4" hidden="1">100</definedName>
    <definedName name="solver_ssz" localSheetId="2" hidden="1">100</definedName>
    <definedName name="solver_ssz" localSheetId="3" hidden="1">100</definedName>
    <definedName name="solver_tim" localSheetId="5" hidden="1">2147483647</definedName>
    <definedName name="solver_tim" localSheetId="4" hidden="1">2147483647</definedName>
    <definedName name="solver_tim" localSheetId="2" hidden="1">2147483647</definedName>
    <definedName name="solver_tim" localSheetId="3" hidden="1">2147483647</definedName>
    <definedName name="solver_tol" localSheetId="5" hidden="1">0.01</definedName>
    <definedName name="solver_tol" localSheetId="4" hidden="1">0.01</definedName>
    <definedName name="solver_tol" localSheetId="2" hidden="1">0.01</definedName>
    <definedName name="solver_tol" localSheetId="3" hidden="1">0.01</definedName>
    <definedName name="solver_typ" localSheetId="5" hidden="1">2</definedName>
    <definedName name="solver_typ" localSheetId="4" hidden="1">2</definedName>
    <definedName name="solver_typ" localSheetId="2" hidden="1">2</definedName>
    <definedName name="solver_typ" localSheetId="3" hidden="1">2</definedName>
    <definedName name="solver_val" localSheetId="5" hidden="1">0</definedName>
    <definedName name="solver_val" localSheetId="4" hidden="1">0</definedName>
    <definedName name="solver_val" localSheetId="2" hidden="1">0</definedName>
    <definedName name="solver_val" localSheetId="3" hidden="1">0</definedName>
    <definedName name="solver_ver" localSheetId="5" hidden="1">3</definedName>
    <definedName name="solver_ver" localSheetId="4" hidden="1">3</definedName>
    <definedName name="solver_ver" localSheetId="2" hidden="1">3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U373" i="106" l="1"/>
  <c r="BA373" i="106" s="1"/>
  <c r="AS373" i="106"/>
  <c r="AQ373" i="106"/>
  <c r="AP373" i="106"/>
  <c r="AT373" i="106" s="1"/>
  <c r="AN373" i="106"/>
  <c r="AM373" i="106"/>
  <c r="AL373" i="106"/>
  <c r="AJ373" i="106"/>
  <c r="AH373" i="106"/>
  <c r="AG373" i="106"/>
  <c r="AF373" i="106"/>
  <c r="AE373" i="106"/>
  <c r="AI373" i="106" s="1"/>
  <c r="AO373" i="106" s="1"/>
  <c r="AD373" i="106"/>
  <c r="AC373" i="106"/>
  <c r="AB373" i="106"/>
  <c r="AA373" i="106"/>
  <c r="B373" i="106"/>
  <c r="AZ373" i="106" s="1"/>
  <c r="BA372" i="106"/>
  <c r="AU372" i="106"/>
  <c r="AT372" i="106"/>
  <c r="AS372" i="106"/>
  <c r="AQ372" i="106"/>
  <c r="AP372" i="106"/>
  <c r="AM372" i="106"/>
  <c r="AL372" i="106"/>
  <c r="AK372" i="106"/>
  <c r="AJ372" i="106"/>
  <c r="AH372" i="106"/>
  <c r="AG372" i="106"/>
  <c r="AF372" i="106"/>
  <c r="AE372" i="106"/>
  <c r="AI372" i="106" s="1"/>
  <c r="AD372" i="106"/>
  <c r="AC372" i="106"/>
  <c r="AB372" i="106"/>
  <c r="AA372" i="106"/>
  <c r="B372" i="106"/>
  <c r="AU371" i="106"/>
  <c r="BA371" i="106" s="1"/>
  <c r="AS371" i="106"/>
  <c r="AQ371" i="106"/>
  <c r="AT371" i="106" s="1"/>
  <c r="AP371" i="106"/>
  <c r="AH371" i="106"/>
  <c r="AG371" i="106"/>
  <c r="AF371" i="106"/>
  <c r="AE371" i="106"/>
  <c r="AI371" i="106" s="1"/>
  <c r="AD371" i="106"/>
  <c r="AC371" i="106"/>
  <c r="AB371" i="106"/>
  <c r="AA371" i="106"/>
  <c r="B371" i="106"/>
  <c r="BA370" i="106"/>
  <c r="AY370" i="106"/>
  <c r="AX370" i="106"/>
  <c r="AW370" i="106"/>
  <c r="AU370" i="106"/>
  <c r="AS370" i="106"/>
  <c r="AQ370" i="106"/>
  <c r="AP370" i="106"/>
  <c r="AT370" i="106" s="1"/>
  <c r="AZ370" i="106" s="1"/>
  <c r="AI370" i="106"/>
  <c r="AH370" i="106"/>
  <c r="AG370" i="106"/>
  <c r="AF370" i="106"/>
  <c r="AE370" i="106"/>
  <c r="AD370" i="106"/>
  <c r="AC370" i="106"/>
  <c r="AB370" i="106"/>
  <c r="AA370" i="106"/>
  <c r="B370" i="106"/>
  <c r="BA369" i="106"/>
  <c r="AY369" i="106"/>
  <c r="AX369" i="106"/>
  <c r="AW369" i="106"/>
  <c r="AV369" i="106"/>
  <c r="AU369" i="106"/>
  <c r="AS369" i="106"/>
  <c r="AQ369" i="106"/>
  <c r="AT369" i="106" s="1"/>
  <c r="AZ369" i="106" s="1"/>
  <c r="AP369" i="106"/>
  <c r="AN369" i="106"/>
  <c r="AM369" i="106"/>
  <c r="AL369" i="106"/>
  <c r="AK369" i="106"/>
  <c r="AJ369" i="106"/>
  <c r="AH369" i="106"/>
  <c r="AG369" i="106"/>
  <c r="AI369" i="106" s="1"/>
  <c r="AO369" i="106" s="1"/>
  <c r="AF369" i="106"/>
  <c r="AE369" i="106"/>
  <c r="AD369" i="106"/>
  <c r="AC369" i="106"/>
  <c r="AB369" i="106"/>
  <c r="AA369" i="106"/>
  <c r="B369" i="106"/>
  <c r="AY368" i="106"/>
  <c r="AX368" i="106"/>
  <c r="AW368" i="106"/>
  <c r="AV368" i="106"/>
  <c r="AU368" i="106"/>
  <c r="BA368" i="106" s="1"/>
  <c r="AS368" i="106"/>
  <c r="AQ368" i="106"/>
  <c r="AP368" i="106"/>
  <c r="AT368" i="106" s="1"/>
  <c r="AZ368" i="106" s="1"/>
  <c r="AN368" i="106"/>
  <c r="AM368" i="106"/>
  <c r="AL368" i="106"/>
  <c r="AK368" i="106"/>
  <c r="AJ368" i="106"/>
  <c r="AH368" i="106"/>
  <c r="AG368" i="106"/>
  <c r="AF368" i="106"/>
  <c r="AE368" i="106"/>
  <c r="AI368" i="106" s="1"/>
  <c r="AO368" i="106" s="1"/>
  <c r="AD368" i="106"/>
  <c r="AC368" i="106"/>
  <c r="AB368" i="106"/>
  <c r="AA368" i="106"/>
  <c r="B368" i="106"/>
  <c r="AU367" i="106"/>
  <c r="BA367" i="106" s="1"/>
  <c r="AS367" i="106"/>
  <c r="AT367" i="106" s="1"/>
  <c r="AQ367" i="106"/>
  <c r="AP367" i="106"/>
  <c r="AK367" i="106"/>
  <c r="AH367" i="106"/>
  <c r="AG367" i="106"/>
  <c r="AI367" i="106" s="1"/>
  <c r="AF367" i="106"/>
  <c r="AE367" i="106"/>
  <c r="AD367" i="106"/>
  <c r="AC367" i="106"/>
  <c r="AB367" i="106"/>
  <c r="AA367" i="106"/>
  <c r="B367" i="106"/>
  <c r="BA366" i="106"/>
  <c r="AY366" i="106"/>
  <c r="AU366" i="106"/>
  <c r="AS366" i="106"/>
  <c r="AQ366" i="106"/>
  <c r="AP366" i="106"/>
  <c r="AT366" i="106" s="1"/>
  <c r="AZ366" i="106" s="1"/>
  <c r="AN366" i="106"/>
  <c r="AM366" i="106"/>
  <c r="AL366" i="106"/>
  <c r="AK366" i="106"/>
  <c r="AH366" i="106"/>
  <c r="AG366" i="106"/>
  <c r="AF366" i="106"/>
  <c r="AE366" i="106"/>
  <c r="AI366" i="106" s="1"/>
  <c r="AO366" i="106" s="1"/>
  <c r="AD366" i="106"/>
  <c r="AC366" i="106"/>
  <c r="AB366" i="106"/>
  <c r="AA366" i="106"/>
  <c r="B366" i="106"/>
  <c r="AX366" i="106" s="1"/>
  <c r="AU365" i="106"/>
  <c r="BA365" i="106" s="1"/>
  <c r="AT365" i="106"/>
  <c r="AS365" i="106"/>
  <c r="AQ365" i="106"/>
  <c r="AP365" i="106"/>
  <c r="AH365" i="106"/>
  <c r="AG365" i="106"/>
  <c r="AF365" i="106"/>
  <c r="AI365" i="106" s="1"/>
  <c r="AE365" i="106"/>
  <c r="AD365" i="106"/>
  <c r="AC365" i="106"/>
  <c r="AB365" i="106"/>
  <c r="AA365" i="106"/>
  <c r="B365" i="106"/>
  <c r="BA364" i="106"/>
  <c r="AY364" i="106"/>
  <c r="AW364" i="106"/>
  <c r="AV364" i="106"/>
  <c r="AU364" i="106"/>
  <c r="AS364" i="106"/>
  <c r="AQ364" i="106"/>
  <c r="AP364" i="106"/>
  <c r="AT364" i="106" s="1"/>
  <c r="AZ364" i="106" s="1"/>
  <c r="AO364" i="106"/>
  <c r="AN364" i="106"/>
  <c r="AH364" i="106"/>
  <c r="AG364" i="106"/>
  <c r="AF364" i="106"/>
  <c r="AE364" i="106"/>
  <c r="AI364" i="106" s="1"/>
  <c r="AD364" i="106"/>
  <c r="AC364" i="106"/>
  <c r="AB364" i="106"/>
  <c r="AA364" i="106"/>
  <c r="B364" i="106"/>
  <c r="AM364" i="106" s="1"/>
  <c r="AY363" i="106"/>
  <c r="AX363" i="106"/>
  <c r="AW363" i="106"/>
  <c r="AU363" i="106"/>
  <c r="BA363" i="106" s="1"/>
  <c r="AT363" i="106"/>
  <c r="AS363" i="106"/>
  <c r="AQ363" i="106"/>
  <c r="AP363" i="106"/>
  <c r="AO363" i="106"/>
  <c r="AM363" i="106"/>
  <c r="AL363" i="106"/>
  <c r="AI363" i="106"/>
  <c r="AH363" i="106"/>
  <c r="AG363" i="106"/>
  <c r="AF363" i="106"/>
  <c r="AE363" i="106"/>
  <c r="AD363" i="106"/>
  <c r="AC363" i="106"/>
  <c r="AB363" i="106"/>
  <c r="AA363" i="106"/>
  <c r="B363" i="106"/>
  <c r="BA362" i="106"/>
  <c r="AY362" i="106"/>
  <c r="AX362" i="106"/>
  <c r="AW362" i="106"/>
  <c r="AV362" i="106"/>
  <c r="AU362" i="106"/>
  <c r="AS362" i="106"/>
  <c r="AQ362" i="106"/>
  <c r="AP362" i="106"/>
  <c r="AT362" i="106" s="1"/>
  <c r="AZ362" i="106" s="1"/>
  <c r="AN362" i="106"/>
  <c r="AM362" i="106"/>
  <c r="AL362" i="106"/>
  <c r="AK362" i="106"/>
  <c r="AJ362" i="106"/>
  <c r="AH362" i="106"/>
  <c r="AG362" i="106"/>
  <c r="AF362" i="106"/>
  <c r="AE362" i="106"/>
  <c r="AD362" i="106"/>
  <c r="AC362" i="106"/>
  <c r="AB362" i="106"/>
  <c r="AA362" i="106"/>
  <c r="B362" i="106"/>
  <c r="AU361" i="106"/>
  <c r="BA361" i="106" s="1"/>
  <c r="AS361" i="106"/>
  <c r="AQ361" i="106"/>
  <c r="AP361" i="106"/>
  <c r="AT361" i="106" s="1"/>
  <c r="AI361" i="106"/>
  <c r="AH361" i="106"/>
  <c r="AG361" i="106"/>
  <c r="AF361" i="106"/>
  <c r="AE361" i="106"/>
  <c r="AD361" i="106"/>
  <c r="AC361" i="106"/>
  <c r="AB361" i="106"/>
  <c r="AA361" i="106"/>
  <c r="B361" i="106"/>
  <c r="BA360" i="106"/>
  <c r="AU360" i="106"/>
  <c r="AS360" i="106"/>
  <c r="AQ360" i="106"/>
  <c r="AP360" i="106"/>
  <c r="AH360" i="106"/>
  <c r="AG360" i="106"/>
  <c r="AF360" i="106"/>
  <c r="AE360" i="106"/>
  <c r="AI360" i="106" s="1"/>
  <c r="AD360" i="106"/>
  <c r="AC360" i="106"/>
  <c r="AB360" i="106"/>
  <c r="AA360" i="106"/>
  <c r="B360" i="106"/>
  <c r="BA359" i="106"/>
  <c r="AZ359" i="106"/>
  <c r="AY359" i="106"/>
  <c r="AX359" i="106"/>
  <c r="AW359" i="106"/>
  <c r="AV359" i="106"/>
  <c r="AU359" i="106"/>
  <c r="AS359" i="106"/>
  <c r="AT359" i="106" s="1"/>
  <c r="AQ359" i="106"/>
  <c r="AP359" i="106"/>
  <c r="AL359" i="106"/>
  <c r="AK359" i="106"/>
  <c r="AJ359" i="106"/>
  <c r="AI359" i="106"/>
  <c r="AH359" i="106"/>
  <c r="AG359" i="106"/>
  <c r="AF359" i="106"/>
  <c r="AE359" i="106"/>
  <c r="AD359" i="106"/>
  <c r="AC359" i="106"/>
  <c r="AB359" i="106"/>
  <c r="AA359" i="106"/>
  <c r="B359" i="106"/>
  <c r="AY358" i="106"/>
  <c r="AX358" i="106"/>
  <c r="AW358" i="106"/>
  <c r="AU358" i="106"/>
  <c r="AV358" i="106" s="1"/>
  <c r="AS358" i="106"/>
  <c r="AQ358" i="106"/>
  <c r="AP358" i="106"/>
  <c r="AT358" i="106" s="1"/>
  <c r="AZ358" i="106" s="1"/>
  <c r="AH358" i="106"/>
  <c r="AG358" i="106"/>
  <c r="AF358" i="106"/>
  <c r="AE358" i="106"/>
  <c r="AI358" i="106" s="1"/>
  <c r="AD358" i="106"/>
  <c r="AC358" i="106"/>
  <c r="AB358" i="106"/>
  <c r="AA358" i="106"/>
  <c r="B358" i="106"/>
  <c r="AO358" i="106" s="1"/>
  <c r="BA357" i="106"/>
  <c r="AU357" i="106"/>
  <c r="AT357" i="106"/>
  <c r="AS357" i="106"/>
  <c r="AQ357" i="106"/>
  <c r="AP357" i="106"/>
  <c r="AH357" i="106"/>
  <c r="AI357" i="106" s="1"/>
  <c r="AG357" i="106"/>
  <c r="AF357" i="106"/>
  <c r="AE357" i="106"/>
  <c r="AD357" i="106"/>
  <c r="AC357" i="106"/>
  <c r="AB357" i="106"/>
  <c r="AA357" i="106"/>
  <c r="B357" i="106"/>
  <c r="AY356" i="106"/>
  <c r="AX356" i="106"/>
  <c r="AW356" i="106"/>
  <c r="AU356" i="106"/>
  <c r="AV356" i="106" s="1"/>
  <c r="AT356" i="106"/>
  <c r="AZ356" i="106" s="1"/>
  <c r="AS356" i="106"/>
  <c r="AQ356" i="106"/>
  <c r="AP356" i="106"/>
  <c r="AN356" i="106"/>
  <c r="AM356" i="106"/>
  <c r="AL356" i="106"/>
  <c r="AK356" i="106"/>
  <c r="AJ356" i="106"/>
  <c r="AI356" i="106"/>
  <c r="AO356" i="106" s="1"/>
  <c r="AH356" i="106"/>
  <c r="AG356" i="106"/>
  <c r="AF356" i="106"/>
  <c r="AE356" i="106"/>
  <c r="AD356" i="106"/>
  <c r="AC356" i="106"/>
  <c r="AB356" i="106"/>
  <c r="AA356" i="106"/>
  <c r="B356" i="106"/>
  <c r="AY355" i="106"/>
  <c r="AX355" i="106"/>
  <c r="AW355" i="106"/>
  <c r="AV355" i="106"/>
  <c r="AU355" i="106"/>
  <c r="BA355" i="106" s="1"/>
  <c r="AS355" i="106"/>
  <c r="AT355" i="106" s="1"/>
  <c r="AZ355" i="106" s="1"/>
  <c r="AQ355" i="106"/>
  <c r="AP355" i="106"/>
  <c r="AN355" i="106"/>
  <c r="AM355" i="106"/>
  <c r="AL355" i="106"/>
  <c r="AK355" i="106"/>
  <c r="AJ355" i="106"/>
  <c r="AH355" i="106"/>
  <c r="AG355" i="106"/>
  <c r="AF355" i="106"/>
  <c r="AE355" i="106"/>
  <c r="AI355" i="106" s="1"/>
  <c r="AO355" i="106" s="1"/>
  <c r="AD355" i="106"/>
  <c r="AC355" i="106"/>
  <c r="AB355" i="106"/>
  <c r="AA355" i="106"/>
  <c r="B355" i="106"/>
  <c r="AU354" i="106"/>
  <c r="BA354" i="106" s="1"/>
  <c r="AS354" i="106"/>
  <c r="AQ354" i="106"/>
  <c r="AP354" i="106"/>
  <c r="AT354" i="106" s="1"/>
  <c r="AH354" i="106"/>
  <c r="AG354" i="106"/>
  <c r="AF354" i="106"/>
  <c r="AI354" i="106" s="1"/>
  <c r="AE354" i="106"/>
  <c r="AD354" i="106"/>
  <c r="AC354" i="106"/>
  <c r="AB354" i="106"/>
  <c r="AA354" i="106"/>
  <c r="B354" i="106"/>
  <c r="BA353" i="106"/>
  <c r="AZ353" i="106"/>
  <c r="AY353" i="106"/>
  <c r="AX353" i="106"/>
  <c r="AU353" i="106"/>
  <c r="AT353" i="106"/>
  <c r="AS353" i="106"/>
  <c r="AQ353" i="106"/>
  <c r="AP353" i="106"/>
  <c r="AN353" i="106"/>
  <c r="AM353" i="106"/>
  <c r="AL353" i="106"/>
  <c r="AK353" i="106"/>
  <c r="AJ353" i="106"/>
  <c r="AH353" i="106"/>
  <c r="AG353" i="106"/>
  <c r="AF353" i="106"/>
  <c r="AE353" i="106"/>
  <c r="AI353" i="106" s="1"/>
  <c r="AD353" i="106"/>
  <c r="AC353" i="106"/>
  <c r="AB353" i="106"/>
  <c r="AA353" i="106"/>
  <c r="B353" i="106"/>
  <c r="AW353" i="106" s="1"/>
  <c r="BA352" i="106"/>
  <c r="AY352" i="106"/>
  <c r="AW352" i="106"/>
  <c r="AV352" i="106"/>
  <c r="AU352" i="106"/>
  <c r="AS352" i="106"/>
  <c r="AT352" i="106" s="1"/>
  <c r="AZ352" i="106" s="1"/>
  <c r="AQ352" i="106"/>
  <c r="AP352" i="106"/>
  <c r="AI352" i="106"/>
  <c r="AH352" i="106"/>
  <c r="AG352" i="106"/>
  <c r="AF352" i="106"/>
  <c r="AE352" i="106"/>
  <c r="AD352" i="106"/>
  <c r="AC352" i="106"/>
  <c r="AB352" i="106"/>
  <c r="AA352" i="106"/>
  <c r="B352" i="106"/>
  <c r="AU351" i="106"/>
  <c r="BA351" i="106" s="1"/>
  <c r="AS351" i="106"/>
  <c r="AQ351" i="106"/>
  <c r="AP351" i="106"/>
  <c r="AT351" i="106" s="1"/>
  <c r="AH351" i="106"/>
  <c r="AG351" i="106"/>
  <c r="AF351" i="106"/>
  <c r="AE351" i="106"/>
  <c r="AI351" i="106" s="1"/>
  <c r="AD351" i="106"/>
  <c r="AC351" i="106"/>
  <c r="AB351" i="106"/>
  <c r="AA351" i="106"/>
  <c r="B351" i="106"/>
  <c r="BA350" i="106"/>
  <c r="AZ350" i="106"/>
  <c r="AY350" i="106"/>
  <c r="AX350" i="106"/>
  <c r="AW350" i="106"/>
  <c r="AV350" i="106"/>
  <c r="AU350" i="106"/>
  <c r="AT350" i="106"/>
  <c r="AS350" i="106"/>
  <c r="AQ350" i="106"/>
  <c r="AP350" i="106"/>
  <c r="AN350" i="106"/>
  <c r="AM350" i="106"/>
  <c r="AL350" i="106"/>
  <c r="AK350" i="106"/>
  <c r="AJ350" i="106"/>
  <c r="AI350" i="106"/>
  <c r="AO350" i="106" s="1"/>
  <c r="AH350" i="106"/>
  <c r="AG350" i="106"/>
  <c r="AF350" i="106"/>
  <c r="AE350" i="106"/>
  <c r="AD350" i="106"/>
  <c r="AC350" i="106"/>
  <c r="AB350" i="106"/>
  <c r="AA350" i="106"/>
  <c r="B350" i="106"/>
  <c r="AY349" i="106"/>
  <c r="AX349" i="106"/>
  <c r="AW349" i="106"/>
  <c r="AV349" i="106"/>
  <c r="AU349" i="106"/>
  <c r="BA349" i="106" s="1"/>
  <c r="AS349" i="106"/>
  <c r="AQ349" i="106"/>
  <c r="AP349" i="106"/>
  <c r="AT349" i="106" s="1"/>
  <c r="AZ349" i="106" s="1"/>
  <c r="AO349" i="106"/>
  <c r="AN349" i="106"/>
  <c r="AM349" i="106"/>
  <c r="AL349" i="106"/>
  <c r="AK349" i="106"/>
  <c r="AJ349" i="106"/>
  <c r="AH349" i="106"/>
  <c r="AG349" i="106"/>
  <c r="AF349" i="106"/>
  <c r="AE349" i="106"/>
  <c r="AI349" i="106" s="1"/>
  <c r="AD349" i="106"/>
  <c r="AC349" i="106"/>
  <c r="AB349" i="106"/>
  <c r="AA349" i="106"/>
  <c r="B349" i="106"/>
  <c r="AU348" i="106"/>
  <c r="AS348" i="106"/>
  <c r="AT348" i="106" s="1"/>
  <c r="AQ348" i="106"/>
  <c r="AP348" i="106"/>
  <c r="AM348" i="106"/>
  <c r="AL348" i="106"/>
  <c r="AK348" i="106"/>
  <c r="AJ348" i="106"/>
  <c r="AH348" i="106"/>
  <c r="AG348" i="106"/>
  <c r="AF348" i="106"/>
  <c r="AE348" i="106"/>
  <c r="AI348" i="106" s="1"/>
  <c r="AO348" i="106" s="1"/>
  <c r="AD348" i="106"/>
  <c r="AC348" i="106"/>
  <c r="AB348" i="106"/>
  <c r="AA348" i="106"/>
  <c r="B348" i="106"/>
  <c r="BA347" i="106"/>
  <c r="AU347" i="106"/>
  <c r="AS347" i="106"/>
  <c r="AQ347" i="106"/>
  <c r="AP347" i="106"/>
  <c r="AT347" i="106" s="1"/>
  <c r="AH347" i="106"/>
  <c r="AG347" i="106"/>
  <c r="AF347" i="106"/>
  <c r="AE347" i="106"/>
  <c r="AD347" i="106"/>
  <c r="AC347" i="106"/>
  <c r="AB347" i="106"/>
  <c r="AA347" i="106"/>
  <c r="B347" i="106"/>
  <c r="AY346" i="106"/>
  <c r="AX346" i="106"/>
  <c r="AW346" i="106"/>
  <c r="AU346" i="106"/>
  <c r="BA346" i="106" s="1"/>
  <c r="AS346" i="106"/>
  <c r="AQ346" i="106"/>
  <c r="AP346" i="106"/>
  <c r="AT346" i="106" s="1"/>
  <c r="AH346" i="106"/>
  <c r="AG346" i="106"/>
  <c r="AF346" i="106"/>
  <c r="AE346" i="106"/>
  <c r="AI346" i="106" s="1"/>
  <c r="AD346" i="106"/>
  <c r="AC346" i="106"/>
  <c r="AB346" i="106"/>
  <c r="AA346" i="106"/>
  <c r="B346" i="106"/>
  <c r="BA345" i="106"/>
  <c r="AX345" i="106"/>
  <c r="AW345" i="106"/>
  <c r="AV345" i="106"/>
  <c r="AU345" i="106"/>
  <c r="AS345" i="106"/>
  <c r="AQ345" i="106"/>
  <c r="AP345" i="106"/>
  <c r="AT345" i="106" s="1"/>
  <c r="AZ345" i="106" s="1"/>
  <c r="AH345" i="106"/>
  <c r="AG345" i="106"/>
  <c r="AF345" i="106"/>
  <c r="AE345" i="106"/>
  <c r="AI345" i="106" s="1"/>
  <c r="AO345" i="106" s="1"/>
  <c r="AD345" i="106"/>
  <c r="AC345" i="106"/>
  <c r="AB345" i="106"/>
  <c r="AA345" i="106"/>
  <c r="B345" i="106"/>
  <c r="AU344" i="106"/>
  <c r="BA344" i="106" s="1"/>
  <c r="AS344" i="106"/>
  <c r="AQ344" i="106"/>
  <c r="AP344" i="106"/>
  <c r="AH344" i="106"/>
  <c r="AG344" i="106"/>
  <c r="AF344" i="106"/>
  <c r="AI344" i="106" s="1"/>
  <c r="AE344" i="106"/>
  <c r="AD344" i="106"/>
  <c r="AC344" i="106"/>
  <c r="AB344" i="106"/>
  <c r="AA344" i="106"/>
  <c r="B344" i="106"/>
  <c r="AY343" i="106"/>
  <c r="AX343" i="106"/>
  <c r="AW343" i="106"/>
  <c r="AU343" i="106"/>
  <c r="AV343" i="106" s="1"/>
  <c r="AT343" i="106"/>
  <c r="AZ343" i="106" s="1"/>
  <c r="AS343" i="106"/>
  <c r="AQ343" i="106"/>
  <c r="AP343" i="106"/>
  <c r="AN343" i="106"/>
  <c r="AM343" i="106"/>
  <c r="AL343" i="106"/>
  <c r="AK343" i="106"/>
  <c r="AJ343" i="106"/>
  <c r="AH343" i="106"/>
  <c r="AG343" i="106"/>
  <c r="AF343" i="106"/>
  <c r="AE343" i="106"/>
  <c r="AI343" i="106" s="1"/>
  <c r="AO343" i="106" s="1"/>
  <c r="AD343" i="106"/>
  <c r="AC343" i="106"/>
  <c r="AB343" i="106"/>
  <c r="AA343" i="106"/>
  <c r="B343" i="106"/>
  <c r="AX342" i="106"/>
  <c r="AW342" i="106"/>
  <c r="AU342" i="106"/>
  <c r="BA342" i="106" s="1"/>
  <c r="AS342" i="106"/>
  <c r="AQ342" i="106"/>
  <c r="AT342" i="106" s="1"/>
  <c r="AP342" i="106"/>
  <c r="AN342" i="106"/>
  <c r="AM342" i="106"/>
  <c r="AL342" i="106"/>
  <c r="AK342" i="106"/>
  <c r="AH342" i="106"/>
  <c r="AG342" i="106"/>
  <c r="AF342" i="106"/>
  <c r="AE342" i="106"/>
  <c r="AD342" i="106"/>
  <c r="AC342" i="106"/>
  <c r="AB342" i="106"/>
  <c r="AA342" i="106"/>
  <c r="B342" i="106"/>
  <c r="BA341" i="106"/>
  <c r="AU341" i="106"/>
  <c r="AS341" i="106"/>
  <c r="AQ341" i="106"/>
  <c r="AP341" i="106"/>
  <c r="AT341" i="106" s="1"/>
  <c r="AN341" i="106"/>
  <c r="AM341" i="106"/>
  <c r="AL341" i="106"/>
  <c r="AJ341" i="106"/>
  <c r="AH341" i="106"/>
  <c r="AG341" i="106"/>
  <c r="AF341" i="106"/>
  <c r="AE341" i="106"/>
  <c r="AI341" i="106" s="1"/>
  <c r="AO341" i="106" s="1"/>
  <c r="AD341" i="106"/>
  <c r="AC341" i="106"/>
  <c r="AB341" i="106"/>
  <c r="AA341" i="106"/>
  <c r="B341" i="106"/>
  <c r="AZ341" i="106" s="1"/>
  <c r="BA340" i="106"/>
  <c r="AZ340" i="106"/>
  <c r="AU340" i="106"/>
  <c r="AT340" i="106"/>
  <c r="AS340" i="106"/>
  <c r="AQ340" i="106"/>
  <c r="AP340" i="106"/>
  <c r="AM340" i="106"/>
  <c r="AH340" i="106"/>
  <c r="AG340" i="106"/>
  <c r="AF340" i="106"/>
  <c r="AE340" i="106"/>
  <c r="AI340" i="106" s="1"/>
  <c r="AD340" i="106"/>
  <c r="AC340" i="106"/>
  <c r="AB340" i="106"/>
  <c r="AA340" i="106"/>
  <c r="B340" i="106"/>
  <c r="AY339" i="106"/>
  <c r="AX339" i="106"/>
  <c r="AV339" i="106"/>
  <c r="AU339" i="106"/>
  <c r="BA339" i="106" s="1"/>
  <c r="AS339" i="106"/>
  <c r="AT339" i="106" s="1"/>
  <c r="AZ339" i="106" s="1"/>
  <c r="AQ339" i="106"/>
  <c r="AP339" i="106"/>
  <c r="AH339" i="106"/>
  <c r="AG339" i="106"/>
  <c r="AF339" i="106"/>
  <c r="AE339" i="106"/>
  <c r="AD339" i="106"/>
  <c r="AC339" i="106"/>
  <c r="AB339" i="106"/>
  <c r="AA339" i="106"/>
  <c r="B339" i="106"/>
  <c r="BA338" i="106"/>
  <c r="AU338" i="106"/>
  <c r="AS338" i="106"/>
  <c r="AQ338" i="106"/>
  <c r="AP338" i="106"/>
  <c r="AT338" i="106" s="1"/>
  <c r="AO338" i="106"/>
  <c r="AI338" i="106"/>
  <c r="AH338" i="106"/>
  <c r="AG338" i="106"/>
  <c r="AF338" i="106"/>
  <c r="AE338" i="106"/>
  <c r="AD338" i="106"/>
  <c r="AC338" i="106"/>
  <c r="AB338" i="106"/>
  <c r="AA338" i="106"/>
  <c r="B338" i="106"/>
  <c r="AY337" i="106"/>
  <c r="AX337" i="106"/>
  <c r="AW337" i="106"/>
  <c r="AU337" i="106"/>
  <c r="BA337" i="106" s="1"/>
  <c r="AS337" i="106"/>
  <c r="AQ337" i="106"/>
  <c r="AT337" i="106" s="1"/>
  <c r="AZ337" i="106" s="1"/>
  <c r="AP337" i="106"/>
  <c r="AN337" i="106"/>
  <c r="AM337" i="106"/>
  <c r="AL337" i="106"/>
  <c r="AK337" i="106"/>
  <c r="AJ337" i="106"/>
  <c r="AH337" i="106"/>
  <c r="AI337" i="106" s="1"/>
  <c r="AO337" i="106" s="1"/>
  <c r="AG337" i="106"/>
  <c r="AF337" i="106"/>
  <c r="AE337" i="106"/>
  <c r="AD337" i="106"/>
  <c r="AC337" i="106"/>
  <c r="AB337" i="106"/>
  <c r="AA337" i="106"/>
  <c r="B337" i="106"/>
  <c r="AZ336" i="106"/>
  <c r="AY336" i="106"/>
  <c r="AX336" i="106"/>
  <c r="AW336" i="106"/>
  <c r="AV336" i="106"/>
  <c r="AU336" i="106"/>
  <c r="BA336" i="106" s="1"/>
  <c r="AT336" i="106"/>
  <c r="AS336" i="106"/>
  <c r="AQ336" i="106"/>
  <c r="AP336" i="106"/>
  <c r="AN336" i="106"/>
  <c r="AM336" i="106"/>
  <c r="AL336" i="106"/>
  <c r="AK336" i="106"/>
  <c r="AJ336" i="106"/>
  <c r="AH336" i="106"/>
  <c r="AG336" i="106"/>
  <c r="AF336" i="106"/>
  <c r="AI336" i="106" s="1"/>
  <c r="AO336" i="106" s="1"/>
  <c r="AE336" i="106"/>
  <c r="AD336" i="106"/>
  <c r="AC336" i="106"/>
  <c r="AB336" i="106"/>
  <c r="AA336" i="106"/>
  <c r="B336" i="106"/>
  <c r="AU335" i="106"/>
  <c r="BA335" i="106" s="1"/>
  <c r="AS335" i="106"/>
  <c r="AQ335" i="106"/>
  <c r="AP335" i="106"/>
  <c r="AO335" i="106"/>
  <c r="AN335" i="106"/>
  <c r="AL335" i="106"/>
  <c r="AK335" i="106"/>
  <c r="AJ335" i="106"/>
  <c r="AI335" i="106"/>
  <c r="AH335" i="106"/>
  <c r="AG335" i="106"/>
  <c r="AF335" i="106"/>
  <c r="AE335" i="106"/>
  <c r="AD335" i="106"/>
  <c r="AC335" i="106"/>
  <c r="AB335" i="106"/>
  <c r="AA335" i="106"/>
  <c r="B335" i="106"/>
  <c r="BA334" i="106"/>
  <c r="AU334" i="106"/>
  <c r="AS334" i="106"/>
  <c r="AQ334" i="106"/>
  <c r="AP334" i="106"/>
  <c r="AT334" i="106" s="1"/>
  <c r="AN334" i="106"/>
  <c r="AM334" i="106"/>
  <c r="AH334" i="106"/>
  <c r="AG334" i="106"/>
  <c r="AF334" i="106"/>
  <c r="AE334" i="106"/>
  <c r="AI334" i="106" s="1"/>
  <c r="AD334" i="106"/>
  <c r="AC334" i="106"/>
  <c r="AB334" i="106"/>
  <c r="AA334" i="106"/>
  <c r="B334" i="106"/>
  <c r="AU333" i="106"/>
  <c r="BA333" i="106" s="1"/>
  <c r="AT333" i="106"/>
  <c r="AS333" i="106"/>
  <c r="AQ333" i="106"/>
  <c r="AP333" i="106"/>
  <c r="AH333" i="106"/>
  <c r="AG333" i="106"/>
  <c r="AF333" i="106"/>
  <c r="AI333" i="106" s="1"/>
  <c r="AE333" i="106"/>
  <c r="AD333" i="106"/>
  <c r="AC333" i="106"/>
  <c r="AB333" i="106"/>
  <c r="AA333" i="106"/>
  <c r="B333" i="106"/>
  <c r="AY332" i="106"/>
  <c r="AW332" i="106"/>
  <c r="AU332" i="106"/>
  <c r="BA332" i="106" s="1"/>
  <c r="AS332" i="106"/>
  <c r="AQ332" i="106"/>
  <c r="AP332" i="106"/>
  <c r="AO332" i="106"/>
  <c r="AN332" i="106"/>
  <c r="AH332" i="106"/>
  <c r="AG332" i="106"/>
  <c r="AF332" i="106"/>
  <c r="AE332" i="106"/>
  <c r="AI332" i="106" s="1"/>
  <c r="AD332" i="106"/>
  <c r="AC332" i="106"/>
  <c r="AB332" i="106"/>
  <c r="AA332" i="106"/>
  <c r="B332" i="106"/>
  <c r="AY331" i="106"/>
  <c r="AX331" i="106"/>
  <c r="AW331" i="106"/>
  <c r="AU331" i="106"/>
  <c r="BA331" i="106" s="1"/>
  <c r="AS331" i="106"/>
  <c r="AQ331" i="106"/>
  <c r="AP331" i="106"/>
  <c r="AM331" i="106"/>
  <c r="AL331" i="106"/>
  <c r="AK331" i="106"/>
  <c r="AJ331" i="106"/>
  <c r="AI331" i="106"/>
  <c r="AO331" i="106" s="1"/>
  <c r="AH331" i="106"/>
  <c r="AG331" i="106"/>
  <c r="AF331" i="106"/>
  <c r="AE331" i="106"/>
  <c r="AD331" i="106"/>
  <c r="AC331" i="106"/>
  <c r="AB331" i="106"/>
  <c r="AA331" i="106"/>
  <c r="B331" i="106"/>
  <c r="BA330" i="106"/>
  <c r="AY330" i="106"/>
  <c r="AX330" i="106"/>
  <c r="AW330" i="106"/>
  <c r="AV330" i="106"/>
  <c r="AU330" i="106"/>
  <c r="AS330" i="106"/>
  <c r="AQ330" i="106"/>
  <c r="AT330" i="106" s="1"/>
  <c r="AZ330" i="106" s="1"/>
  <c r="AP330" i="106"/>
  <c r="AN330" i="106"/>
  <c r="AM330" i="106"/>
  <c r="AL330" i="106"/>
  <c r="AK330" i="106"/>
  <c r="AJ330" i="106"/>
  <c r="AH330" i="106"/>
  <c r="AG330" i="106"/>
  <c r="AF330" i="106"/>
  <c r="AE330" i="106"/>
  <c r="AI330" i="106" s="1"/>
  <c r="AO330" i="106" s="1"/>
  <c r="AD330" i="106"/>
  <c r="AC330" i="106"/>
  <c r="AB330" i="106"/>
  <c r="AA330" i="106"/>
  <c r="B330" i="106"/>
  <c r="AU329" i="106"/>
  <c r="BA329" i="106" s="1"/>
  <c r="AT329" i="106"/>
  <c r="AS329" i="106"/>
  <c r="AQ329" i="106"/>
  <c r="AP329" i="106"/>
  <c r="AI329" i="106"/>
  <c r="AH329" i="106"/>
  <c r="AG329" i="106"/>
  <c r="AF329" i="106"/>
  <c r="AE329" i="106"/>
  <c r="AD329" i="106"/>
  <c r="AC329" i="106"/>
  <c r="AB329" i="106"/>
  <c r="AA329" i="106"/>
  <c r="B329" i="106"/>
  <c r="BA328" i="106"/>
  <c r="AU328" i="106"/>
  <c r="AS328" i="106"/>
  <c r="AQ328" i="106"/>
  <c r="AP328" i="106"/>
  <c r="AT328" i="106" s="1"/>
  <c r="AN328" i="106"/>
  <c r="AM328" i="106"/>
  <c r="AL328" i="106"/>
  <c r="AK328" i="106"/>
  <c r="AH328" i="106"/>
  <c r="AG328" i="106"/>
  <c r="AF328" i="106"/>
  <c r="AI328" i="106" s="1"/>
  <c r="AO328" i="106" s="1"/>
  <c r="AE328" i="106"/>
  <c r="AD328" i="106"/>
  <c r="AC328" i="106"/>
  <c r="AB328" i="106"/>
  <c r="AA328" i="106"/>
  <c r="B328" i="106"/>
  <c r="BA327" i="106"/>
  <c r="AU327" i="106"/>
  <c r="AT327" i="106"/>
  <c r="AS327" i="106"/>
  <c r="AQ327" i="106"/>
  <c r="AP327" i="106"/>
  <c r="AH327" i="106"/>
  <c r="AG327" i="106"/>
  <c r="AF327" i="106"/>
  <c r="AI327" i="106" s="1"/>
  <c r="AE327" i="106"/>
  <c r="AD327" i="106"/>
  <c r="AC327" i="106"/>
  <c r="AB327" i="106"/>
  <c r="AA327" i="106"/>
  <c r="B327" i="106"/>
  <c r="BA326" i="106"/>
  <c r="AY326" i="106"/>
  <c r="AX326" i="106"/>
  <c r="AW326" i="106"/>
  <c r="AU326" i="106"/>
  <c r="AV326" i="106" s="1"/>
  <c r="AT326" i="106"/>
  <c r="AZ326" i="106" s="1"/>
  <c r="AS326" i="106"/>
  <c r="AQ326" i="106"/>
  <c r="AP326" i="106"/>
  <c r="AN326" i="106"/>
  <c r="AM326" i="106"/>
  <c r="AJ326" i="106"/>
  <c r="AH326" i="106"/>
  <c r="AG326" i="106"/>
  <c r="AF326" i="106"/>
  <c r="AE326" i="106"/>
  <c r="AD326" i="106"/>
  <c r="AC326" i="106"/>
  <c r="AB326" i="106"/>
  <c r="AA326" i="106"/>
  <c r="B326" i="106"/>
  <c r="AL326" i="106" s="1"/>
  <c r="BA325" i="106"/>
  <c r="AX325" i="106"/>
  <c r="AW325" i="106"/>
  <c r="AV325" i="106"/>
  <c r="AU325" i="106"/>
  <c r="AS325" i="106"/>
  <c r="AQ325" i="106"/>
  <c r="AT325" i="106" s="1"/>
  <c r="AP325" i="106"/>
  <c r="AO325" i="106"/>
  <c r="AN325" i="106"/>
  <c r="AH325" i="106"/>
  <c r="AG325" i="106"/>
  <c r="AF325" i="106"/>
  <c r="AE325" i="106"/>
  <c r="AI325" i="106" s="1"/>
  <c r="AD325" i="106"/>
  <c r="AC325" i="106"/>
  <c r="AB325" i="106"/>
  <c r="AA325" i="106"/>
  <c r="B325" i="106"/>
  <c r="AJ325" i="106" s="1"/>
  <c r="AY324" i="106"/>
  <c r="AX324" i="106"/>
  <c r="AU324" i="106"/>
  <c r="BA324" i="106" s="1"/>
  <c r="AT324" i="106"/>
  <c r="AZ324" i="106" s="1"/>
  <c r="AS324" i="106"/>
  <c r="AQ324" i="106"/>
  <c r="AP324" i="106"/>
  <c r="AN324" i="106"/>
  <c r="AM324" i="106"/>
  <c r="AL324" i="106"/>
  <c r="AK324" i="106"/>
  <c r="AJ324" i="106"/>
  <c r="AH324" i="106"/>
  <c r="AG324" i="106"/>
  <c r="AF324" i="106"/>
  <c r="AI324" i="106" s="1"/>
  <c r="AO324" i="106" s="1"/>
  <c r="AE324" i="106"/>
  <c r="AD324" i="106"/>
  <c r="AC324" i="106"/>
  <c r="AB324" i="106"/>
  <c r="AA324" i="106"/>
  <c r="B324" i="106"/>
  <c r="AW324" i="106" s="1"/>
  <c r="AY323" i="106"/>
  <c r="AX323" i="106"/>
  <c r="AW323" i="106"/>
  <c r="AV323" i="106"/>
  <c r="AU323" i="106"/>
  <c r="BA323" i="106" s="1"/>
  <c r="AS323" i="106"/>
  <c r="AQ323" i="106"/>
  <c r="AP323" i="106"/>
  <c r="AT323" i="106" s="1"/>
  <c r="AN323" i="106"/>
  <c r="AM323" i="106"/>
  <c r="AL323" i="106"/>
  <c r="AK323" i="106"/>
  <c r="AJ323" i="106"/>
  <c r="AH323" i="106"/>
  <c r="AG323" i="106"/>
  <c r="AF323" i="106"/>
  <c r="AE323" i="106"/>
  <c r="AI323" i="106" s="1"/>
  <c r="AO323" i="106" s="1"/>
  <c r="AD323" i="106"/>
  <c r="AC323" i="106"/>
  <c r="AB323" i="106"/>
  <c r="AA323" i="106"/>
  <c r="B323" i="106"/>
  <c r="AZ323" i="106" s="1"/>
  <c r="BA322" i="106"/>
  <c r="AU322" i="106"/>
  <c r="AS322" i="106"/>
  <c r="AQ322" i="106"/>
  <c r="AP322" i="106"/>
  <c r="AT322" i="106" s="1"/>
  <c r="AH322" i="106"/>
  <c r="AG322" i="106"/>
  <c r="AI322" i="106" s="1"/>
  <c r="AF322" i="106"/>
  <c r="AE322" i="106"/>
  <c r="AD322" i="106"/>
  <c r="AC322" i="106"/>
  <c r="AB322" i="106"/>
  <c r="AA322" i="106"/>
  <c r="B322" i="106"/>
  <c r="BA321" i="106"/>
  <c r="AY321" i="106"/>
  <c r="AX321" i="106"/>
  <c r="AU321" i="106"/>
  <c r="AS321" i="106"/>
  <c r="AQ321" i="106"/>
  <c r="AT321" i="106" s="1"/>
  <c r="AZ321" i="106" s="1"/>
  <c r="AP321" i="106"/>
  <c r="AN321" i="106"/>
  <c r="AM321" i="106"/>
  <c r="AL321" i="106"/>
  <c r="AK321" i="106"/>
  <c r="AJ321" i="106"/>
  <c r="AH321" i="106"/>
  <c r="AG321" i="106"/>
  <c r="AF321" i="106"/>
  <c r="AE321" i="106"/>
  <c r="AI321" i="106" s="1"/>
  <c r="AD321" i="106"/>
  <c r="AC321" i="106"/>
  <c r="AB321" i="106"/>
  <c r="AA321" i="106"/>
  <c r="B321" i="106"/>
  <c r="AW321" i="106" s="1"/>
  <c r="AU320" i="106"/>
  <c r="BA320" i="106" s="1"/>
  <c r="AS320" i="106"/>
  <c r="AT320" i="106" s="1"/>
  <c r="AQ320" i="106"/>
  <c r="AP320" i="106"/>
  <c r="AH320" i="106"/>
  <c r="AG320" i="106"/>
  <c r="AF320" i="106"/>
  <c r="AE320" i="106"/>
  <c r="AD320" i="106"/>
  <c r="AC320" i="106"/>
  <c r="AB320" i="106"/>
  <c r="AA320" i="106"/>
  <c r="B320" i="106"/>
  <c r="BA319" i="106"/>
  <c r="AU319" i="106"/>
  <c r="AS319" i="106"/>
  <c r="AQ319" i="106"/>
  <c r="AP319" i="106"/>
  <c r="AT319" i="106" s="1"/>
  <c r="AZ319" i="106" s="1"/>
  <c r="AO319" i="106"/>
  <c r="AH319" i="106"/>
  <c r="AG319" i="106"/>
  <c r="AI319" i="106" s="1"/>
  <c r="AF319" i="106"/>
  <c r="AE319" i="106"/>
  <c r="AD319" i="106"/>
  <c r="AC319" i="106"/>
  <c r="AB319" i="106"/>
  <c r="AA319" i="106"/>
  <c r="B319" i="106"/>
  <c r="AY318" i="106"/>
  <c r="AX318" i="106"/>
  <c r="AW318" i="106"/>
  <c r="AU318" i="106"/>
  <c r="BA318" i="106" s="1"/>
  <c r="AS318" i="106"/>
  <c r="AQ318" i="106"/>
  <c r="AP318" i="106"/>
  <c r="AT318" i="106" s="1"/>
  <c r="AZ318" i="106" s="1"/>
  <c r="AO318" i="106"/>
  <c r="AN318" i="106"/>
  <c r="AM318" i="106"/>
  <c r="AL318" i="106"/>
  <c r="AK318" i="106"/>
  <c r="AJ318" i="106"/>
  <c r="AH318" i="106"/>
  <c r="AI318" i="106" s="1"/>
  <c r="AG318" i="106"/>
  <c r="AF318" i="106"/>
  <c r="AE318" i="106"/>
  <c r="AD318" i="106"/>
  <c r="AC318" i="106"/>
  <c r="AB318" i="106"/>
  <c r="AA318" i="106"/>
  <c r="B318" i="106"/>
  <c r="AY317" i="106"/>
  <c r="AX317" i="106"/>
  <c r="AW317" i="106"/>
  <c r="AU317" i="106"/>
  <c r="BA317" i="106" s="1"/>
  <c r="AS317" i="106"/>
  <c r="AQ317" i="106"/>
  <c r="AP317" i="106"/>
  <c r="AT317" i="106" s="1"/>
  <c r="AZ317" i="106" s="1"/>
  <c r="AN317" i="106"/>
  <c r="AM317" i="106"/>
  <c r="AL317" i="106"/>
  <c r="AK317" i="106"/>
  <c r="AJ317" i="106"/>
  <c r="AI317" i="106"/>
  <c r="AO317" i="106" s="1"/>
  <c r="AH317" i="106"/>
  <c r="AG317" i="106"/>
  <c r="AF317" i="106"/>
  <c r="AE317" i="106"/>
  <c r="AD317" i="106"/>
  <c r="AC317" i="106"/>
  <c r="AB317" i="106"/>
  <c r="AA317" i="106"/>
  <c r="B317" i="106"/>
  <c r="AU316" i="106"/>
  <c r="BA316" i="106" s="1"/>
  <c r="AS316" i="106"/>
  <c r="AQ316" i="106"/>
  <c r="AP316" i="106"/>
  <c r="AT316" i="106" s="1"/>
  <c r="AK316" i="106"/>
  <c r="AH316" i="106"/>
  <c r="AG316" i="106"/>
  <c r="AF316" i="106"/>
  <c r="AE316" i="106"/>
  <c r="AD316" i="106"/>
  <c r="AC316" i="106"/>
  <c r="AB316" i="106"/>
  <c r="AA316" i="106"/>
  <c r="B316" i="106"/>
  <c r="BA315" i="106"/>
  <c r="AZ315" i="106"/>
  <c r="AU315" i="106"/>
  <c r="AS315" i="106"/>
  <c r="AQ315" i="106"/>
  <c r="AP315" i="106"/>
  <c r="AT315" i="106" s="1"/>
  <c r="AH315" i="106"/>
  <c r="AG315" i="106"/>
  <c r="AF315" i="106"/>
  <c r="AE315" i="106"/>
  <c r="AD315" i="106"/>
  <c r="AC315" i="106"/>
  <c r="AB315" i="106"/>
  <c r="AA315" i="106"/>
  <c r="B315" i="106"/>
  <c r="AU314" i="106"/>
  <c r="BA314" i="106" s="1"/>
  <c r="AT314" i="106"/>
  <c r="AS314" i="106"/>
  <c r="AQ314" i="106"/>
  <c r="AP314" i="106"/>
  <c r="AK314" i="106"/>
  <c r="AJ314" i="106"/>
  <c r="AI314" i="106"/>
  <c r="AH314" i="106"/>
  <c r="AG314" i="106"/>
  <c r="AF314" i="106"/>
  <c r="AE314" i="106"/>
  <c r="AD314" i="106"/>
  <c r="AC314" i="106"/>
  <c r="AB314" i="106"/>
  <c r="AA314" i="106"/>
  <c r="B314" i="106"/>
  <c r="AY314" i="106" s="1"/>
  <c r="BA313" i="106"/>
  <c r="AU313" i="106"/>
  <c r="AS313" i="106"/>
  <c r="AQ313" i="106"/>
  <c r="AP313" i="106"/>
  <c r="AT313" i="106" s="1"/>
  <c r="AH313" i="106"/>
  <c r="AG313" i="106"/>
  <c r="AF313" i="106"/>
  <c r="AE313" i="106"/>
  <c r="AI313" i="106" s="1"/>
  <c r="AD313" i="106"/>
  <c r="AC313" i="106"/>
  <c r="AB313" i="106"/>
  <c r="AA313" i="106"/>
  <c r="B313" i="106"/>
  <c r="AY312" i="106"/>
  <c r="AX312" i="106"/>
  <c r="AU312" i="106"/>
  <c r="BA312" i="106" s="1"/>
  <c r="AS312" i="106"/>
  <c r="AQ312" i="106"/>
  <c r="AP312" i="106"/>
  <c r="AL312" i="106"/>
  <c r="AI312" i="106"/>
  <c r="AH312" i="106"/>
  <c r="AG312" i="106"/>
  <c r="AF312" i="106"/>
  <c r="AE312" i="106"/>
  <c r="AD312" i="106"/>
  <c r="AC312" i="106"/>
  <c r="AB312" i="106"/>
  <c r="AA312" i="106"/>
  <c r="B312" i="106"/>
  <c r="AO312" i="106" s="1"/>
  <c r="AY311" i="106"/>
  <c r="AX311" i="106"/>
  <c r="AW311" i="106"/>
  <c r="AU311" i="106"/>
  <c r="AS311" i="106"/>
  <c r="AQ311" i="106"/>
  <c r="AP311" i="106"/>
  <c r="AT311" i="106" s="1"/>
  <c r="AZ311" i="106" s="1"/>
  <c r="AO311" i="106"/>
  <c r="AN311" i="106"/>
  <c r="AM311" i="106"/>
  <c r="AL311" i="106"/>
  <c r="AK311" i="106"/>
  <c r="AJ311" i="106"/>
  <c r="AH311" i="106"/>
  <c r="AG311" i="106"/>
  <c r="AF311" i="106"/>
  <c r="AE311" i="106"/>
  <c r="AI311" i="106" s="1"/>
  <c r="AD311" i="106"/>
  <c r="AC311" i="106"/>
  <c r="AB311" i="106"/>
  <c r="AA311" i="106"/>
  <c r="B311" i="106"/>
  <c r="AX310" i="106"/>
  <c r="AW310" i="106"/>
  <c r="AU310" i="106"/>
  <c r="BA310" i="106" s="1"/>
  <c r="AS310" i="106"/>
  <c r="AQ310" i="106"/>
  <c r="AT310" i="106" s="1"/>
  <c r="AP310" i="106"/>
  <c r="AN310" i="106"/>
  <c r="AM310" i="106"/>
  <c r="AL310" i="106"/>
  <c r="AK310" i="106"/>
  <c r="AJ310" i="106"/>
  <c r="AI310" i="106"/>
  <c r="AO310" i="106" s="1"/>
  <c r="AH310" i="106"/>
  <c r="AG310" i="106"/>
  <c r="AF310" i="106"/>
  <c r="AE310" i="106"/>
  <c r="AD310" i="106"/>
  <c r="AC310" i="106"/>
  <c r="AB310" i="106"/>
  <c r="AA310" i="106"/>
  <c r="B310" i="106"/>
  <c r="BA309" i="106"/>
  <c r="AU309" i="106"/>
  <c r="AS309" i="106"/>
  <c r="AQ309" i="106"/>
  <c r="AP309" i="106"/>
  <c r="AT309" i="106" s="1"/>
  <c r="AN309" i="106"/>
  <c r="AM309" i="106"/>
  <c r="AL309" i="106"/>
  <c r="AJ309" i="106"/>
  <c r="AH309" i="106"/>
  <c r="AI309" i="106" s="1"/>
  <c r="AO309" i="106" s="1"/>
  <c r="AG309" i="106"/>
  <c r="AF309" i="106"/>
  <c r="AE309" i="106"/>
  <c r="AD309" i="106"/>
  <c r="AC309" i="106"/>
  <c r="AB309" i="106"/>
  <c r="AA309" i="106"/>
  <c r="B309" i="106"/>
  <c r="AZ309" i="106" s="1"/>
  <c r="BA308" i="106"/>
  <c r="AZ308" i="106"/>
  <c r="AY308" i="106"/>
  <c r="AX308" i="106"/>
  <c r="AW308" i="106"/>
  <c r="AU308" i="106"/>
  <c r="AS308" i="106"/>
  <c r="AQ308" i="106"/>
  <c r="AP308" i="106"/>
  <c r="AT308" i="106" s="1"/>
  <c r="AI308" i="106"/>
  <c r="AH308" i="106"/>
  <c r="AG308" i="106"/>
  <c r="AF308" i="106"/>
  <c r="AE308" i="106"/>
  <c r="AD308" i="106"/>
  <c r="AC308" i="106"/>
  <c r="AB308" i="106"/>
  <c r="AA308" i="106"/>
  <c r="B308" i="106"/>
  <c r="AY307" i="106"/>
  <c r="AX307" i="106"/>
  <c r="AU307" i="106"/>
  <c r="AV307" i="106" s="1"/>
  <c r="AT307" i="106"/>
  <c r="AZ307" i="106" s="1"/>
  <c r="AS307" i="106"/>
  <c r="AQ307" i="106"/>
  <c r="AP307" i="106"/>
  <c r="AH307" i="106"/>
  <c r="AG307" i="106"/>
  <c r="AF307" i="106"/>
  <c r="AE307" i="106"/>
  <c r="AD307" i="106"/>
  <c r="AC307" i="106"/>
  <c r="AB307" i="106"/>
  <c r="AA307" i="106"/>
  <c r="B307" i="106"/>
  <c r="AU306" i="106"/>
  <c r="BA306" i="106" s="1"/>
  <c r="AS306" i="106"/>
  <c r="AQ306" i="106"/>
  <c r="AP306" i="106"/>
  <c r="AT306" i="106" s="1"/>
  <c r="AO306" i="106"/>
  <c r="AH306" i="106"/>
  <c r="AG306" i="106"/>
  <c r="AF306" i="106"/>
  <c r="AI306" i="106" s="1"/>
  <c r="AE306" i="106"/>
  <c r="AD306" i="106"/>
  <c r="AC306" i="106"/>
  <c r="AB306" i="106"/>
  <c r="AA306" i="106"/>
  <c r="B306" i="106"/>
  <c r="BA305" i="106"/>
  <c r="AY305" i="106"/>
  <c r="AX305" i="106"/>
  <c r="AW305" i="106"/>
  <c r="AU305" i="106"/>
  <c r="AV305" i="106" s="1"/>
  <c r="AS305" i="106"/>
  <c r="AQ305" i="106"/>
  <c r="AP305" i="106"/>
  <c r="AT305" i="106" s="1"/>
  <c r="AZ305" i="106" s="1"/>
  <c r="AN305" i="106"/>
  <c r="AM305" i="106"/>
  <c r="AL305" i="106"/>
  <c r="AK305" i="106"/>
  <c r="AJ305" i="106"/>
  <c r="AH305" i="106"/>
  <c r="AG305" i="106"/>
  <c r="AI305" i="106" s="1"/>
  <c r="AO305" i="106" s="1"/>
  <c r="AF305" i="106"/>
  <c r="AE305" i="106"/>
  <c r="AD305" i="106"/>
  <c r="AC305" i="106"/>
  <c r="AB305" i="106"/>
  <c r="AA305" i="106"/>
  <c r="B305" i="106"/>
  <c r="AZ304" i="106"/>
  <c r="AY304" i="106"/>
  <c r="AX304" i="106"/>
  <c r="AW304" i="106"/>
  <c r="AV304" i="106"/>
  <c r="AU304" i="106"/>
  <c r="BA304" i="106" s="1"/>
  <c r="AT304" i="106"/>
  <c r="AS304" i="106"/>
  <c r="AQ304" i="106"/>
  <c r="AP304" i="106"/>
  <c r="AN304" i="106"/>
  <c r="AM304" i="106"/>
  <c r="AL304" i="106"/>
  <c r="AK304" i="106"/>
  <c r="AJ304" i="106"/>
  <c r="AI304" i="106"/>
  <c r="AO304" i="106" s="1"/>
  <c r="AH304" i="106"/>
  <c r="AG304" i="106"/>
  <c r="AF304" i="106"/>
  <c r="AE304" i="106"/>
  <c r="AD304" i="106"/>
  <c r="AC304" i="106"/>
  <c r="AB304" i="106"/>
  <c r="AA304" i="106"/>
  <c r="B304" i="106"/>
  <c r="AU303" i="106"/>
  <c r="BA303" i="106" s="1"/>
  <c r="AS303" i="106"/>
  <c r="AQ303" i="106"/>
  <c r="AP303" i="106"/>
  <c r="AT303" i="106" s="1"/>
  <c r="AN303" i="106"/>
  <c r="AL303" i="106"/>
  <c r="AK303" i="106"/>
  <c r="AJ303" i="106"/>
  <c r="AH303" i="106"/>
  <c r="AG303" i="106"/>
  <c r="AF303" i="106"/>
  <c r="AI303" i="106" s="1"/>
  <c r="AO303" i="106" s="1"/>
  <c r="AE303" i="106"/>
  <c r="AD303" i="106"/>
  <c r="AC303" i="106"/>
  <c r="AB303" i="106"/>
  <c r="AA303" i="106"/>
  <c r="B303" i="106"/>
  <c r="BA302" i="106"/>
  <c r="AU302" i="106"/>
  <c r="AS302" i="106"/>
  <c r="AQ302" i="106"/>
  <c r="AP302" i="106"/>
  <c r="AT302" i="106" s="1"/>
  <c r="AH302" i="106"/>
  <c r="AG302" i="106"/>
  <c r="AF302" i="106"/>
  <c r="AE302" i="106"/>
  <c r="AI302" i="106" s="1"/>
  <c r="AD302" i="106"/>
  <c r="AC302" i="106"/>
  <c r="AB302" i="106"/>
  <c r="AA302" i="106"/>
  <c r="B302" i="106"/>
  <c r="BA301" i="106"/>
  <c r="AU301" i="106"/>
  <c r="AT301" i="106"/>
  <c r="AS301" i="106"/>
  <c r="AQ301" i="106"/>
  <c r="AP301" i="106"/>
  <c r="AI301" i="106"/>
  <c r="AH301" i="106"/>
  <c r="AG301" i="106"/>
  <c r="AF301" i="106"/>
  <c r="AE301" i="106"/>
  <c r="AD301" i="106"/>
  <c r="AC301" i="106"/>
  <c r="AB301" i="106"/>
  <c r="AA301" i="106"/>
  <c r="B301" i="106"/>
  <c r="BA300" i="106"/>
  <c r="AY300" i="106"/>
  <c r="AX300" i="106"/>
  <c r="AW300" i="106"/>
  <c r="AU300" i="106"/>
  <c r="AV300" i="106" s="1"/>
  <c r="AS300" i="106"/>
  <c r="AQ300" i="106"/>
  <c r="AP300" i="106"/>
  <c r="AO300" i="106"/>
  <c r="AN300" i="106"/>
  <c r="AH300" i="106"/>
  <c r="AG300" i="106"/>
  <c r="AF300" i="106"/>
  <c r="AE300" i="106"/>
  <c r="AI300" i="106" s="1"/>
  <c r="AD300" i="106"/>
  <c r="AC300" i="106"/>
  <c r="AB300" i="106"/>
  <c r="AA300" i="106"/>
  <c r="B300" i="106"/>
  <c r="AU299" i="106"/>
  <c r="BA299" i="106" s="1"/>
  <c r="AS299" i="106"/>
  <c r="AQ299" i="106"/>
  <c r="AP299" i="106"/>
  <c r="AT299" i="106" s="1"/>
  <c r="AI299" i="106"/>
  <c r="AH299" i="106"/>
  <c r="AG299" i="106"/>
  <c r="AF299" i="106"/>
  <c r="AE299" i="106"/>
  <c r="AD299" i="106"/>
  <c r="AC299" i="106"/>
  <c r="AB299" i="106"/>
  <c r="AA299" i="106"/>
  <c r="B299" i="106"/>
  <c r="BA298" i="106"/>
  <c r="AY298" i="106"/>
  <c r="AX298" i="106"/>
  <c r="AW298" i="106"/>
  <c r="AV298" i="106"/>
  <c r="AU298" i="106"/>
  <c r="AS298" i="106"/>
  <c r="AQ298" i="106"/>
  <c r="AP298" i="106"/>
  <c r="AT298" i="106" s="1"/>
  <c r="AZ298" i="106" s="1"/>
  <c r="AN298" i="106"/>
  <c r="AM298" i="106"/>
  <c r="AL298" i="106"/>
  <c r="AK298" i="106"/>
  <c r="AJ298" i="106"/>
  <c r="AH298" i="106"/>
  <c r="AG298" i="106"/>
  <c r="AF298" i="106"/>
  <c r="AE298" i="106"/>
  <c r="AD298" i="106"/>
  <c r="AC298" i="106"/>
  <c r="AB298" i="106"/>
  <c r="AA298" i="106"/>
  <c r="B298" i="106"/>
  <c r="AW297" i="106"/>
  <c r="AU297" i="106"/>
  <c r="BA297" i="106" s="1"/>
  <c r="AS297" i="106"/>
  <c r="AQ297" i="106"/>
  <c r="AT297" i="106" s="1"/>
  <c r="AP297" i="106"/>
  <c r="AH297" i="106"/>
  <c r="AG297" i="106"/>
  <c r="AF297" i="106"/>
  <c r="AE297" i="106"/>
  <c r="AI297" i="106" s="1"/>
  <c r="AD297" i="106"/>
  <c r="AC297" i="106"/>
  <c r="AB297" i="106"/>
  <c r="AA297" i="106"/>
  <c r="B297" i="106"/>
  <c r="BA296" i="106"/>
  <c r="AU296" i="106"/>
  <c r="AS296" i="106"/>
  <c r="AQ296" i="106"/>
  <c r="AP296" i="106"/>
  <c r="AT296" i="106" s="1"/>
  <c r="AN296" i="106"/>
  <c r="AM296" i="106"/>
  <c r="AL296" i="106"/>
  <c r="AK296" i="106"/>
  <c r="AH296" i="106"/>
  <c r="AI296" i="106" s="1"/>
  <c r="AO296" i="106" s="1"/>
  <c r="AG296" i="106"/>
  <c r="AF296" i="106"/>
  <c r="AE296" i="106"/>
  <c r="AD296" i="106"/>
  <c r="AC296" i="106"/>
  <c r="AB296" i="106"/>
  <c r="AA296" i="106"/>
  <c r="B296" i="106"/>
  <c r="BA295" i="106"/>
  <c r="AU295" i="106"/>
  <c r="AS295" i="106"/>
  <c r="AT295" i="106" s="1"/>
  <c r="AQ295" i="106"/>
  <c r="AP295" i="106"/>
  <c r="AH295" i="106"/>
  <c r="AI295" i="106" s="1"/>
  <c r="AG295" i="106"/>
  <c r="AF295" i="106"/>
  <c r="AE295" i="106"/>
  <c r="AD295" i="106"/>
  <c r="AC295" i="106"/>
  <c r="AB295" i="106"/>
  <c r="AA295" i="106"/>
  <c r="B295" i="106"/>
  <c r="BA294" i="106"/>
  <c r="AY294" i="106"/>
  <c r="AX294" i="106"/>
  <c r="AW294" i="106"/>
  <c r="AU294" i="106"/>
  <c r="AV294" i="106" s="1"/>
  <c r="AS294" i="106"/>
  <c r="AQ294" i="106"/>
  <c r="AT294" i="106" s="1"/>
  <c r="AZ294" i="106" s="1"/>
  <c r="AP294" i="106"/>
  <c r="AN294" i="106"/>
  <c r="AM294" i="106"/>
  <c r="AL294" i="106"/>
  <c r="AJ294" i="106"/>
  <c r="AH294" i="106"/>
  <c r="AG294" i="106"/>
  <c r="AF294" i="106"/>
  <c r="AE294" i="106"/>
  <c r="AD294" i="106"/>
  <c r="AC294" i="106"/>
  <c r="AB294" i="106"/>
  <c r="AA294" i="106"/>
  <c r="B294" i="106"/>
  <c r="AK294" i="106" s="1"/>
  <c r="AY293" i="106"/>
  <c r="AX293" i="106"/>
  <c r="AW293" i="106"/>
  <c r="AU293" i="106"/>
  <c r="BA293" i="106" s="1"/>
  <c r="AS293" i="106"/>
  <c r="AT293" i="106" s="1"/>
  <c r="AZ293" i="106" s="1"/>
  <c r="AQ293" i="106"/>
  <c r="AP293" i="106"/>
  <c r="AO293" i="106"/>
  <c r="AN293" i="106"/>
  <c r="AM293" i="106"/>
  <c r="AH293" i="106"/>
  <c r="AG293" i="106"/>
  <c r="AF293" i="106"/>
  <c r="AE293" i="106"/>
  <c r="AI293" i="106" s="1"/>
  <c r="AD293" i="106"/>
  <c r="AC293" i="106"/>
  <c r="AB293" i="106"/>
  <c r="AA293" i="106"/>
  <c r="B293" i="106"/>
  <c r="AJ293" i="106" s="1"/>
  <c r="AY292" i="106"/>
  <c r="AX292" i="106"/>
  <c r="AU292" i="106"/>
  <c r="AT292" i="106"/>
  <c r="AZ292" i="106" s="1"/>
  <c r="AS292" i="106"/>
  <c r="AQ292" i="106"/>
  <c r="AP292" i="106"/>
  <c r="AN292" i="106"/>
  <c r="AM292" i="106"/>
  <c r="AL292" i="106"/>
  <c r="AK292" i="106"/>
  <c r="AJ292" i="106"/>
  <c r="AH292" i="106"/>
  <c r="AG292" i="106"/>
  <c r="AF292" i="106"/>
  <c r="AI292" i="106" s="1"/>
  <c r="AO292" i="106" s="1"/>
  <c r="AE292" i="106"/>
  <c r="AD292" i="106"/>
  <c r="AC292" i="106"/>
  <c r="AB292" i="106"/>
  <c r="AA292" i="106"/>
  <c r="B292" i="106"/>
  <c r="AW292" i="106" s="1"/>
  <c r="AY291" i="106"/>
  <c r="AX291" i="106"/>
  <c r="AW291" i="106"/>
  <c r="AV291" i="106"/>
  <c r="AU291" i="106"/>
  <c r="BA291" i="106" s="1"/>
  <c r="AS291" i="106"/>
  <c r="AQ291" i="106"/>
  <c r="AP291" i="106"/>
  <c r="AT291" i="106" s="1"/>
  <c r="AN291" i="106"/>
  <c r="AM291" i="106"/>
  <c r="AL291" i="106"/>
  <c r="AK291" i="106"/>
  <c r="AJ291" i="106"/>
  <c r="AH291" i="106"/>
  <c r="AG291" i="106"/>
  <c r="AF291" i="106"/>
  <c r="AE291" i="106"/>
  <c r="AI291" i="106" s="1"/>
  <c r="AO291" i="106" s="1"/>
  <c r="AD291" i="106"/>
  <c r="AC291" i="106"/>
  <c r="AB291" i="106"/>
  <c r="AA291" i="106"/>
  <c r="B291" i="106"/>
  <c r="AZ291" i="106" s="1"/>
  <c r="BA290" i="106"/>
  <c r="AU290" i="106"/>
  <c r="AS290" i="106"/>
  <c r="AQ290" i="106"/>
  <c r="AP290" i="106"/>
  <c r="AT290" i="106" s="1"/>
  <c r="AH290" i="106"/>
  <c r="AG290" i="106"/>
  <c r="AF290" i="106"/>
  <c r="AE290" i="106"/>
  <c r="AI290" i="106" s="1"/>
  <c r="AD290" i="106"/>
  <c r="AC290" i="106"/>
  <c r="AB290" i="106"/>
  <c r="AA290" i="106"/>
  <c r="B290" i="106"/>
  <c r="BA289" i="106"/>
  <c r="AY289" i="106"/>
  <c r="AX289" i="106"/>
  <c r="AU289" i="106"/>
  <c r="AS289" i="106"/>
  <c r="AQ289" i="106"/>
  <c r="AT289" i="106" s="1"/>
  <c r="AZ289" i="106" s="1"/>
  <c r="AP289" i="106"/>
  <c r="AN289" i="106"/>
  <c r="AM289" i="106"/>
  <c r="AL289" i="106"/>
  <c r="AK289" i="106"/>
  <c r="AJ289" i="106"/>
  <c r="AH289" i="106"/>
  <c r="AG289" i="106"/>
  <c r="AF289" i="106"/>
  <c r="AE289" i="106"/>
  <c r="AI289" i="106" s="1"/>
  <c r="AD289" i="106"/>
  <c r="AC289" i="106"/>
  <c r="AB289" i="106"/>
  <c r="AA289" i="106"/>
  <c r="B289" i="106"/>
  <c r="AU288" i="106"/>
  <c r="BA288" i="106" s="1"/>
  <c r="AS288" i="106"/>
  <c r="AT288" i="106" s="1"/>
  <c r="AQ288" i="106"/>
  <c r="AP288" i="106"/>
  <c r="AH288" i="106"/>
  <c r="AG288" i="106"/>
  <c r="AF288" i="106"/>
  <c r="AE288" i="106"/>
  <c r="AD288" i="106"/>
  <c r="AC288" i="106"/>
  <c r="AB288" i="106"/>
  <c r="AA288" i="106"/>
  <c r="B288" i="106"/>
  <c r="BA287" i="106"/>
  <c r="AU287" i="106"/>
  <c r="AS287" i="106"/>
  <c r="AQ287" i="106"/>
  <c r="AP287" i="106"/>
  <c r="AT287" i="106" s="1"/>
  <c r="AZ287" i="106" s="1"/>
  <c r="AH287" i="106"/>
  <c r="AG287" i="106"/>
  <c r="AI287" i="106" s="1"/>
  <c r="AF287" i="106"/>
  <c r="AE287" i="106"/>
  <c r="AD287" i="106"/>
  <c r="AC287" i="106"/>
  <c r="AB287" i="106"/>
  <c r="AA287" i="106"/>
  <c r="B287" i="106"/>
  <c r="AY286" i="106"/>
  <c r="AX286" i="106"/>
  <c r="AW286" i="106"/>
  <c r="AU286" i="106"/>
  <c r="BA286" i="106" s="1"/>
  <c r="AS286" i="106"/>
  <c r="AT286" i="106" s="1"/>
  <c r="AZ286" i="106" s="1"/>
  <c r="AQ286" i="106"/>
  <c r="AP286" i="106"/>
  <c r="AN286" i="106"/>
  <c r="AM286" i="106"/>
  <c r="AL286" i="106"/>
  <c r="AK286" i="106"/>
  <c r="AJ286" i="106"/>
  <c r="AH286" i="106"/>
  <c r="AI286" i="106" s="1"/>
  <c r="AO286" i="106" s="1"/>
  <c r="AG286" i="106"/>
  <c r="AF286" i="106"/>
  <c r="AE286" i="106"/>
  <c r="AD286" i="106"/>
  <c r="AC286" i="106"/>
  <c r="AB286" i="106"/>
  <c r="AA286" i="106"/>
  <c r="B286" i="106"/>
  <c r="BA285" i="106"/>
  <c r="AY285" i="106"/>
  <c r="AX285" i="106"/>
  <c r="AW285" i="106"/>
  <c r="AU285" i="106"/>
  <c r="AV285" i="106" s="1"/>
  <c r="AS285" i="106"/>
  <c r="AQ285" i="106"/>
  <c r="AP285" i="106"/>
  <c r="AT285" i="106" s="1"/>
  <c r="AZ285" i="106" s="1"/>
  <c r="AO285" i="106"/>
  <c r="AN285" i="106"/>
  <c r="AM285" i="106"/>
  <c r="AL285" i="106"/>
  <c r="AK285" i="106"/>
  <c r="AJ285" i="106"/>
  <c r="AH285" i="106"/>
  <c r="AG285" i="106"/>
  <c r="AF285" i="106"/>
  <c r="AE285" i="106"/>
  <c r="AI285" i="106" s="1"/>
  <c r="AD285" i="106"/>
  <c r="AC285" i="106"/>
  <c r="AB285" i="106"/>
  <c r="AA285" i="106"/>
  <c r="B285" i="106"/>
  <c r="AU284" i="106"/>
  <c r="BA284" i="106" s="1"/>
  <c r="AS284" i="106"/>
  <c r="AQ284" i="106"/>
  <c r="AP284" i="106"/>
  <c r="AT284" i="106" s="1"/>
  <c r="AH284" i="106"/>
  <c r="AG284" i="106"/>
  <c r="AF284" i="106"/>
  <c r="AE284" i="106"/>
  <c r="AD284" i="106"/>
  <c r="AC284" i="106"/>
  <c r="AB284" i="106"/>
  <c r="AA284" i="106"/>
  <c r="B284" i="106"/>
  <c r="BA283" i="106"/>
  <c r="AU283" i="106"/>
  <c r="AS283" i="106"/>
  <c r="AQ283" i="106"/>
  <c r="AP283" i="106"/>
  <c r="AT283" i="106" s="1"/>
  <c r="AL283" i="106"/>
  <c r="AH283" i="106"/>
  <c r="AG283" i="106"/>
  <c r="AF283" i="106"/>
  <c r="AE283" i="106"/>
  <c r="AI283" i="106" s="1"/>
  <c r="AD283" i="106"/>
  <c r="AC283" i="106"/>
  <c r="AB283" i="106"/>
  <c r="AA283" i="106"/>
  <c r="B283" i="106"/>
  <c r="AY282" i="106"/>
  <c r="AX282" i="106"/>
  <c r="AW282" i="106"/>
  <c r="AU282" i="106"/>
  <c r="BA282" i="106" s="1"/>
  <c r="AS282" i="106"/>
  <c r="AQ282" i="106"/>
  <c r="AT282" i="106" s="1"/>
  <c r="AZ282" i="106" s="1"/>
  <c r="AP282" i="106"/>
  <c r="AK282" i="106"/>
  <c r="AJ282" i="106"/>
  <c r="AH282" i="106"/>
  <c r="AG282" i="106"/>
  <c r="AF282" i="106"/>
  <c r="AE282" i="106"/>
  <c r="AI282" i="106" s="1"/>
  <c r="AD282" i="106"/>
  <c r="AC282" i="106"/>
  <c r="AB282" i="106"/>
  <c r="AA282" i="106"/>
  <c r="B282" i="106"/>
  <c r="AU281" i="106"/>
  <c r="BA281" i="106" s="1"/>
  <c r="AT281" i="106"/>
  <c r="AS281" i="106"/>
  <c r="AQ281" i="106"/>
  <c r="AP281" i="106"/>
  <c r="AH281" i="106"/>
  <c r="AG281" i="106"/>
  <c r="AF281" i="106"/>
  <c r="AE281" i="106"/>
  <c r="AD281" i="106"/>
  <c r="AC281" i="106"/>
  <c r="AB281" i="106"/>
  <c r="AA281" i="106"/>
  <c r="B281" i="106"/>
  <c r="AU280" i="106"/>
  <c r="BA280" i="106" s="1"/>
  <c r="AS280" i="106"/>
  <c r="AQ280" i="106"/>
  <c r="AP280" i="106"/>
  <c r="AT280" i="106" s="1"/>
  <c r="AH280" i="106"/>
  <c r="AG280" i="106"/>
  <c r="AI280" i="106" s="1"/>
  <c r="AF280" i="106"/>
  <c r="AE280" i="106"/>
  <c r="AD280" i="106"/>
  <c r="AC280" i="106"/>
  <c r="AB280" i="106"/>
  <c r="AA280" i="106"/>
  <c r="B280" i="106"/>
  <c r="AY279" i="106"/>
  <c r="AX279" i="106"/>
  <c r="AW279" i="106"/>
  <c r="AU279" i="106"/>
  <c r="AS279" i="106"/>
  <c r="AT279" i="106" s="1"/>
  <c r="AZ279" i="106" s="1"/>
  <c r="AQ279" i="106"/>
  <c r="AP279" i="106"/>
  <c r="AN279" i="106"/>
  <c r="AM279" i="106"/>
  <c r="AL279" i="106"/>
  <c r="AK279" i="106"/>
  <c r="AJ279" i="106"/>
  <c r="AI279" i="106"/>
  <c r="AO279" i="106" s="1"/>
  <c r="AH279" i="106"/>
  <c r="AG279" i="106"/>
  <c r="AF279" i="106"/>
  <c r="AE279" i="106"/>
  <c r="AD279" i="106"/>
  <c r="AC279" i="106"/>
  <c r="AB279" i="106"/>
  <c r="AA279" i="106"/>
  <c r="B279" i="106"/>
  <c r="AX278" i="106"/>
  <c r="AW278" i="106"/>
  <c r="AV278" i="106"/>
  <c r="AU278" i="106"/>
  <c r="BA278" i="106" s="1"/>
  <c r="AS278" i="106"/>
  <c r="AQ278" i="106"/>
  <c r="AP278" i="106"/>
  <c r="AN278" i="106"/>
  <c r="AM278" i="106"/>
  <c r="AL278" i="106"/>
  <c r="AK278" i="106"/>
  <c r="AJ278" i="106"/>
  <c r="AH278" i="106"/>
  <c r="AG278" i="106"/>
  <c r="AF278" i="106"/>
  <c r="AE278" i="106"/>
  <c r="AI278" i="106" s="1"/>
  <c r="AO278" i="106" s="1"/>
  <c r="AD278" i="106"/>
  <c r="AC278" i="106"/>
  <c r="AB278" i="106"/>
  <c r="AA278" i="106"/>
  <c r="B278" i="106"/>
  <c r="BA277" i="106"/>
  <c r="AU277" i="106"/>
  <c r="AS277" i="106"/>
  <c r="AQ277" i="106"/>
  <c r="AP277" i="106"/>
  <c r="AT277" i="106" s="1"/>
  <c r="AH277" i="106"/>
  <c r="AG277" i="106"/>
  <c r="AF277" i="106"/>
  <c r="AE277" i="106"/>
  <c r="AI277" i="106" s="1"/>
  <c r="AD277" i="106"/>
  <c r="AC277" i="106"/>
  <c r="AB277" i="106"/>
  <c r="AA277" i="106"/>
  <c r="B277" i="106"/>
  <c r="BA276" i="106"/>
  <c r="AZ276" i="106"/>
  <c r="AU276" i="106"/>
  <c r="AS276" i="106"/>
  <c r="AQ276" i="106"/>
  <c r="AP276" i="106"/>
  <c r="AT276" i="106" s="1"/>
  <c r="AL276" i="106"/>
  <c r="AI276" i="106"/>
  <c r="AH276" i="106"/>
  <c r="AG276" i="106"/>
  <c r="AF276" i="106"/>
  <c r="AE276" i="106"/>
  <c r="AD276" i="106"/>
  <c r="AC276" i="106"/>
  <c r="AB276" i="106"/>
  <c r="AA276" i="106"/>
  <c r="B276" i="106"/>
  <c r="AY275" i="106"/>
  <c r="AX275" i="106"/>
  <c r="AW275" i="106"/>
  <c r="AU275" i="106"/>
  <c r="BA275" i="106" s="1"/>
  <c r="AS275" i="106"/>
  <c r="AQ275" i="106"/>
  <c r="AT275" i="106" s="1"/>
  <c r="AP275" i="106"/>
  <c r="AH275" i="106"/>
  <c r="AG275" i="106"/>
  <c r="AF275" i="106"/>
  <c r="AE275" i="106"/>
  <c r="AI275" i="106" s="1"/>
  <c r="AD275" i="106"/>
  <c r="AC275" i="106"/>
  <c r="AB275" i="106"/>
  <c r="AA275" i="106"/>
  <c r="B275" i="106"/>
  <c r="AZ275" i="106" s="1"/>
  <c r="AY274" i="106"/>
  <c r="AX274" i="106"/>
  <c r="AW274" i="106"/>
  <c r="AV274" i="106"/>
  <c r="AU274" i="106"/>
  <c r="BA274" i="106" s="1"/>
  <c r="AT274" i="106"/>
  <c r="AZ274" i="106" s="1"/>
  <c r="AS274" i="106"/>
  <c r="AQ274" i="106"/>
  <c r="AP274" i="106"/>
  <c r="AN274" i="106"/>
  <c r="AM274" i="106"/>
  <c r="AL274" i="106"/>
  <c r="AH274" i="106"/>
  <c r="AG274" i="106"/>
  <c r="AF274" i="106"/>
  <c r="AI274" i="106" s="1"/>
  <c r="AO274" i="106" s="1"/>
  <c r="AE274" i="106"/>
  <c r="AD274" i="106"/>
  <c r="AC274" i="106"/>
  <c r="AB274" i="106"/>
  <c r="AA274" i="106"/>
  <c r="B274" i="106"/>
  <c r="BA273" i="106"/>
  <c r="AY273" i="106"/>
  <c r="AX273" i="106"/>
  <c r="AW273" i="106"/>
  <c r="AV273" i="106"/>
  <c r="AU273" i="106"/>
  <c r="AT273" i="106"/>
  <c r="AZ273" i="106" s="1"/>
  <c r="AS273" i="106"/>
  <c r="AQ273" i="106"/>
  <c r="AP273" i="106"/>
  <c r="AN273" i="106"/>
  <c r="AM273" i="106"/>
  <c r="AL273" i="106"/>
  <c r="AK273" i="106"/>
  <c r="AJ273" i="106"/>
  <c r="AI273" i="106"/>
  <c r="AO273" i="106" s="1"/>
  <c r="AH273" i="106"/>
  <c r="AG273" i="106"/>
  <c r="AF273" i="106"/>
  <c r="AE273" i="106"/>
  <c r="AD273" i="106"/>
  <c r="AC273" i="106"/>
  <c r="AB273" i="106"/>
  <c r="AA273" i="106"/>
  <c r="B273" i="106"/>
  <c r="AY272" i="106"/>
  <c r="AX272" i="106"/>
  <c r="AW272" i="106"/>
  <c r="AU272" i="106"/>
  <c r="BA272" i="106" s="1"/>
  <c r="AS272" i="106"/>
  <c r="AQ272" i="106"/>
  <c r="AP272" i="106"/>
  <c r="AT272" i="106" s="1"/>
  <c r="AZ272" i="106" s="1"/>
  <c r="AN272" i="106"/>
  <c r="AM272" i="106"/>
  <c r="AL272" i="106"/>
  <c r="AK272" i="106"/>
  <c r="AJ272" i="106"/>
  <c r="AH272" i="106"/>
  <c r="AG272" i="106"/>
  <c r="AF272" i="106"/>
  <c r="AE272" i="106"/>
  <c r="AI272" i="106" s="1"/>
  <c r="AO272" i="106" s="1"/>
  <c r="AD272" i="106"/>
  <c r="AC272" i="106"/>
  <c r="AB272" i="106"/>
  <c r="AA272" i="106"/>
  <c r="B272" i="106"/>
  <c r="AU271" i="106"/>
  <c r="BA271" i="106" s="1"/>
  <c r="AS271" i="106"/>
  <c r="AQ271" i="106"/>
  <c r="AP271" i="106"/>
  <c r="AT271" i="106" s="1"/>
  <c r="AN271" i="106"/>
  <c r="AL271" i="106"/>
  <c r="AK271" i="106"/>
  <c r="AJ271" i="106"/>
  <c r="AH271" i="106"/>
  <c r="AG271" i="106"/>
  <c r="AF271" i="106"/>
  <c r="AE271" i="106"/>
  <c r="AI271" i="106" s="1"/>
  <c r="AO271" i="106" s="1"/>
  <c r="AD271" i="106"/>
  <c r="AC271" i="106"/>
  <c r="AB271" i="106"/>
  <c r="AA271" i="106"/>
  <c r="B271" i="106"/>
  <c r="BA270" i="106"/>
  <c r="AY270" i="106"/>
  <c r="AU270" i="106"/>
  <c r="AS270" i="106"/>
  <c r="AQ270" i="106"/>
  <c r="AP270" i="106"/>
  <c r="AT270" i="106" s="1"/>
  <c r="AZ270" i="106" s="1"/>
  <c r="AN270" i="106"/>
  <c r="AM270" i="106"/>
  <c r="AL270" i="106"/>
  <c r="AK270" i="106"/>
  <c r="AJ270" i="106"/>
  <c r="AH270" i="106"/>
  <c r="AG270" i="106"/>
  <c r="AF270" i="106"/>
  <c r="AE270" i="106"/>
  <c r="AI270" i="106" s="1"/>
  <c r="AO270" i="106" s="1"/>
  <c r="AD270" i="106"/>
  <c r="AC270" i="106"/>
  <c r="AB270" i="106"/>
  <c r="AA270" i="106"/>
  <c r="B270" i="106"/>
  <c r="BA269" i="106"/>
  <c r="AU269" i="106"/>
  <c r="AT269" i="106"/>
  <c r="AS269" i="106"/>
  <c r="AQ269" i="106"/>
  <c r="AP269" i="106"/>
  <c r="AH269" i="106"/>
  <c r="AG269" i="106"/>
  <c r="AF269" i="106"/>
  <c r="AE269" i="106"/>
  <c r="AI269" i="106" s="1"/>
  <c r="AD269" i="106"/>
  <c r="AC269" i="106"/>
  <c r="AB269" i="106"/>
  <c r="AA269" i="106"/>
  <c r="B269" i="106"/>
  <c r="AY268" i="106"/>
  <c r="AX268" i="106"/>
  <c r="AW268" i="106"/>
  <c r="AU268" i="106"/>
  <c r="BA268" i="106" s="1"/>
  <c r="AS268" i="106"/>
  <c r="AT268" i="106" s="1"/>
  <c r="AZ268" i="106" s="1"/>
  <c r="AQ268" i="106"/>
  <c r="AP268" i="106"/>
  <c r="AH268" i="106"/>
  <c r="AG268" i="106"/>
  <c r="AF268" i="106"/>
  <c r="AE268" i="106"/>
  <c r="AI268" i="106" s="1"/>
  <c r="AD268" i="106"/>
  <c r="AC268" i="106"/>
  <c r="AB268" i="106"/>
  <c r="AA268" i="106"/>
  <c r="B268" i="106"/>
  <c r="AY267" i="106"/>
  <c r="AX267" i="106"/>
  <c r="AW267" i="106"/>
  <c r="AU267" i="106"/>
  <c r="BA267" i="106" s="1"/>
  <c r="AS267" i="106"/>
  <c r="AQ267" i="106"/>
  <c r="AP267" i="106"/>
  <c r="AT267" i="106" s="1"/>
  <c r="AN267" i="106"/>
  <c r="AM267" i="106"/>
  <c r="AL267" i="106"/>
  <c r="AK267" i="106"/>
  <c r="AJ267" i="106"/>
  <c r="AI267" i="106"/>
  <c r="AO267" i="106" s="1"/>
  <c r="AH267" i="106"/>
  <c r="AG267" i="106"/>
  <c r="AF267" i="106"/>
  <c r="AE267" i="106"/>
  <c r="AD267" i="106"/>
  <c r="AC267" i="106"/>
  <c r="AB267" i="106"/>
  <c r="AA267" i="106"/>
  <c r="B267" i="106"/>
  <c r="BA266" i="106"/>
  <c r="AY266" i="106"/>
  <c r="AX266" i="106"/>
  <c r="AW266" i="106"/>
  <c r="AV266" i="106"/>
  <c r="AU266" i="106"/>
  <c r="AS266" i="106"/>
  <c r="AQ266" i="106"/>
  <c r="AP266" i="106"/>
  <c r="AN266" i="106"/>
  <c r="AM266" i="106"/>
  <c r="AL266" i="106"/>
  <c r="AK266" i="106"/>
  <c r="AJ266" i="106"/>
  <c r="AH266" i="106"/>
  <c r="AG266" i="106"/>
  <c r="AF266" i="106"/>
  <c r="AE266" i="106"/>
  <c r="AI266" i="106" s="1"/>
  <c r="AO266" i="106" s="1"/>
  <c r="AD266" i="106"/>
  <c r="AC266" i="106"/>
  <c r="AB266" i="106"/>
  <c r="AA266" i="106"/>
  <c r="B266" i="106"/>
  <c r="AU265" i="106"/>
  <c r="BA265" i="106" s="1"/>
  <c r="AS265" i="106"/>
  <c r="AQ265" i="106"/>
  <c r="AP265" i="106"/>
  <c r="AT265" i="106" s="1"/>
  <c r="AH265" i="106"/>
  <c r="AG265" i="106"/>
  <c r="AF265" i="106"/>
  <c r="AE265" i="106"/>
  <c r="AI265" i="106" s="1"/>
  <c r="AD265" i="106"/>
  <c r="AC265" i="106"/>
  <c r="AB265" i="106"/>
  <c r="AA265" i="106"/>
  <c r="B265" i="106"/>
  <c r="BA264" i="106"/>
  <c r="AU264" i="106"/>
  <c r="AS264" i="106"/>
  <c r="AQ264" i="106"/>
  <c r="AP264" i="106"/>
  <c r="AT264" i="106" s="1"/>
  <c r="AN264" i="106"/>
  <c r="AM264" i="106"/>
  <c r="AH264" i="106"/>
  <c r="AG264" i="106"/>
  <c r="AF264" i="106"/>
  <c r="AE264" i="106"/>
  <c r="AI264" i="106" s="1"/>
  <c r="AO264" i="106" s="1"/>
  <c r="AD264" i="106"/>
  <c r="AC264" i="106"/>
  <c r="AB264" i="106"/>
  <c r="AA264" i="106"/>
  <c r="B264" i="106"/>
  <c r="BA263" i="106"/>
  <c r="AZ263" i="106"/>
  <c r="AY263" i="106"/>
  <c r="AX263" i="106"/>
  <c r="AW263" i="106"/>
  <c r="AV263" i="106"/>
  <c r="AU263" i="106"/>
  <c r="AT263" i="106"/>
  <c r="AS263" i="106"/>
  <c r="AQ263" i="106"/>
  <c r="AP263" i="106"/>
  <c r="AL263" i="106"/>
  <c r="AK263" i="106"/>
  <c r="AJ263" i="106"/>
  <c r="AH263" i="106"/>
  <c r="AG263" i="106"/>
  <c r="AF263" i="106"/>
  <c r="AI263" i="106" s="1"/>
  <c r="AE263" i="106"/>
  <c r="AD263" i="106"/>
  <c r="AC263" i="106"/>
  <c r="AB263" i="106"/>
  <c r="AA263" i="106"/>
  <c r="B263" i="106"/>
  <c r="AY262" i="106"/>
  <c r="AX262" i="106"/>
  <c r="AW262" i="106"/>
  <c r="AU262" i="106"/>
  <c r="BA262" i="106" s="1"/>
  <c r="AS262" i="106"/>
  <c r="AQ262" i="106"/>
  <c r="AP262" i="106"/>
  <c r="AT262" i="106" s="1"/>
  <c r="AZ262" i="106" s="1"/>
  <c r="AN262" i="106"/>
  <c r="AM262" i="106"/>
  <c r="AL262" i="106"/>
  <c r="AJ262" i="106"/>
  <c r="AH262" i="106"/>
  <c r="AG262" i="106"/>
  <c r="AF262" i="106"/>
  <c r="AE262" i="106"/>
  <c r="AI262" i="106" s="1"/>
  <c r="AO262" i="106" s="1"/>
  <c r="AD262" i="106"/>
  <c r="AC262" i="106"/>
  <c r="AB262" i="106"/>
  <c r="AA262" i="106"/>
  <c r="B262" i="106"/>
  <c r="AK262" i="106" s="1"/>
  <c r="BA261" i="106"/>
  <c r="AY261" i="106"/>
  <c r="AX261" i="106"/>
  <c r="AU261" i="106"/>
  <c r="AS261" i="106"/>
  <c r="AQ261" i="106"/>
  <c r="AT261" i="106" s="1"/>
  <c r="AZ261" i="106" s="1"/>
  <c r="AP261" i="106"/>
  <c r="AN261" i="106"/>
  <c r="AH261" i="106"/>
  <c r="AG261" i="106"/>
  <c r="AF261" i="106"/>
  <c r="AE261" i="106"/>
  <c r="AI261" i="106" s="1"/>
  <c r="AD261" i="106"/>
  <c r="AC261" i="106"/>
  <c r="AB261" i="106"/>
  <c r="AA261" i="106"/>
  <c r="B261" i="106"/>
  <c r="AJ261" i="106" s="1"/>
  <c r="AY260" i="106"/>
  <c r="AX260" i="106"/>
  <c r="AU260" i="106"/>
  <c r="BA260" i="106" s="1"/>
  <c r="AS260" i="106"/>
  <c r="AQ260" i="106"/>
  <c r="AP260" i="106"/>
  <c r="AT260" i="106" s="1"/>
  <c r="AZ260" i="106" s="1"/>
  <c r="AO260" i="106"/>
  <c r="AN260" i="106"/>
  <c r="AM260" i="106"/>
  <c r="AL260" i="106"/>
  <c r="AK260" i="106"/>
  <c r="AJ260" i="106"/>
  <c r="AH260" i="106"/>
  <c r="AG260" i="106"/>
  <c r="AF260" i="106"/>
  <c r="AI260" i="106" s="1"/>
  <c r="AE260" i="106"/>
  <c r="AD260" i="106"/>
  <c r="AC260" i="106"/>
  <c r="AB260" i="106"/>
  <c r="AA260" i="106"/>
  <c r="B260" i="106"/>
  <c r="AW260" i="106" s="1"/>
  <c r="AY259" i="106"/>
  <c r="AX259" i="106"/>
  <c r="AW259" i="106"/>
  <c r="AV259" i="106"/>
  <c r="AU259" i="106"/>
  <c r="BA259" i="106" s="1"/>
  <c r="AS259" i="106"/>
  <c r="AQ259" i="106"/>
  <c r="AP259" i="106"/>
  <c r="AT259" i="106" s="1"/>
  <c r="AN259" i="106"/>
  <c r="AM259" i="106"/>
  <c r="AL259" i="106"/>
  <c r="AK259" i="106"/>
  <c r="AJ259" i="106"/>
  <c r="AI259" i="106"/>
  <c r="AO259" i="106" s="1"/>
  <c r="AH259" i="106"/>
  <c r="AG259" i="106"/>
  <c r="AF259" i="106"/>
  <c r="AE259" i="106"/>
  <c r="AD259" i="106"/>
  <c r="AC259" i="106"/>
  <c r="AB259" i="106"/>
  <c r="AA259" i="106"/>
  <c r="B259" i="106"/>
  <c r="BA258" i="106"/>
  <c r="AU258" i="106"/>
  <c r="AS258" i="106"/>
  <c r="AQ258" i="106"/>
  <c r="AP258" i="106"/>
  <c r="AT258" i="106" s="1"/>
  <c r="AH258" i="106"/>
  <c r="AG258" i="106"/>
  <c r="AF258" i="106"/>
  <c r="AE258" i="106"/>
  <c r="AI258" i="106" s="1"/>
  <c r="AD258" i="106"/>
  <c r="AC258" i="106"/>
  <c r="AB258" i="106"/>
  <c r="AA258" i="106"/>
  <c r="B258" i="106"/>
  <c r="BA257" i="106"/>
  <c r="AZ257" i="106"/>
  <c r="AY257" i="106"/>
  <c r="AU257" i="106"/>
  <c r="AS257" i="106"/>
  <c r="AQ257" i="106"/>
  <c r="AT257" i="106" s="1"/>
  <c r="AP257" i="106"/>
  <c r="AK257" i="106"/>
  <c r="AH257" i="106"/>
  <c r="AG257" i="106"/>
  <c r="AF257" i="106"/>
  <c r="AE257" i="106"/>
  <c r="AI257" i="106" s="1"/>
  <c r="AD257" i="106"/>
  <c r="AC257" i="106"/>
  <c r="AB257" i="106"/>
  <c r="AA257" i="106"/>
  <c r="B257" i="106"/>
  <c r="AX256" i="106"/>
  <c r="AW256" i="106"/>
  <c r="AV256" i="106"/>
  <c r="AU256" i="106"/>
  <c r="BA256" i="106" s="1"/>
  <c r="AT256" i="106"/>
  <c r="AS256" i="106"/>
  <c r="AQ256" i="106"/>
  <c r="AP256" i="106"/>
  <c r="AI256" i="106"/>
  <c r="AH256" i="106"/>
  <c r="AG256" i="106"/>
  <c r="AF256" i="106"/>
  <c r="AE256" i="106"/>
  <c r="AD256" i="106"/>
  <c r="AC256" i="106"/>
  <c r="AB256" i="106"/>
  <c r="AA256" i="106"/>
  <c r="B256" i="106"/>
  <c r="AZ256" i="106" s="1"/>
  <c r="AU255" i="106"/>
  <c r="BA255" i="106" s="1"/>
  <c r="AS255" i="106"/>
  <c r="AQ255" i="106"/>
  <c r="AT255" i="106" s="1"/>
  <c r="AP255" i="106"/>
  <c r="AH255" i="106"/>
  <c r="AG255" i="106"/>
  <c r="AI255" i="106" s="1"/>
  <c r="AF255" i="106"/>
  <c r="AE255" i="106"/>
  <c r="AD255" i="106"/>
  <c r="AC255" i="106"/>
  <c r="AB255" i="106"/>
  <c r="AA255" i="106"/>
  <c r="B255" i="106"/>
  <c r="BA254" i="106"/>
  <c r="AY254" i="106"/>
  <c r="AX254" i="106"/>
  <c r="AW254" i="106"/>
  <c r="AV254" i="106"/>
  <c r="AU254" i="106"/>
  <c r="AS254" i="106"/>
  <c r="AQ254" i="106"/>
  <c r="AP254" i="106"/>
  <c r="AT254" i="106" s="1"/>
  <c r="AZ254" i="106" s="1"/>
  <c r="AN254" i="106"/>
  <c r="AM254" i="106"/>
  <c r="AL254" i="106"/>
  <c r="AK254" i="106"/>
  <c r="AJ254" i="106"/>
  <c r="AH254" i="106"/>
  <c r="AI254" i="106" s="1"/>
  <c r="AO254" i="106" s="1"/>
  <c r="AG254" i="106"/>
  <c r="AF254" i="106"/>
  <c r="AE254" i="106"/>
  <c r="AD254" i="106"/>
  <c r="AC254" i="106"/>
  <c r="AB254" i="106"/>
  <c r="AA254" i="106"/>
  <c r="B254" i="106"/>
  <c r="BA253" i="106"/>
  <c r="AY253" i="106"/>
  <c r="AX253" i="106"/>
  <c r="AW253" i="106"/>
  <c r="AV253" i="106"/>
  <c r="AU253" i="106"/>
  <c r="AS253" i="106"/>
  <c r="AQ253" i="106"/>
  <c r="AP253" i="106"/>
  <c r="AN253" i="106"/>
  <c r="AM253" i="106"/>
  <c r="AL253" i="106"/>
  <c r="AK253" i="106"/>
  <c r="AJ253" i="106"/>
  <c r="AH253" i="106"/>
  <c r="AG253" i="106"/>
  <c r="AF253" i="106"/>
  <c r="AI253" i="106" s="1"/>
  <c r="AO253" i="106" s="1"/>
  <c r="AE253" i="106"/>
  <c r="AD253" i="106"/>
  <c r="AC253" i="106"/>
  <c r="AB253" i="106"/>
  <c r="AA253" i="106"/>
  <c r="B253" i="106"/>
  <c r="AU252" i="106"/>
  <c r="BA252" i="106" s="1"/>
  <c r="AS252" i="106"/>
  <c r="AQ252" i="106"/>
  <c r="AP252" i="106"/>
  <c r="AT252" i="106" s="1"/>
  <c r="AO252" i="106"/>
  <c r="AM252" i="106"/>
  <c r="AL252" i="106"/>
  <c r="AK252" i="106"/>
  <c r="AJ252" i="106"/>
  <c r="AH252" i="106"/>
  <c r="AG252" i="106"/>
  <c r="AF252" i="106"/>
  <c r="AI252" i="106" s="1"/>
  <c r="AE252" i="106"/>
  <c r="AD252" i="106"/>
  <c r="AC252" i="106"/>
  <c r="AB252" i="106"/>
  <c r="AA252" i="106"/>
  <c r="B252" i="106"/>
  <c r="BA251" i="106"/>
  <c r="AU251" i="106"/>
  <c r="AS251" i="106"/>
  <c r="AQ251" i="106"/>
  <c r="AP251" i="106"/>
  <c r="AT251" i="106" s="1"/>
  <c r="AH251" i="106"/>
  <c r="AG251" i="106"/>
  <c r="AF251" i="106"/>
  <c r="AE251" i="106"/>
  <c r="AD251" i="106"/>
  <c r="AC251" i="106"/>
  <c r="AB251" i="106"/>
  <c r="AA251" i="106"/>
  <c r="B251" i="106"/>
  <c r="BA250" i="106"/>
  <c r="AU250" i="106"/>
  <c r="AT250" i="106"/>
  <c r="AS250" i="106"/>
  <c r="AQ250" i="106"/>
  <c r="AP250" i="106"/>
  <c r="AH250" i="106"/>
  <c r="AG250" i="106"/>
  <c r="AF250" i="106"/>
  <c r="AE250" i="106"/>
  <c r="AI250" i="106" s="1"/>
  <c r="AD250" i="106"/>
  <c r="AC250" i="106"/>
  <c r="AB250" i="106"/>
  <c r="AA250" i="106"/>
  <c r="B250" i="106"/>
  <c r="AY249" i="106"/>
  <c r="AX249" i="106"/>
  <c r="AW249" i="106"/>
  <c r="AU249" i="106"/>
  <c r="BA249" i="106" s="1"/>
  <c r="AT249" i="106"/>
  <c r="AZ249" i="106" s="1"/>
  <c r="AS249" i="106"/>
  <c r="AQ249" i="106"/>
  <c r="AP249" i="106"/>
  <c r="AH249" i="106"/>
  <c r="AG249" i="106"/>
  <c r="AF249" i="106"/>
  <c r="AE249" i="106"/>
  <c r="AI249" i="106" s="1"/>
  <c r="AD249" i="106"/>
  <c r="AC249" i="106"/>
  <c r="AB249" i="106"/>
  <c r="AA249" i="106"/>
  <c r="B249" i="106"/>
  <c r="AY248" i="106"/>
  <c r="AX248" i="106"/>
  <c r="AW248" i="106"/>
  <c r="AU248" i="106"/>
  <c r="AT248" i="106"/>
  <c r="AZ248" i="106" s="1"/>
  <c r="AS248" i="106"/>
  <c r="AQ248" i="106"/>
  <c r="AP248" i="106"/>
  <c r="AO248" i="106"/>
  <c r="AN248" i="106"/>
  <c r="AM248" i="106"/>
  <c r="AL248" i="106"/>
  <c r="AK248" i="106"/>
  <c r="AJ248" i="106"/>
  <c r="AI248" i="106"/>
  <c r="AH248" i="106"/>
  <c r="AG248" i="106"/>
  <c r="AF248" i="106"/>
  <c r="AE248" i="106"/>
  <c r="AD248" i="106"/>
  <c r="AC248" i="106"/>
  <c r="AB248" i="106"/>
  <c r="AA248" i="106"/>
  <c r="B248" i="106"/>
  <c r="AY247" i="106"/>
  <c r="AX247" i="106"/>
  <c r="AW247" i="106"/>
  <c r="AU247" i="106"/>
  <c r="AV247" i="106" s="1"/>
  <c r="AS247" i="106"/>
  <c r="AQ247" i="106"/>
  <c r="AP247" i="106"/>
  <c r="AT247" i="106" s="1"/>
  <c r="AZ247" i="106" s="1"/>
  <c r="AN247" i="106"/>
  <c r="AM247" i="106"/>
  <c r="AL247" i="106"/>
  <c r="AK247" i="106"/>
  <c r="AJ247" i="106"/>
  <c r="AH247" i="106"/>
  <c r="AG247" i="106"/>
  <c r="AF247" i="106"/>
  <c r="AE247" i="106"/>
  <c r="AI247" i="106" s="1"/>
  <c r="AO247" i="106" s="1"/>
  <c r="AD247" i="106"/>
  <c r="AC247" i="106"/>
  <c r="AB247" i="106"/>
  <c r="AA247" i="106"/>
  <c r="B247" i="106"/>
  <c r="BA246" i="106"/>
  <c r="AU246" i="106"/>
  <c r="AS246" i="106"/>
  <c r="AT246" i="106" s="1"/>
  <c r="AQ246" i="106"/>
  <c r="AP246" i="106"/>
  <c r="AH246" i="106"/>
  <c r="AG246" i="106"/>
  <c r="AF246" i="106"/>
  <c r="AE246" i="106"/>
  <c r="AD246" i="106"/>
  <c r="AC246" i="106"/>
  <c r="AB246" i="106"/>
  <c r="AA246" i="106"/>
  <c r="B246" i="106"/>
  <c r="BA245" i="106"/>
  <c r="AV245" i="106"/>
  <c r="AU245" i="106"/>
  <c r="AS245" i="106"/>
  <c r="AQ245" i="106"/>
  <c r="AP245" i="106"/>
  <c r="AT245" i="106" s="1"/>
  <c r="AO245" i="106"/>
  <c r="AN245" i="106"/>
  <c r="AI245" i="106"/>
  <c r="AH245" i="106"/>
  <c r="AG245" i="106"/>
  <c r="AF245" i="106"/>
  <c r="AE245" i="106"/>
  <c r="AD245" i="106"/>
  <c r="AC245" i="106"/>
  <c r="AB245" i="106"/>
  <c r="AA245" i="106"/>
  <c r="B245" i="106"/>
  <c r="BA244" i="106"/>
  <c r="AZ244" i="106"/>
  <c r="AY244" i="106"/>
  <c r="AX244" i="106"/>
  <c r="AW244" i="106"/>
  <c r="AU244" i="106"/>
  <c r="AS244" i="106"/>
  <c r="AQ244" i="106"/>
  <c r="AP244" i="106"/>
  <c r="AT244" i="106" s="1"/>
  <c r="AM244" i="106"/>
  <c r="AL244" i="106"/>
  <c r="AK244" i="106"/>
  <c r="AJ244" i="106"/>
  <c r="AH244" i="106"/>
  <c r="AG244" i="106"/>
  <c r="AF244" i="106"/>
  <c r="AE244" i="106"/>
  <c r="AI244" i="106" s="1"/>
  <c r="AD244" i="106"/>
  <c r="AC244" i="106"/>
  <c r="AB244" i="106"/>
  <c r="AA244" i="106"/>
  <c r="B244" i="106"/>
  <c r="AU243" i="106"/>
  <c r="BA243" i="106" s="1"/>
  <c r="AT243" i="106"/>
  <c r="AS243" i="106"/>
  <c r="AQ243" i="106"/>
  <c r="AP243" i="106"/>
  <c r="AH243" i="106"/>
  <c r="AG243" i="106"/>
  <c r="AF243" i="106"/>
  <c r="AE243" i="106"/>
  <c r="AD243" i="106"/>
  <c r="AC243" i="106"/>
  <c r="AB243" i="106"/>
  <c r="AA243" i="106"/>
  <c r="B243" i="106"/>
  <c r="AU242" i="106"/>
  <c r="BA242" i="106" s="1"/>
  <c r="AS242" i="106"/>
  <c r="AQ242" i="106"/>
  <c r="AP242" i="106"/>
  <c r="AT242" i="106" s="1"/>
  <c r="AH242" i="106"/>
  <c r="AG242" i="106"/>
  <c r="AF242" i="106"/>
  <c r="AI242" i="106" s="1"/>
  <c r="AE242" i="106"/>
  <c r="AD242" i="106"/>
  <c r="AC242" i="106"/>
  <c r="AB242" i="106"/>
  <c r="AA242" i="106"/>
  <c r="B242" i="106"/>
  <c r="AY241" i="106"/>
  <c r="AX241" i="106"/>
  <c r="AW241" i="106"/>
  <c r="AU241" i="106"/>
  <c r="AV241" i="106" s="1"/>
  <c r="AS241" i="106"/>
  <c r="AQ241" i="106"/>
  <c r="AP241" i="106"/>
  <c r="AT241" i="106" s="1"/>
  <c r="AZ241" i="106" s="1"/>
  <c r="AN241" i="106"/>
  <c r="AM241" i="106"/>
  <c r="AL241" i="106"/>
  <c r="AK241" i="106"/>
  <c r="AJ241" i="106"/>
  <c r="AH241" i="106"/>
  <c r="AG241" i="106"/>
  <c r="AI241" i="106" s="1"/>
  <c r="AO241" i="106" s="1"/>
  <c r="AF241" i="106"/>
  <c r="AE241" i="106"/>
  <c r="AD241" i="106"/>
  <c r="AC241" i="106"/>
  <c r="AB241" i="106"/>
  <c r="AA241" i="106"/>
  <c r="B241" i="106"/>
  <c r="AY240" i="106"/>
  <c r="AX240" i="106"/>
  <c r="AW240" i="106"/>
  <c r="AU240" i="106"/>
  <c r="BA240" i="106" s="1"/>
  <c r="AT240" i="106"/>
  <c r="AZ240" i="106" s="1"/>
  <c r="AS240" i="106"/>
  <c r="AQ240" i="106"/>
  <c r="AP240" i="106"/>
  <c r="AN240" i="106"/>
  <c r="AM240" i="106"/>
  <c r="AL240" i="106"/>
  <c r="AK240" i="106"/>
  <c r="AJ240" i="106"/>
  <c r="AH240" i="106"/>
  <c r="AG240" i="106"/>
  <c r="AF240" i="106"/>
  <c r="AI240" i="106" s="1"/>
  <c r="AO240" i="106" s="1"/>
  <c r="AE240" i="106"/>
  <c r="AD240" i="106"/>
  <c r="AC240" i="106"/>
  <c r="AB240" i="106"/>
  <c r="AA240" i="106"/>
  <c r="B240" i="106"/>
  <c r="AU239" i="106"/>
  <c r="BA239" i="106" s="1"/>
  <c r="AT239" i="106"/>
  <c r="AS239" i="106"/>
  <c r="AQ239" i="106"/>
  <c r="AP239" i="106"/>
  <c r="AJ239" i="106"/>
  <c r="AI239" i="106"/>
  <c r="AH239" i="106"/>
  <c r="AG239" i="106"/>
  <c r="AF239" i="106"/>
  <c r="AE239" i="106"/>
  <c r="AD239" i="106"/>
  <c r="AC239" i="106"/>
  <c r="AB239" i="106"/>
  <c r="AA239" i="106"/>
  <c r="B239" i="106"/>
  <c r="BA238" i="106"/>
  <c r="AU238" i="106"/>
  <c r="AS238" i="106"/>
  <c r="AT238" i="106" s="1"/>
  <c r="AQ238" i="106"/>
  <c r="AP238" i="106"/>
  <c r="AI238" i="106"/>
  <c r="AH238" i="106"/>
  <c r="AG238" i="106"/>
  <c r="AF238" i="106"/>
  <c r="AE238" i="106"/>
  <c r="AD238" i="106"/>
  <c r="AC238" i="106"/>
  <c r="AB238" i="106"/>
  <c r="AA238" i="106"/>
  <c r="B238" i="106"/>
  <c r="BA237" i="106"/>
  <c r="AU237" i="106"/>
  <c r="AV237" i="106" s="1"/>
  <c r="AT237" i="106"/>
  <c r="AS237" i="106"/>
  <c r="AQ237" i="106"/>
  <c r="AP237" i="106"/>
  <c r="AM237" i="106"/>
  <c r="AJ237" i="106"/>
  <c r="AI237" i="106"/>
  <c r="AH237" i="106"/>
  <c r="AG237" i="106"/>
  <c r="AF237" i="106"/>
  <c r="AE237" i="106"/>
  <c r="AD237" i="106"/>
  <c r="AC237" i="106"/>
  <c r="AB237" i="106"/>
  <c r="AA237" i="106"/>
  <c r="B237" i="106"/>
  <c r="AU236" i="106"/>
  <c r="BA236" i="106" s="1"/>
  <c r="AT236" i="106"/>
  <c r="AS236" i="106"/>
  <c r="AQ236" i="106"/>
  <c r="AP236" i="106"/>
  <c r="AH236" i="106"/>
  <c r="AG236" i="106"/>
  <c r="AF236" i="106"/>
  <c r="AE236" i="106"/>
  <c r="AI236" i="106" s="1"/>
  <c r="AD236" i="106"/>
  <c r="AC236" i="106"/>
  <c r="AB236" i="106"/>
  <c r="AA236" i="106"/>
  <c r="B236" i="106"/>
  <c r="BA235" i="106"/>
  <c r="AU235" i="106"/>
  <c r="AS235" i="106"/>
  <c r="AQ235" i="106"/>
  <c r="AP235" i="106"/>
  <c r="AT235" i="106" s="1"/>
  <c r="AI235" i="106"/>
  <c r="AH235" i="106"/>
  <c r="AG235" i="106"/>
  <c r="AF235" i="106"/>
  <c r="AE235" i="106"/>
  <c r="AD235" i="106"/>
  <c r="AC235" i="106"/>
  <c r="AB235" i="106"/>
  <c r="AA235" i="106"/>
  <c r="B235" i="106"/>
  <c r="BA234" i="106"/>
  <c r="AY234" i="106"/>
  <c r="AX234" i="106"/>
  <c r="AW234" i="106"/>
  <c r="AV234" i="106"/>
  <c r="AU234" i="106"/>
  <c r="AS234" i="106"/>
  <c r="AQ234" i="106"/>
  <c r="AP234" i="106"/>
  <c r="AT234" i="106" s="1"/>
  <c r="AZ234" i="106" s="1"/>
  <c r="AN234" i="106"/>
  <c r="AM234" i="106"/>
  <c r="AL234" i="106"/>
  <c r="AK234" i="106"/>
  <c r="AJ234" i="106"/>
  <c r="AH234" i="106"/>
  <c r="AG234" i="106"/>
  <c r="AF234" i="106"/>
  <c r="AE234" i="106"/>
  <c r="AI234" i="106" s="1"/>
  <c r="AO234" i="106" s="1"/>
  <c r="AD234" i="106"/>
  <c r="AC234" i="106"/>
  <c r="AB234" i="106"/>
  <c r="AA234" i="106"/>
  <c r="B234" i="106"/>
  <c r="AW233" i="106"/>
  <c r="AU233" i="106"/>
  <c r="AS233" i="106"/>
  <c r="AQ233" i="106"/>
  <c r="AP233" i="106"/>
  <c r="AT233" i="106" s="1"/>
  <c r="AZ233" i="106" s="1"/>
  <c r="AN233" i="106"/>
  <c r="AM233" i="106"/>
  <c r="AL233" i="106"/>
  <c r="AK233" i="106"/>
  <c r="AH233" i="106"/>
  <c r="AG233" i="106"/>
  <c r="AF233" i="106"/>
  <c r="AE233" i="106"/>
  <c r="AI233" i="106" s="1"/>
  <c r="AD233" i="106"/>
  <c r="AC233" i="106"/>
  <c r="AB233" i="106"/>
  <c r="AA233" i="106"/>
  <c r="B233" i="106"/>
  <c r="BA232" i="106"/>
  <c r="AU232" i="106"/>
  <c r="AS232" i="106"/>
  <c r="AQ232" i="106"/>
  <c r="AP232" i="106"/>
  <c r="AH232" i="106"/>
  <c r="AG232" i="106"/>
  <c r="AF232" i="106"/>
  <c r="AE232" i="106"/>
  <c r="AI232" i="106" s="1"/>
  <c r="AD232" i="106"/>
  <c r="AC232" i="106"/>
  <c r="AB232" i="106"/>
  <c r="AA232" i="106"/>
  <c r="B232" i="106"/>
  <c r="BA231" i="106"/>
  <c r="AU231" i="106"/>
  <c r="AT231" i="106"/>
  <c r="AS231" i="106"/>
  <c r="AQ231" i="106"/>
  <c r="AP231" i="106"/>
  <c r="AH231" i="106"/>
  <c r="AG231" i="106"/>
  <c r="AF231" i="106"/>
  <c r="AE231" i="106"/>
  <c r="AD231" i="106"/>
  <c r="AC231" i="106"/>
  <c r="AB231" i="106"/>
  <c r="AA231" i="106"/>
  <c r="B231" i="106"/>
  <c r="AZ230" i="106"/>
  <c r="AY230" i="106"/>
  <c r="AX230" i="106"/>
  <c r="AW230" i="106"/>
  <c r="AV230" i="106"/>
  <c r="AU230" i="106"/>
  <c r="BA230" i="106" s="1"/>
  <c r="AT230" i="106"/>
  <c r="AS230" i="106"/>
  <c r="AQ230" i="106"/>
  <c r="AP230" i="106"/>
  <c r="AN230" i="106"/>
  <c r="AM230" i="106"/>
  <c r="AL230" i="106"/>
  <c r="AJ230" i="106"/>
  <c r="AH230" i="106"/>
  <c r="AG230" i="106"/>
  <c r="AF230" i="106"/>
  <c r="AE230" i="106"/>
  <c r="AI230" i="106" s="1"/>
  <c r="AO230" i="106" s="1"/>
  <c r="AD230" i="106"/>
  <c r="AC230" i="106"/>
  <c r="AB230" i="106"/>
  <c r="AA230" i="106"/>
  <c r="B230" i="106"/>
  <c r="AK230" i="106" s="1"/>
  <c r="BA229" i="106"/>
  <c r="AY229" i="106"/>
  <c r="AX229" i="106"/>
  <c r="AW229" i="106"/>
  <c r="AU229" i="106"/>
  <c r="AV229" i="106" s="1"/>
  <c r="AS229" i="106"/>
  <c r="AQ229" i="106"/>
  <c r="AP229" i="106"/>
  <c r="AT229" i="106" s="1"/>
  <c r="AZ229" i="106" s="1"/>
  <c r="AN229" i="106"/>
  <c r="AM229" i="106"/>
  <c r="AL229" i="106"/>
  <c r="AH229" i="106"/>
  <c r="AI229" i="106" s="1"/>
  <c r="AO229" i="106" s="1"/>
  <c r="AG229" i="106"/>
  <c r="AF229" i="106"/>
  <c r="AE229" i="106"/>
  <c r="AD229" i="106"/>
  <c r="AC229" i="106"/>
  <c r="AB229" i="106"/>
  <c r="AA229" i="106"/>
  <c r="B229" i="106"/>
  <c r="AK229" i="106" s="1"/>
  <c r="AY228" i="106"/>
  <c r="AX228" i="106"/>
  <c r="AV228" i="106"/>
  <c r="AU228" i="106"/>
  <c r="BA228" i="106" s="1"/>
  <c r="AT228" i="106"/>
  <c r="AZ228" i="106" s="1"/>
  <c r="AS228" i="106"/>
  <c r="AQ228" i="106"/>
  <c r="AP228" i="106"/>
  <c r="AN228" i="106"/>
  <c r="AM228" i="106"/>
  <c r="AL228" i="106"/>
  <c r="AK228" i="106"/>
  <c r="AJ228" i="106"/>
  <c r="AH228" i="106"/>
  <c r="AG228" i="106"/>
  <c r="AF228" i="106"/>
  <c r="AI228" i="106" s="1"/>
  <c r="AO228" i="106" s="1"/>
  <c r="AE228" i="106"/>
  <c r="AD228" i="106"/>
  <c r="AC228" i="106"/>
  <c r="AB228" i="106"/>
  <c r="AA228" i="106"/>
  <c r="B228" i="106"/>
  <c r="AW228" i="106" s="1"/>
  <c r="AU227" i="106"/>
  <c r="BA227" i="106" s="1"/>
  <c r="AS227" i="106"/>
  <c r="AQ227" i="106"/>
  <c r="AP227" i="106"/>
  <c r="AT227" i="106" s="1"/>
  <c r="AN227" i="106"/>
  <c r="AM227" i="106"/>
  <c r="AL227" i="106"/>
  <c r="AH227" i="106"/>
  <c r="AG227" i="106"/>
  <c r="AF227" i="106"/>
  <c r="AE227" i="106"/>
  <c r="AI227" i="106" s="1"/>
  <c r="AD227" i="106"/>
  <c r="AC227" i="106"/>
  <c r="AB227" i="106"/>
  <c r="AA227" i="106"/>
  <c r="B227" i="106"/>
  <c r="BA226" i="106"/>
  <c r="AU226" i="106"/>
  <c r="AT226" i="106"/>
  <c r="AS226" i="106"/>
  <c r="AQ226" i="106"/>
  <c r="AP226" i="106"/>
  <c r="AN226" i="106"/>
  <c r="AH226" i="106"/>
  <c r="AG226" i="106"/>
  <c r="AF226" i="106"/>
  <c r="AE226" i="106"/>
  <c r="AD226" i="106"/>
  <c r="AC226" i="106"/>
  <c r="AB226" i="106"/>
  <c r="AA226" i="106"/>
  <c r="B226" i="106"/>
  <c r="AY225" i="106"/>
  <c r="AX225" i="106"/>
  <c r="AW225" i="106"/>
  <c r="AV225" i="106"/>
  <c r="AU225" i="106"/>
  <c r="BA225" i="106" s="1"/>
  <c r="AS225" i="106"/>
  <c r="AQ225" i="106"/>
  <c r="AT225" i="106" s="1"/>
  <c r="AZ225" i="106" s="1"/>
  <c r="AP225" i="106"/>
  <c r="AH225" i="106"/>
  <c r="AG225" i="106"/>
  <c r="AF225" i="106"/>
  <c r="AI225" i="106" s="1"/>
  <c r="AE225" i="106"/>
  <c r="AD225" i="106"/>
  <c r="AC225" i="106"/>
  <c r="AB225" i="106"/>
  <c r="AA225" i="106"/>
  <c r="B225" i="106"/>
  <c r="AY224" i="106"/>
  <c r="AX224" i="106"/>
  <c r="AW224" i="106"/>
  <c r="AV224" i="106"/>
  <c r="AU224" i="106"/>
  <c r="BA224" i="106" s="1"/>
  <c r="AS224" i="106"/>
  <c r="AQ224" i="106"/>
  <c r="AP224" i="106"/>
  <c r="AN224" i="106"/>
  <c r="AL224" i="106"/>
  <c r="AH224" i="106"/>
  <c r="AI224" i="106" s="1"/>
  <c r="AO224" i="106" s="1"/>
  <c r="AG224" i="106"/>
  <c r="AF224" i="106"/>
  <c r="AE224" i="106"/>
  <c r="AD224" i="106"/>
  <c r="AC224" i="106"/>
  <c r="AB224" i="106"/>
  <c r="AA224" i="106"/>
  <c r="B224" i="106"/>
  <c r="AY223" i="106"/>
  <c r="AX223" i="106"/>
  <c r="AW223" i="106"/>
  <c r="AV223" i="106"/>
  <c r="AU223" i="106"/>
  <c r="BA223" i="106" s="1"/>
  <c r="AS223" i="106"/>
  <c r="AQ223" i="106"/>
  <c r="AT223" i="106" s="1"/>
  <c r="AZ223" i="106" s="1"/>
  <c r="AP223" i="106"/>
  <c r="AN223" i="106"/>
  <c r="AM223" i="106"/>
  <c r="AL223" i="106"/>
  <c r="AK223" i="106"/>
  <c r="AJ223" i="106"/>
  <c r="AH223" i="106"/>
  <c r="AG223" i="106"/>
  <c r="AI223" i="106" s="1"/>
  <c r="AO223" i="106" s="1"/>
  <c r="AF223" i="106"/>
  <c r="AE223" i="106"/>
  <c r="AD223" i="106"/>
  <c r="AC223" i="106"/>
  <c r="AB223" i="106"/>
  <c r="AA223" i="106"/>
  <c r="B223" i="106"/>
  <c r="AY222" i="106"/>
  <c r="AX222" i="106"/>
  <c r="AW222" i="106"/>
  <c r="AU222" i="106"/>
  <c r="BA222" i="106" s="1"/>
  <c r="AS222" i="106"/>
  <c r="AQ222" i="106"/>
  <c r="AP222" i="106"/>
  <c r="AT222" i="106" s="1"/>
  <c r="AZ222" i="106" s="1"/>
  <c r="AN222" i="106"/>
  <c r="AM222" i="106"/>
  <c r="AL222" i="106"/>
  <c r="AK222" i="106"/>
  <c r="AJ222" i="106"/>
  <c r="AH222" i="106"/>
  <c r="AG222" i="106"/>
  <c r="AF222" i="106"/>
  <c r="AE222" i="106"/>
  <c r="AI222" i="106" s="1"/>
  <c r="AO222" i="106" s="1"/>
  <c r="AD222" i="106"/>
  <c r="AC222" i="106"/>
  <c r="AB222" i="106"/>
  <c r="AA222" i="106"/>
  <c r="B222" i="106"/>
  <c r="BA221" i="106"/>
  <c r="AY221" i="106"/>
  <c r="AU221" i="106"/>
  <c r="AS221" i="106"/>
  <c r="AQ221" i="106"/>
  <c r="AP221" i="106"/>
  <c r="AN221" i="106"/>
  <c r="AH221" i="106"/>
  <c r="AG221" i="106"/>
  <c r="AF221" i="106"/>
  <c r="AE221" i="106"/>
  <c r="AD221" i="106"/>
  <c r="AC221" i="106"/>
  <c r="AB221" i="106"/>
  <c r="AA221" i="106"/>
  <c r="B221" i="106"/>
  <c r="AX221" i="106" s="1"/>
  <c r="AY220" i="106"/>
  <c r="AU220" i="106"/>
  <c r="BA220" i="106" s="1"/>
  <c r="AT220" i="106"/>
  <c r="AS220" i="106"/>
  <c r="AQ220" i="106"/>
  <c r="AP220" i="106"/>
  <c r="AH220" i="106"/>
  <c r="AG220" i="106"/>
  <c r="AF220" i="106"/>
  <c r="AE220" i="106"/>
  <c r="AI220" i="106" s="1"/>
  <c r="AO220" i="106" s="1"/>
  <c r="AD220" i="106"/>
  <c r="AC220" i="106"/>
  <c r="AB220" i="106"/>
  <c r="AA220" i="106"/>
  <c r="B220" i="106"/>
  <c r="BA219" i="106"/>
  <c r="AY219" i="106"/>
  <c r="AX219" i="106"/>
  <c r="AW219" i="106"/>
  <c r="AV219" i="106"/>
  <c r="AU219" i="106"/>
  <c r="AS219" i="106"/>
  <c r="AQ219" i="106"/>
  <c r="AP219" i="106"/>
  <c r="AT219" i="106" s="1"/>
  <c r="AZ219" i="106" s="1"/>
  <c r="AN219" i="106"/>
  <c r="AM219" i="106"/>
  <c r="AL219" i="106"/>
  <c r="AK219" i="106"/>
  <c r="AJ219" i="106"/>
  <c r="AH219" i="106"/>
  <c r="AG219" i="106"/>
  <c r="AF219" i="106"/>
  <c r="AE219" i="106"/>
  <c r="AD219" i="106"/>
  <c r="AC219" i="106"/>
  <c r="AB219" i="106"/>
  <c r="AA219" i="106"/>
  <c r="B219" i="106"/>
  <c r="AU218" i="106"/>
  <c r="BA218" i="106" s="1"/>
  <c r="AS218" i="106"/>
  <c r="AQ218" i="106"/>
  <c r="AP218" i="106"/>
  <c r="AH218" i="106"/>
  <c r="AG218" i="106"/>
  <c r="AF218" i="106"/>
  <c r="AE218" i="106"/>
  <c r="AI218" i="106" s="1"/>
  <c r="AD218" i="106"/>
  <c r="AC218" i="106"/>
  <c r="AB218" i="106"/>
  <c r="AA218" i="106"/>
  <c r="B218" i="106"/>
  <c r="BA217" i="106"/>
  <c r="AU217" i="106"/>
  <c r="AS217" i="106"/>
  <c r="AQ217" i="106"/>
  <c r="AP217" i="106"/>
  <c r="AT217" i="106" s="1"/>
  <c r="AL217" i="106"/>
  <c r="AI217" i="106"/>
  <c r="AH217" i="106"/>
  <c r="AG217" i="106"/>
  <c r="AF217" i="106"/>
  <c r="AE217" i="106"/>
  <c r="AD217" i="106"/>
  <c r="AC217" i="106"/>
  <c r="AB217" i="106"/>
  <c r="AA217" i="106"/>
  <c r="B217" i="106"/>
  <c r="AY216" i="106"/>
  <c r="AX216" i="106"/>
  <c r="AW216" i="106"/>
  <c r="AV216" i="106"/>
  <c r="AU216" i="106"/>
  <c r="BA216" i="106" s="1"/>
  <c r="AS216" i="106"/>
  <c r="AQ216" i="106"/>
  <c r="AP216" i="106"/>
  <c r="AT216" i="106" s="1"/>
  <c r="AZ216" i="106" s="1"/>
  <c r="AK216" i="106"/>
  <c r="AH216" i="106"/>
  <c r="AG216" i="106"/>
  <c r="AF216" i="106"/>
  <c r="AI216" i="106" s="1"/>
  <c r="AE216" i="106"/>
  <c r="AD216" i="106"/>
  <c r="AC216" i="106"/>
  <c r="AB216" i="106"/>
  <c r="AA216" i="106"/>
  <c r="B216" i="106"/>
  <c r="AY215" i="106"/>
  <c r="AX215" i="106"/>
  <c r="AW215" i="106"/>
  <c r="AU215" i="106"/>
  <c r="AS215" i="106"/>
  <c r="AQ215" i="106"/>
  <c r="AP215" i="106"/>
  <c r="AT215" i="106" s="1"/>
  <c r="AZ215" i="106" s="1"/>
  <c r="AO215" i="106"/>
  <c r="AN215" i="106"/>
  <c r="AM215" i="106"/>
  <c r="AL215" i="106"/>
  <c r="AK215" i="106"/>
  <c r="AJ215" i="106"/>
  <c r="AH215" i="106"/>
  <c r="AG215" i="106"/>
  <c r="AF215" i="106"/>
  <c r="AE215" i="106"/>
  <c r="AI215" i="106" s="1"/>
  <c r="AD215" i="106"/>
  <c r="AC215" i="106"/>
  <c r="AB215" i="106"/>
  <c r="AA215" i="106"/>
  <c r="B215" i="106"/>
  <c r="BA214" i="106"/>
  <c r="AX214" i="106"/>
  <c r="AW214" i="106"/>
  <c r="AV214" i="106"/>
  <c r="AU214" i="106"/>
  <c r="AS214" i="106"/>
  <c r="AQ214" i="106"/>
  <c r="AT214" i="106" s="1"/>
  <c r="AP214" i="106"/>
  <c r="AN214" i="106"/>
  <c r="AM214" i="106"/>
  <c r="AL214" i="106"/>
  <c r="AK214" i="106"/>
  <c r="AJ214" i="106"/>
  <c r="AH214" i="106"/>
  <c r="AG214" i="106"/>
  <c r="AI214" i="106" s="1"/>
  <c r="AO214" i="106" s="1"/>
  <c r="AF214" i="106"/>
  <c r="AE214" i="106"/>
  <c r="AD214" i="106"/>
  <c r="AC214" i="106"/>
  <c r="AB214" i="106"/>
  <c r="AA214" i="106"/>
  <c r="B214" i="106"/>
  <c r="BA213" i="106"/>
  <c r="AU213" i="106"/>
  <c r="AS213" i="106"/>
  <c r="AQ213" i="106"/>
  <c r="AP213" i="106"/>
  <c r="AH213" i="106"/>
  <c r="AG213" i="106"/>
  <c r="AF213" i="106"/>
  <c r="AE213" i="106"/>
  <c r="AI213" i="106" s="1"/>
  <c r="AD213" i="106"/>
  <c r="AC213" i="106"/>
  <c r="AB213" i="106"/>
  <c r="AA213" i="106"/>
  <c r="B213" i="106"/>
  <c r="BA212" i="106"/>
  <c r="AU212" i="106"/>
  <c r="AS212" i="106"/>
  <c r="AQ212" i="106"/>
  <c r="AP212" i="106"/>
  <c r="AT212" i="106" s="1"/>
  <c r="AH212" i="106"/>
  <c r="AG212" i="106"/>
  <c r="AF212" i="106"/>
  <c r="AE212" i="106"/>
  <c r="AI212" i="106" s="1"/>
  <c r="AD212" i="106"/>
  <c r="AC212" i="106"/>
  <c r="AB212" i="106"/>
  <c r="AA212" i="106"/>
  <c r="B212" i="106"/>
  <c r="AY211" i="106"/>
  <c r="AX211" i="106"/>
  <c r="AW211" i="106"/>
  <c r="AU211" i="106"/>
  <c r="BA211" i="106" s="1"/>
  <c r="AT211" i="106"/>
  <c r="AZ211" i="106" s="1"/>
  <c r="AS211" i="106"/>
  <c r="AQ211" i="106"/>
  <c r="AP211" i="106"/>
  <c r="AH211" i="106"/>
  <c r="AG211" i="106"/>
  <c r="AF211" i="106"/>
  <c r="AE211" i="106"/>
  <c r="AD211" i="106"/>
  <c r="AC211" i="106"/>
  <c r="AB211" i="106"/>
  <c r="AA211" i="106"/>
  <c r="B211" i="106"/>
  <c r="BA210" i="106"/>
  <c r="AY210" i="106"/>
  <c r="AX210" i="106"/>
  <c r="AW210" i="106"/>
  <c r="AU210" i="106"/>
  <c r="AV210" i="106" s="1"/>
  <c r="AS210" i="106"/>
  <c r="AQ210" i="106"/>
  <c r="AT210" i="106" s="1"/>
  <c r="AZ210" i="106" s="1"/>
  <c r="AP210" i="106"/>
  <c r="AO210" i="106"/>
  <c r="AN210" i="106"/>
  <c r="AM210" i="106"/>
  <c r="AL210" i="106"/>
  <c r="AK210" i="106"/>
  <c r="AH210" i="106"/>
  <c r="AG210" i="106"/>
  <c r="AF210" i="106"/>
  <c r="AI210" i="106" s="1"/>
  <c r="AE210" i="106"/>
  <c r="AD210" i="106"/>
  <c r="AC210" i="106"/>
  <c r="AB210" i="106"/>
  <c r="AA210" i="106"/>
  <c r="B210" i="106"/>
  <c r="AJ210" i="106" s="1"/>
  <c r="AY209" i="106"/>
  <c r="AX209" i="106"/>
  <c r="AW209" i="106"/>
  <c r="AV209" i="106"/>
  <c r="AU209" i="106"/>
  <c r="BA209" i="106" s="1"/>
  <c r="AT209" i="106"/>
  <c r="AZ209" i="106" s="1"/>
  <c r="AS209" i="106"/>
  <c r="AQ209" i="106"/>
  <c r="AP209" i="106"/>
  <c r="AN209" i="106"/>
  <c r="AM209" i="106"/>
  <c r="AL209" i="106"/>
  <c r="AK209" i="106"/>
  <c r="AJ209" i="106"/>
  <c r="AH209" i="106"/>
  <c r="AG209" i="106"/>
  <c r="AI209" i="106" s="1"/>
  <c r="AO209" i="106" s="1"/>
  <c r="AF209" i="106"/>
  <c r="AE209" i="106"/>
  <c r="AD209" i="106"/>
  <c r="AC209" i="106"/>
  <c r="AB209" i="106"/>
  <c r="AA209" i="106"/>
  <c r="B209" i="106"/>
  <c r="AU208" i="106"/>
  <c r="BA208" i="106" s="1"/>
  <c r="AS208" i="106"/>
  <c r="AQ208" i="106"/>
  <c r="AP208" i="106"/>
  <c r="AT208" i="106" s="1"/>
  <c r="AH208" i="106"/>
  <c r="AG208" i="106"/>
  <c r="AF208" i="106"/>
  <c r="AE208" i="106"/>
  <c r="AI208" i="106" s="1"/>
  <c r="AD208" i="106"/>
  <c r="AC208" i="106"/>
  <c r="AB208" i="106"/>
  <c r="AA208" i="106"/>
  <c r="B208" i="106"/>
  <c r="AU207" i="106"/>
  <c r="BA207" i="106" s="1"/>
  <c r="AS207" i="106"/>
  <c r="AT207" i="106" s="1"/>
  <c r="AQ207" i="106"/>
  <c r="AP207" i="106"/>
  <c r="AO207" i="106"/>
  <c r="AH207" i="106"/>
  <c r="AG207" i="106"/>
  <c r="AF207" i="106"/>
  <c r="AE207" i="106"/>
  <c r="AD207" i="106"/>
  <c r="AC207" i="106"/>
  <c r="AB207" i="106"/>
  <c r="AA207" i="106"/>
  <c r="B207" i="106"/>
  <c r="AU206" i="106"/>
  <c r="BA206" i="106" s="1"/>
  <c r="AS206" i="106"/>
  <c r="AT206" i="106" s="1"/>
  <c r="AQ206" i="106"/>
  <c r="AP206" i="106"/>
  <c r="AH206" i="106"/>
  <c r="AG206" i="106"/>
  <c r="AF206" i="106"/>
  <c r="AE206" i="106"/>
  <c r="AI206" i="106" s="1"/>
  <c r="AD206" i="106"/>
  <c r="AC206" i="106"/>
  <c r="AB206" i="106"/>
  <c r="AA206" i="106"/>
  <c r="B206" i="106"/>
  <c r="AZ205" i="106"/>
  <c r="AU205" i="106"/>
  <c r="BA205" i="106" s="1"/>
  <c r="AS205" i="106"/>
  <c r="AQ205" i="106"/>
  <c r="AP205" i="106"/>
  <c r="AT205" i="106" s="1"/>
  <c r="AO205" i="106"/>
  <c r="AM205" i="106"/>
  <c r="AJ205" i="106"/>
  <c r="AI205" i="106"/>
  <c r="AH205" i="106"/>
  <c r="AG205" i="106"/>
  <c r="AF205" i="106"/>
  <c r="AE205" i="106"/>
  <c r="AD205" i="106"/>
  <c r="AC205" i="106"/>
  <c r="AB205" i="106"/>
  <c r="AA205" i="106"/>
  <c r="B205" i="106"/>
  <c r="AY205" i="106" s="1"/>
  <c r="AZ204" i="106"/>
  <c r="AY204" i="106"/>
  <c r="AX204" i="106"/>
  <c r="AW204" i="106"/>
  <c r="AV204" i="106"/>
  <c r="AU204" i="106"/>
  <c r="BA204" i="106" s="1"/>
  <c r="AT204" i="106"/>
  <c r="AS204" i="106"/>
  <c r="AQ204" i="106"/>
  <c r="AP204" i="106"/>
  <c r="AO204" i="106"/>
  <c r="AN204" i="106"/>
  <c r="AM204" i="106"/>
  <c r="AL204" i="106"/>
  <c r="AK204" i="106"/>
  <c r="AJ204" i="106"/>
  <c r="AH204" i="106"/>
  <c r="AG204" i="106"/>
  <c r="AF204" i="106"/>
  <c r="AE204" i="106"/>
  <c r="AD204" i="106"/>
  <c r="AC204" i="106"/>
  <c r="AB204" i="106"/>
  <c r="AA204" i="106"/>
  <c r="B204" i="106"/>
  <c r="AU203" i="106"/>
  <c r="BA203" i="106" s="1"/>
  <c r="AS203" i="106"/>
  <c r="AQ203" i="106"/>
  <c r="AP203" i="106"/>
  <c r="AT203" i="106" s="1"/>
  <c r="AH203" i="106"/>
  <c r="AG203" i="106"/>
  <c r="AF203" i="106"/>
  <c r="AE203" i="106"/>
  <c r="AI203" i="106" s="1"/>
  <c r="AD203" i="106"/>
  <c r="AC203" i="106"/>
  <c r="AB203" i="106"/>
  <c r="AA203" i="106"/>
  <c r="B203" i="106"/>
  <c r="BA202" i="106"/>
  <c r="AZ202" i="106"/>
  <c r="AY202" i="106"/>
  <c r="AU202" i="106"/>
  <c r="AS202" i="106"/>
  <c r="AT202" i="106" s="1"/>
  <c r="AQ202" i="106"/>
  <c r="AP202" i="106"/>
  <c r="AI202" i="106"/>
  <c r="AH202" i="106"/>
  <c r="AG202" i="106"/>
  <c r="AF202" i="106"/>
  <c r="AE202" i="106"/>
  <c r="AD202" i="106"/>
  <c r="AC202" i="106"/>
  <c r="AB202" i="106"/>
  <c r="AA202" i="106"/>
  <c r="B202" i="106"/>
  <c r="AU201" i="106"/>
  <c r="BA201" i="106" s="1"/>
  <c r="AS201" i="106"/>
  <c r="AQ201" i="106"/>
  <c r="AP201" i="106"/>
  <c r="AT201" i="106" s="1"/>
  <c r="AH201" i="106"/>
  <c r="AG201" i="106"/>
  <c r="AF201" i="106"/>
  <c r="AE201" i="106"/>
  <c r="AI201" i="106" s="1"/>
  <c r="AD201" i="106"/>
  <c r="AC201" i="106"/>
  <c r="AB201" i="106"/>
  <c r="AA201" i="106"/>
  <c r="B201" i="106"/>
  <c r="BA200" i="106"/>
  <c r="AZ200" i="106"/>
  <c r="AY200" i="106"/>
  <c r="AX200" i="106"/>
  <c r="AW200" i="106"/>
  <c r="AU200" i="106"/>
  <c r="AS200" i="106"/>
  <c r="AQ200" i="106"/>
  <c r="AP200" i="106"/>
  <c r="AT200" i="106" s="1"/>
  <c r="AO200" i="106"/>
  <c r="AN200" i="106"/>
  <c r="AM200" i="106"/>
  <c r="AL200" i="106"/>
  <c r="AK200" i="106"/>
  <c r="AI200" i="106"/>
  <c r="AH200" i="106"/>
  <c r="AG200" i="106"/>
  <c r="AF200" i="106"/>
  <c r="AE200" i="106"/>
  <c r="AD200" i="106"/>
  <c r="AC200" i="106"/>
  <c r="AB200" i="106"/>
  <c r="AA200" i="106"/>
  <c r="B200" i="106"/>
  <c r="AU199" i="106"/>
  <c r="BA199" i="106" s="1"/>
  <c r="AT199" i="106"/>
  <c r="AS199" i="106"/>
  <c r="AQ199" i="106"/>
  <c r="AP199" i="106"/>
  <c r="AH199" i="106"/>
  <c r="AG199" i="106"/>
  <c r="AF199" i="106"/>
  <c r="AI199" i="106" s="1"/>
  <c r="AE199" i="106"/>
  <c r="AD199" i="106"/>
  <c r="AC199" i="106"/>
  <c r="AB199" i="106"/>
  <c r="AA199" i="106"/>
  <c r="B199" i="106"/>
  <c r="BA198" i="106"/>
  <c r="AU198" i="106"/>
  <c r="AS198" i="106"/>
  <c r="AQ198" i="106"/>
  <c r="AP198" i="106"/>
  <c r="AT198" i="106" s="1"/>
  <c r="AH198" i="106"/>
  <c r="AG198" i="106"/>
  <c r="AF198" i="106"/>
  <c r="AE198" i="106"/>
  <c r="AD198" i="106"/>
  <c r="AC198" i="106"/>
  <c r="AB198" i="106"/>
  <c r="AA198" i="106"/>
  <c r="B198" i="106"/>
  <c r="BA197" i="106"/>
  <c r="AZ197" i="106"/>
  <c r="AY197" i="106"/>
  <c r="AX197" i="106"/>
  <c r="AW197" i="106"/>
  <c r="AV197" i="106"/>
  <c r="AU197" i="106"/>
  <c r="AS197" i="106"/>
  <c r="AT197" i="106" s="1"/>
  <c r="AQ197" i="106"/>
  <c r="AP197" i="106"/>
  <c r="AK197" i="106"/>
  <c r="AH197" i="106"/>
  <c r="AG197" i="106"/>
  <c r="AF197" i="106"/>
  <c r="AE197" i="106"/>
  <c r="AI197" i="106" s="1"/>
  <c r="AD197" i="106"/>
  <c r="AC197" i="106"/>
  <c r="AB197" i="106"/>
  <c r="AA197" i="106"/>
  <c r="B197" i="106"/>
  <c r="AO197" i="106" s="1"/>
  <c r="AU196" i="106"/>
  <c r="BA196" i="106" s="1"/>
  <c r="AT196" i="106"/>
  <c r="AS196" i="106"/>
  <c r="AQ196" i="106"/>
  <c r="AP196" i="106"/>
  <c r="AI196" i="106"/>
  <c r="AH196" i="106"/>
  <c r="AG196" i="106"/>
  <c r="AF196" i="106"/>
  <c r="AE196" i="106"/>
  <c r="AD196" i="106"/>
  <c r="AC196" i="106"/>
  <c r="AB196" i="106"/>
  <c r="AA196" i="106"/>
  <c r="B196" i="106"/>
  <c r="AU195" i="106"/>
  <c r="BA195" i="106" s="1"/>
  <c r="AS195" i="106"/>
  <c r="AT195" i="106" s="1"/>
  <c r="AQ195" i="106"/>
  <c r="AP195" i="106"/>
  <c r="AH195" i="106"/>
  <c r="AG195" i="106"/>
  <c r="AF195" i="106"/>
  <c r="AE195" i="106"/>
  <c r="AI195" i="106" s="1"/>
  <c r="AD195" i="106"/>
  <c r="AC195" i="106"/>
  <c r="AB195" i="106"/>
  <c r="AA195" i="106"/>
  <c r="B195" i="106"/>
  <c r="AZ195" i="106" s="1"/>
  <c r="AZ194" i="106"/>
  <c r="AY194" i="106"/>
  <c r="AX194" i="106"/>
  <c r="AW194" i="106"/>
  <c r="AU194" i="106"/>
  <c r="BA194" i="106" s="1"/>
  <c r="AS194" i="106"/>
  <c r="AQ194" i="106"/>
  <c r="AP194" i="106"/>
  <c r="AT194" i="106" s="1"/>
  <c r="AI194" i="106"/>
  <c r="AH194" i="106"/>
  <c r="AG194" i="106"/>
  <c r="AF194" i="106"/>
  <c r="AE194" i="106"/>
  <c r="AD194" i="106"/>
  <c r="AC194" i="106"/>
  <c r="AB194" i="106"/>
  <c r="AA194" i="106"/>
  <c r="B194" i="106"/>
  <c r="AV194" i="106" s="1"/>
  <c r="AX193" i="106"/>
  <c r="AW193" i="106"/>
  <c r="AV193" i="106"/>
  <c r="AU193" i="106"/>
  <c r="BA193" i="106" s="1"/>
  <c r="AT193" i="106"/>
  <c r="AS193" i="106"/>
  <c r="AQ193" i="106"/>
  <c r="AP193" i="106"/>
  <c r="AN193" i="106"/>
  <c r="AM193" i="106"/>
  <c r="AL193" i="106"/>
  <c r="AH193" i="106"/>
  <c r="AG193" i="106"/>
  <c r="AF193" i="106"/>
  <c r="AI193" i="106" s="1"/>
  <c r="AO193" i="106" s="1"/>
  <c r="AE193" i="106"/>
  <c r="AD193" i="106"/>
  <c r="AC193" i="106"/>
  <c r="AB193" i="106"/>
  <c r="AA193" i="106"/>
  <c r="B193" i="106"/>
  <c r="AY193" i="106" s="1"/>
  <c r="AY192" i="106"/>
  <c r="AX192" i="106"/>
  <c r="AW192" i="106"/>
  <c r="AU192" i="106"/>
  <c r="BA192" i="106" s="1"/>
  <c r="AS192" i="106"/>
  <c r="AQ192" i="106"/>
  <c r="AP192" i="106"/>
  <c r="AT192" i="106" s="1"/>
  <c r="AZ192" i="106" s="1"/>
  <c r="AN192" i="106"/>
  <c r="AM192" i="106"/>
  <c r="AL192" i="106"/>
  <c r="AK192" i="106"/>
  <c r="AJ192" i="106"/>
  <c r="AH192" i="106"/>
  <c r="AG192" i="106"/>
  <c r="AF192" i="106"/>
  <c r="AE192" i="106"/>
  <c r="AD192" i="106"/>
  <c r="AC192" i="106"/>
  <c r="AB192" i="106"/>
  <c r="AA192" i="106"/>
  <c r="B192" i="106"/>
  <c r="AU191" i="106"/>
  <c r="BA191" i="106" s="1"/>
  <c r="AS191" i="106"/>
  <c r="AQ191" i="106"/>
  <c r="AP191" i="106"/>
  <c r="AT191" i="106" s="1"/>
  <c r="AH191" i="106"/>
  <c r="AG191" i="106"/>
  <c r="AF191" i="106"/>
  <c r="AE191" i="106"/>
  <c r="AD191" i="106"/>
  <c r="AC191" i="106"/>
  <c r="AB191" i="106"/>
  <c r="AA191" i="106"/>
  <c r="B191" i="106"/>
  <c r="AW191" i="106" s="1"/>
  <c r="AU190" i="106"/>
  <c r="BA190" i="106" s="1"/>
  <c r="AT190" i="106"/>
  <c r="AS190" i="106"/>
  <c r="AQ190" i="106"/>
  <c r="AP190" i="106"/>
  <c r="AH190" i="106"/>
  <c r="AI190" i="106" s="1"/>
  <c r="AG190" i="106"/>
  <c r="AF190" i="106"/>
  <c r="AE190" i="106"/>
  <c r="AD190" i="106"/>
  <c r="AC190" i="106"/>
  <c r="AB190" i="106"/>
  <c r="AA190" i="106"/>
  <c r="B190" i="106"/>
  <c r="AJ190" i="106" s="1"/>
  <c r="AU189" i="106"/>
  <c r="BA189" i="106" s="1"/>
  <c r="AS189" i="106"/>
  <c r="AQ189" i="106"/>
  <c r="AP189" i="106"/>
  <c r="AT189" i="106" s="1"/>
  <c r="AH189" i="106"/>
  <c r="AG189" i="106"/>
  <c r="AF189" i="106"/>
  <c r="AE189" i="106"/>
  <c r="AI189" i="106" s="1"/>
  <c r="AD189" i="106"/>
  <c r="AC189" i="106"/>
  <c r="AB189" i="106"/>
  <c r="AA189" i="106"/>
  <c r="B189" i="106"/>
  <c r="AU188" i="106"/>
  <c r="BA188" i="106" s="1"/>
  <c r="AS188" i="106"/>
  <c r="AT188" i="106" s="1"/>
  <c r="AQ188" i="106"/>
  <c r="AP188" i="106"/>
  <c r="AH188" i="106"/>
  <c r="AG188" i="106"/>
  <c r="AF188" i="106"/>
  <c r="AE188" i="106"/>
  <c r="AD188" i="106"/>
  <c r="AC188" i="106"/>
  <c r="AB188" i="106"/>
  <c r="AA188" i="106"/>
  <c r="B188" i="106"/>
  <c r="AW188" i="106" s="1"/>
  <c r="AY187" i="106"/>
  <c r="AU187" i="106"/>
  <c r="BA187" i="106" s="1"/>
  <c r="AT187" i="106"/>
  <c r="AS187" i="106"/>
  <c r="AQ187" i="106"/>
  <c r="AP187" i="106"/>
  <c r="AH187" i="106"/>
  <c r="AG187" i="106"/>
  <c r="AF187" i="106"/>
  <c r="AE187" i="106"/>
  <c r="AD187" i="106"/>
  <c r="AC187" i="106"/>
  <c r="AB187" i="106"/>
  <c r="AA187" i="106"/>
  <c r="B187" i="106"/>
  <c r="AX187" i="106" s="1"/>
  <c r="AY186" i="106"/>
  <c r="AX186" i="106"/>
  <c r="AW186" i="106"/>
  <c r="AU186" i="106"/>
  <c r="BA186" i="106" s="1"/>
  <c r="AT186" i="106"/>
  <c r="AZ186" i="106" s="1"/>
  <c r="AS186" i="106"/>
  <c r="AQ186" i="106"/>
  <c r="AP186" i="106"/>
  <c r="AN186" i="106"/>
  <c r="AM186" i="106"/>
  <c r="AH186" i="106"/>
  <c r="AG186" i="106"/>
  <c r="AI186" i="106" s="1"/>
  <c r="AO186" i="106" s="1"/>
  <c r="AF186" i="106"/>
  <c r="AE186" i="106"/>
  <c r="AD186" i="106"/>
  <c r="AC186" i="106"/>
  <c r="AB186" i="106"/>
  <c r="AA186" i="106"/>
  <c r="B186" i="106"/>
  <c r="AL186" i="106" s="1"/>
  <c r="AU185" i="106"/>
  <c r="AS185" i="106"/>
  <c r="AQ185" i="106"/>
  <c r="AP185" i="106"/>
  <c r="AT185" i="106" s="1"/>
  <c r="AI185" i="106"/>
  <c r="AH185" i="106"/>
  <c r="AG185" i="106"/>
  <c r="AF185" i="106"/>
  <c r="AE185" i="106"/>
  <c r="AD185" i="106"/>
  <c r="AC185" i="106"/>
  <c r="AB185" i="106"/>
  <c r="AA185" i="106"/>
  <c r="B185" i="106"/>
  <c r="AY185" i="106" s="1"/>
  <c r="AY184" i="106"/>
  <c r="AX184" i="106"/>
  <c r="AW184" i="106"/>
  <c r="AV184" i="106"/>
  <c r="AU184" i="106"/>
  <c r="BA184" i="106" s="1"/>
  <c r="AS184" i="106"/>
  <c r="AQ184" i="106"/>
  <c r="AP184" i="106"/>
  <c r="AT184" i="106" s="1"/>
  <c r="AH184" i="106"/>
  <c r="AI184" i="106" s="1"/>
  <c r="AG184" i="106"/>
  <c r="AF184" i="106"/>
  <c r="AE184" i="106"/>
  <c r="AD184" i="106"/>
  <c r="AC184" i="106"/>
  <c r="AB184" i="106"/>
  <c r="AA184" i="106"/>
  <c r="B184" i="106"/>
  <c r="AN184" i="106" s="1"/>
  <c r="AY183" i="106"/>
  <c r="AU183" i="106"/>
  <c r="AS183" i="106"/>
  <c r="AQ183" i="106"/>
  <c r="AP183" i="106"/>
  <c r="AN183" i="106"/>
  <c r="AM183" i="106"/>
  <c r="AL183" i="106"/>
  <c r="AK183" i="106"/>
  <c r="AJ183" i="106"/>
  <c r="AH183" i="106"/>
  <c r="AG183" i="106"/>
  <c r="AF183" i="106"/>
  <c r="AE183" i="106"/>
  <c r="AD183" i="106"/>
  <c r="AC183" i="106"/>
  <c r="AB183" i="106"/>
  <c r="AA183" i="106"/>
  <c r="B183" i="106"/>
  <c r="AX183" i="106" s="1"/>
  <c r="AU182" i="106"/>
  <c r="BA182" i="106" s="1"/>
  <c r="AS182" i="106"/>
  <c r="AQ182" i="106"/>
  <c r="AT182" i="106" s="1"/>
  <c r="AP182" i="106"/>
  <c r="AH182" i="106"/>
  <c r="AG182" i="106"/>
  <c r="AF182" i="106"/>
  <c r="AE182" i="106"/>
  <c r="AI182" i="106" s="1"/>
  <c r="AD182" i="106"/>
  <c r="AC182" i="106"/>
  <c r="AB182" i="106"/>
  <c r="AA182" i="106"/>
  <c r="B182" i="106"/>
  <c r="AU181" i="106"/>
  <c r="BA181" i="106" s="1"/>
  <c r="AS181" i="106"/>
  <c r="AQ181" i="106"/>
  <c r="AP181" i="106"/>
  <c r="AT181" i="106" s="1"/>
  <c r="AN181" i="106"/>
  <c r="AL181" i="106"/>
  <c r="AK181" i="106"/>
  <c r="AJ181" i="106"/>
  <c r="AH181" i="106"/>
  <c r="AG181" i="106"/>
  <c r="AF181" i="106"/>
  <c r="AE181" i="106"/>
  <c r="AD181" i="106"/>
  <c r="AC181" i="106"/>
  <c r="AB181" i="106"/>
  <c r="AA181" i="106"/>
  <c r="B181" i="106"/>
  <c r="AU180" i="106"/>
  <c r="BA180" i="106" s="1"/>
  <c r="AS180" i="106"/>
  <c r="AQ180" i="106"/>
  <c r="AP180" i="106"/>
  <c r="AT180" i="106" s="1"/>
  <c r="AH180" i="106"/>
  <c r="AG180" i="106"/>
  <c r="AI180" i="106" s="1"/>
  <c r="AF180" i="106"/>
  <c r="AE180" i="106"/>
  <c r="AD180" i="106"/>
  <c r="AC180" i="106"/>
  <c r="AB180" i="106"/>
  <c r="AA180" i="106"/>
  <c r="B180" i="106"/>
  <c r="AY179" i="106"/>
  <c r="AX179" i="106"/>
  <c r="AU179" i="106"/>
  <c r="BA179" i="106" s="1"/>
  <c r="AS179" i="106"/>
  <c r="AQ179" i="106"/>
  <c r="AT179" i="106" s="1"/>
  <c r="AZ179" i="106" s="1"/>
  <c r="AP179" i="106"/>
  <c r="AH179" i="106"/>
  <c r="AG179" i="106"/>
  <c r="AF179" i="106"/>
  <c r="AE179" i="106"/>
  <c r="AI179" i="106" s="1"/>
  <c r="AD179" i="106"/>
  <c r="AC179" i="106"/>
  <c r="AB179" i="106"/>
  <c r="AA179" i="106"/>
  <c r="B179" i="106"/>
  <c r="AY178" i="106"/>
  <c r="AX178" i="106"/>
  <c r="AU178" i="106"/>
  <c r="BA178" i="106" s="1"/>
  <c r="AS178" i="106"/>
  <c r="AT178" i="106" s="1"/>
  <c r="AQ178" i="106"/>
  <c r="AP178" i="106"/>
  <c r="AH178" i="106"/>
  <c r="AG178" i="106"/>
  <c r="AF178" i="106"/>
  <c r="AE178" i="106"/>
  <c r="AI178" i="106" s="1"/>
  <c r="AD178" i="106"/>
  <c r="AC178" i="106"/>
  <c r="AB178" i="106"/>
  <c r="AA178" i="106"/>
  <c r="B178" i="106"/>
  <c r="AZ178" i="106" s="1"/>
  <c r="AU177" i="106"/>
  <c r="BA177" i="106" s="1"/>
  <c r="AS177" i="106"/>
  <c r="AQ177" i="106"/>
  <c r="AT177" i="106" s="1"/>
  <c r="AP177" i="106"/>
  <c r="AH177" i="106"/>
  <c r="AG177" i="106"/>
  <c r="AF177" i="106"/>
  <c r="AE177" i="106"/>
  <c r="AD177" i="106"/>
  <c r="AC177" i="106"/>
  <c r="AB177" i="106"/>
  <c r="AA177" i="106"/>
  <c r="B177" i="106"/>
  <c r="AY176" i="106"/>
  <c r="AX176" i="106"/>
  <c r="AU176" i="106"/>
  <c r="BA176" i="106" s="1"/>
  <c r="AS176" i="106"/>
  <c r="AT176" i="106" s="1"/>
  <c r="AQ176" i="106"/>
  <c r="AP176" i="106"/>
  <c r="AH176" i="106"/>
  <c r="AG176" i="106"/>
  <c r="AF176" i="106"/>
  <c r="AE176" i="106"/>
  <c r="AI176" i="106" s="1"/>
  <c r="AD176" i="106"/>
  <c r="AC176" i="106"/>
  <c r="AB176" i="106"/>
  <c r="AA176" i="106"/>
  <c r="B176" i="106"/>
  <c r="AM176" i="106" s="1"/>
  <c r="AY175" i="106"/>
  <c r="AX175" i="106"/>
  <c r="AW175" i="106"/>
  <c r="AV175" i="106"/>
  <c r="AU175" i="106"/>
  <c r="BA175" i="106" s="1"/>
  <c r="AS175" i="106"/>
  <c r="AQ175" i="106"/>
  <c r="AP175" i="106"/>
  <c r="AO175" i="106"/>
  <c r="AN175" i="106"/>
  <c r="AM175" i="106"/>
  <c r="AK175" i="106"/>
  <c r="AH175" i="106"/>
  <c r="AG175" i="106"/>
  <c r="AF175" i="106"/>
  <c r="AE175" i="106"/>
  <c r="AI175" i="106" s="1"/>
  <c r="AD175" i="106"/>
  <c r="AC175" i="106"/>
  <c r="AB175" i="106"/>
  <c r="AA175" i="106"/>
  <c r="B175" i="106"/>
  <c r="AJ175" i="106" s="1"/>
  <c r="AY174" i="106"/>
  <c r="AX174" i="106"/>
  <c r="AW174" i="106"/>
  <c r="AV174" i="106"/>
  <c r="AU174" i="106"/>
  <c r="BA174" i="106" s="1"/>
  <c r="AS174" i="106"/>
  <c r="AQ174" i="106"/>
  <c r="AP174" i="106"/>
  <c r="AN174" i="106"/>
  <c r="AM174" i="106"/>
  <c r="AL174" i="106"/>
  <c r="AK174" i="106"/>
  <c r="AJ174" i="106"/>
  <c r="AI174" i="106"/>
  <c r="AO174" i="106" s="1"/>
  <c r="AH174" i="106"/>
  <c r="AG174" i="106"/>
  <c r="AF174" i="106"/>
  <c r="AE174" i="106"/>
  <c r="AD174" i="106"/>
  <c r="AC174" i="106"/>
  <c r="AB174" i="106"/>
  <c r="AA174" i="106"/>
  <c r="B174" i="106"/>
  <c r="AU173" i="106"/>
  <c r="AT173" i="106"/>
  <c r="AS173" i="106"/>
  <c r="AQ173" i="106"/>
  <c r="AP173" i="106"/>
  <c r="AH173" i="106"/>
  <c r="AG173" i="106"/>
  <c r="AF173" i="106"/>
  <c r="AE173" i="106"/>
  <c r="AI173" i="106" s="1"/>
  <c r="AD173" i="106"/>
  <c r="AC173" i="106"/>
  <c r="AB173" i="106"/>
  <c r="AA173" i="106"/>
  <c r="B173" i="106"/>
  <c r="AY173" i="106" s="1"/>
  <c r="AZ172" i="106"/>
  <c r="AY172" i="106"/>
  <c r="AX172" i="106"/>
  <c r="AW172" i="106"/>
  <c r="AV172" i="106"/>
  <c r="AU172" i="106"/>
  <c r="BA172" i="106" s="1"/>
  <c r="AT172" i="106"/>
  <c r="AS172" i="106"/>
  <c r="AQ172" i="106"/>
  <c r="AP172" i="106"/>
  <c r="AH172" i="106"/>
  <c r="AG172" i="106"/>
  <c r="AF172" i="106"/>
  <c r="AE172" i="106"/>
  <c r="AI172" i="106" s="1"/>
  <c r="AD172" i="106"/>
  <c r="AC172" i="106"/>
  <c r="AB172" i="106"/>
  <c r="AA172" i="106"/>
  <c r="B172" i="106"/>
  <c r="AN172" i="106" s="1"/>
  <c r="AW171" i="106"/>
  <c r="AU171" i="106"/>
  <c r="BA171" i="106" s="1"/>
  <c r="AT171" i="106"/>
  <c r="AS171" i="106"/>
  <c r="AQ171" i="106"/>
  <c r="AP171" i="106"/>
  <c r="AN171" i="106"/>
  <c r="AM171" i="106"/>
  <c r="AL171" i="106"/>
  <c r="AI171" i="106"/>
  <c r="AH171" i="106"/>
  <c r="AG171" i="106"/>
  <c r="AF171" i="106"/>
  <c r="AE171" i="106"/>
  <c r="AD171" i="106"/>
  <c r="AC171" i="106"/>
  <c r="AB171" i="106"/>
  <c r="AA171" i="106"/>
  <c r="B171" i="106"/>
  <c r="AU170" i="106"/>
  <c r="BA170" i="106" s="1"/>
  <c r="AS170" i="106"/>
  <c r="AQ170" i="106"/>
  <c r="AP170" i="106"/>
  <c r="AT170" i="106" s="1"/>
  <c r="AI170" i="106"/>
  <c r="AH170" i="106"/>
  <c r="AG170" i="106"/>
  <c r="AF170" i="106"/>
  <c r="AE170" i="106"/>
  <c r="AD170" i="106"/>
  <c r="AC170" i="106"/>
  <c r="AB170" i="106"/>
  <c r="AA170" i="106"/>
  <c r="B170" i="106"/>
  <c r="BA169" i="106"/>
  <c r="AZ169" i="106"/>
  <c r="AU169" i="106"/>
  <c r="AS169" i="106"/>
  <c r="AQ169" i="106"/>
  <c r="AP169" i="106"/>
  <c r="AT169" i="106" s="1"/>
  <c r="AH169" i="106"/>
  <c r="AG169" i="106"/>
  <c r="AF169" i="106"/>
  <c r="AE169" i="106"/>
  <c r="AD169" i="106"/>
  <c r="AC169" i="106"/>
  <c r="AB169" i="106"/>
  <c r="AA169" i="106"/>
  <c r="B169" i="106"/>
  <c r="BA168" i="106"/>
  <c r="AX168" i="106"/>
  <c r="AW168" i="106"/>
  <c r="AU168" i="106"/>
  <c r="AS168" i="106"/>
  <c r="AQ168" i="106"/>
  <c r="AP168" i="106"/>
  <c r="AT168" i="106" s="1"/>
  <c r="AH168" i="106"/>
  <c r="AG168" i="106"/>
  <c r="AF168" i="106"/>
  <c r="AE168" i="106"/>
  <c r="AI168" i="106" s="1"/>
  <c r="AD168" i="106"/>
  <c r="AC168" i="106"/>
  <c r="AB168" i="106"/>
  <c r="AA168" i="106"/>
  <c r="B168" i="106"/>
  <c r="AY168" i="106" s="1"/>
  <c r="AU167" i="106"/>
  <c r="BA167" i="106" s="1"/>
  <c r="AT167" i="106"/>
  <c r="AS167" i="106"/>
  <c r="AQ167" i="106"/>
  <c r="AP167" i="106"/>
  <c r="AH167" i="106"/>
  <c r="AG167" i="106"/>
  <c r="AF167" i="106"/>
  <c r="AI167" i="106" s="1"/>
  <c r="AE167" i="106"/>
  <c r="AD167" i="106"/>
  <c r="AC167" i="106"/>
  <c r="AB167" i="106"/>
  <c r="AA167" i="106"/>
  <c r="B167" i="106"/>
  <c r="AJ167" i="106" s="1"/>
  <c r="AY166" i="106"/>
  <c r="AX166" i="106"/>
  <c r="AU166" i="106"/>
  <c r="BA166" i="106" s="1"/>
  <c r="AS166" i="106"/>
  <c r="AQ166" i="106"/>
  <c r="AP166" i="106"/>
  <c r="AT166" i="106" s="1"/>
  <c r="AH166" i="106"/>
  <c r="AG166" i="106"/>
  <c r="AF166" i="106"/>
  <c r="AE166" i="106"/>
  <c r="AI166" i="106" s="1"/>
  <c r="AD166" i="106"/>
  <c r="AC166" i="106"/>
  <c r="AB166" i="106"/>
  <c r="AA166" i="106"/>
  <c r="B166" i="106"/>
  <c r="AW166" i="106" s="1"/>
  <c r="AY165" i="106"/>
  <c r="AX165" i="106"/>
  <c r="AW165" i="106"/>
  <c r="AV165" i="106"/>
  <c r="AU165" i="106"/>
  <c r="BA165" i="106" s="1"/>
  <c r="AS165" i="106"/>
  <c r="AQ165" i="106"/>
  <c r="AP165" i="106"/>
  <c r="AT165" i="106" s="1"/>
  <c r="AZ165" i="106" s="1"/>
  <c r="AO165" i="106"/>
  <c r="AN165" i="106"/>
  <c r="AM165" i="106"/>
  <c r="AH165" i="106"/>
  <c r="AG165" i="106"/>
  <c r="AI165" i="106" s="1"/>
  <c r="AF165" i="106"/>
  <c r="AE165" i="106"/>
  <c r="AD165" i="106"/>
  <c r="AC165" i="106"/>
  <c r="AB165" i="106"/>
  <c r="AA165" i="106"/>
  <c r="B165" i="106"/>
  <c r="AL165" i="106" s="1"/>
  <c r="AU164" i="106"/>
  <c r="BA164" i="106" s="1"/>
  <c r="AS164" i="106"/>
  <c r="AT164" i="106" s="1"/>
  <c r="AQ164" i="106"/>
  <c r="AP164" i="106"/>
  <c r="AH164" i="106"/>
  <c r="AI164" i="106" s="1"/>
  <c r="AG164" i="106"/>
  <c r="AF164" i="106"/>
  <c r="AE164" i="106"/>
  <c r="AD164" i="106"/>
  <c r="AC164" i="106"/>
  <c r="AB164" i="106"/>
  <c r="AA164" i="106"/>
  <c r="B164" i="106"/>
  <c r="AM164" i="106" s="1"/>
  <c r="AY163" i="106"/>
  <c r="AX163" i="106"/>
  <c r="AW163" i="106"/>
  <c r="AU163" i="106"/>
  <c r="BA163" i="106" s="1"/>
  <c r="AS163" i="106"/>
  <c r="AQ163" i="106"/>
  <c r="AP163" i="106"/>
  <c r="AT163" i="106" s="1"/>
  <c r="AZ163" i="106" s="1"/>
  <c r="AN163" i="106"/>
  <c r="AH163" i="106"/>
  <c r="AG163" i="106"/>
  <c r="AI163" i="106" s="1"/>
  <c r="AF163" i="106"/>
  <c r="AE163" i="106"/>
  <c r="AD163" i="106"/>
  <c r="AC163" i="106"/>
  <c r="AB163" i="106"/>
  <c r="AA163" i="106"/>
  <c r="B163" i="106"/>
  <c r="AM163" i="106" s="1"/>
  <c r="AY162" i="106"/>
  <c r="AX162" i="106"/>
  <c r="AW162" i="106"/>
  <c r="AV162" i="106"/>
  <c r="AU162" i="106"/>
  <c r="BA162" i="106" s="1"/>
  <c r="AS162" i="106"/>
  <c r="AQ162" i="106"/>
  <c r="AP162" i="106"/>
  <c r="AT162" i="106" s="1"/>
  <c r="AZ162" i="106" s="1"/>
  <c r="AN162" i="106"/>
  <c r="AM162" i="106"/>
  <c r="AL162" i="106"/>
  <c r="AK162" i="106"/>
  <c r="AJ162" i="106"/>
  <c r="AH162" i="106"/>
  <c r="AG162" i="106"/>
  <c r="AF162" i="106"/>
  <c r="AE162" i="106"/>
  <c r="AI162" i="106" s="1"/>
  <c r="AD162" i="106"/>
  <c r="AC162" i="106"/>
  <c r="AB162" i="106"/>
  <c r="AA162" i="106"/>
  <c r="B162" i="106"/>
  <c r="AU161" i="106"/>
  <c r="BA161" i="106" s="1"/>
  <c r="AS161" i="106"/>
  <c r="AQ161" i="106"/>
  <c r="AP161" i="106"/>
  <c r="AT161" i="106" s="1"/>
  <c r="AI161" i="106"/>
  <c r="AH161" i="106"/>
  <c r="AG161" i="106"/>
  <c r="AF161" i="106"/>
  <c r="AE161" i="106"/>
  <c r="AD161" i="106"/>
  <c r="AC161" i="106"/>
  <c r="AB161" i="106"/>
  <c r="AA161" i="106"/>
  <c r="B161" i="106"/>
  <c r="AY161" i="106" s="1"/>
  <c r="AV160" i="106"/>
  <c r="AU160" i="106"/>
  <c r="BA160" i="106" s="1"/>
  <c r="AS160" i="106"/>
  <c r="AQ160" i="106"/>
  <c r="AP160" i="106"/>
  <c r="AM160" i="106"/>
  <c r="AI160" i="106"/>
  <c r="AH160" i="106"/>
  <c r="AG160" i="106"/>
  <c r="AF160" i="106"/>
  <c r="AE160" i="106"/>
  <c r="AD160" i="106"/>
  <c r="AC160" i="106"/>
  <c r="AB160" i="106"/>
  <c r="AA160" i="106"/>
  <c r="B160" i="106"/>
  <c r="AL160" i="106" s="1"/>
  <c r="BA159" i="106"/>
  <c r="AU159" i="106"/>
  <c r="AS159" i="106"/>
  <c r="AQ159" i="106"/>
  <c r="AP159" i="106"/>
  <c r="AT159" i="106" s="1"/>
  <c r="AH159" i="106"/>
  <c r="AG159" i="106"/>
  <c r="AF159" i="106"/>
  <c r="AE159" i="106"/>
  <c r="AD159" i="106"/>
  <c r="AC159" i="106"/>
  <c r="AB159" i="106"/>
  <c r="AA159" i="106"/>
  <c r="B159" i="106"/>
  <c r="AU158" i="106"/>
  <c r="BA158" i="106" s="1"/>
  <c r="AS158" i="106"/>
  <c r="AQ158" i="106"/>
  <c r="AP158" i="106"/>
  <c r="AT158" i="106" s="1"/>
  <c r="AI158" i="106"/>
  <c r="AH158" i="106"/>
  <c r="AG158" i="106"/>
  <c r="AF158" i="106"/>
  <c r="AE158" i="106"/>
  <c r="AD158" i="106"/>
  <c r="AC158" i="106"/>
  <c r="AB158" i="106"/>
  <c r="AA158" i="106"/>
  <c r="B158" i="106"/>
  <c r="AZ158" i="106" s="1"/>
  <c r="AZ157" i="106"/>
  <c r="AY157" i="106"/>
  <c r="AX157" i="106"/>
  <c r="AW157" i="106"/>
  <c r="AV157" i="106"/>
  <c r="AU157" i="106"/>
  <c r="BA157" i="106" s="1"/>
  <c r="AT157" i="106"/>
  <c r="AS157" i="106"/>
  <c r="AQ157" i="106"/>
  <c r="AP157" i="106"/>
  <c r="AL157" i="106"/>
  <c r="AI157" i="106"/>
  <c r="AH157" i="106"/>
  <c r="AG157" i="106"/>
  <c r="AF157" i="106"/>
  <c r="AE157" i="106"/>
  <c r="AD157" i="106"/>
  <c r="AC157" i="106"/>
  <c r="AB157" i="106"/>
  <c r="AA157" i="106"/>
  <c r="B157" i="106"/>
  <c r="AU156" i="106"/>
  <c r="BA156" i="106" s="1"/>
  <c r="AS156" i="106"/>
  <c r="AT156" i="106" s="1"/>
  <c r="AQ156" i="106"/>
  <c r="AP156" i="106"/>
  <c r="AH156" i="106"/>
  <c r="AG156" i="106"/>
  <c r="AF156" i="106"/>
  <c r="AE156" i="106"/>
  <c r="AD156" i="106"/>
  <c r="AC156" i="106"/>
  <c r="AB156" i="106"/>
  <c r="AA156" i="106"/>
  <c r="B156" i="106"/>
  <c r="AU155" i="106"/>
  <c r="BA155" i="106" s="1"/>
  <c r="AS155" i="106"/>
  <c r="AQ155" i="106"/>
  <c r="AP155" i="106"/>
  <c r="AT155" i="106" s="1"/>
  <c r="AH155" i="106"/>
  <c r="AG155" i="106"/>
  <c r="AF155" i="106"/>
  <c r="AE155" i="106"/>
  <c r="AD155" i="106"/>
  <c r="AC155" i="106"/>
  <c r="AB155" i="106"/>
  <c r="AA155" i="106"/>
  <c r="B155" i="106"/>
  <c r="BA154" i="106"/>
  <c r="AY154" i="106"/>
  <c r="AX154" i="106"/>
  <c r="AU154" i="106"/>
  <c r="AT154" i="106"/>
  <c r="AS154" i="106"/>
  <c r="AQ154" i="106"/>
  <c r="AP154" i="106"/>
  <c r="AH154" i="106"/>
  <c r="AG154" i="106"/>
  <c r="AF154" i="106"/>
  <c r="AE154" i="106"/>
  <c r="AI154" i="106" s="1"/>
  <c r="AD154" i="106"/>
  <c r="AC154" i="106"/>
  <c r="AB154" i="106"/>
  <c r="AA154" i="106"/>
  <c r="B154" i="106"/>
  <c r="AZ154" i="106" s="1"/>
  <c r="AY153" i="106"/>
  <c r="AX153" i="106"/>
  <c r="AW153" i="106"/>
  <c r="AU153" i="106"/>
  <c r="AS153" i="106"/>
  <c r="AQ153" i="106"/>
  <c r="AP153" i="106"/>
  <c r="AT153" i="106" s="1"/>
  <c r="AZ153" i="106" s="1"/>
  <c r="AO153" i="106"/>
  <c r="AN153" i="106"/>
  <c r="AM153" i="106"/>
  <c r="AL153" i="106"/>
  <c r="AK153" i="106"/>
  <c r="AI153" i="106"/>
  <c r="AH153" i="106"/>
  <c r="AG153" i="106"/>
  <c r="AF153" i="106"/>
  <c r="AE153" i="106"/>
  <c r="AD153" i="106"/>
  <c r="AC153" i="106"/>
  <c r="AB153" i="106"/>
  <c r="AA153" i="106"/>
  <c r="B153" i="106"/>
  <c r="AJ153" i="106" s="1"/>
  <c r="BA152" i="106"/>
  <c r="AU152" i="106"/>
  <c r="AT152" i="106"/>
  <c r="AS152" i="106"/>
  <c r="AQ152" i="106"/>
  <c r="AP152" i="106"/>
  <c r="AH152" i="106"/>
  <c r="AG152" i="106"/>
  <c r="AF152" i="106"/>
  <c r="AI152" i="106" s="1"/>
  <c r="AE152" i="106"/>
  <c r="AD152" i="106"/>
  <c r="AC152" i="106"/>
  <c r="AB152" i="106"/>
  <c r="AA152" i="106"/>
  <c r="B152" i="106"/>
  <c r="AY152" i="106" s="1"/>
  <c r="AW151" i="106"/>
  <c r="AU151" i="106"/>
  <c r="AV151" i="106" s="1"/>
  <c r="AS151" i="106"/>
  <c r="AQ151" i="106"/>
  <c r="AP151" i="106"/>
  <c r="AT151" i="106" s="1"/>
  <c r="AH151" i="106"/>
  <c r="AG151" i="106"/>
  <c r="AF151" i="106"/>
  <c r="AE151" i="106"/>
  <c r="AI151" i="106" s="1"/>
  <c r="AO151" i="106" s="1"/>
  <c r="AD151" i="106"/>
  <c r="AC151" i="106"/>
  <c r="AB151" i="106"/>
  <c r="AA151" i="106"/>
  <c r="B151" i="106"/>
  <c r="AY151" i="106" s="1"/>
  <c r="AX150" i="106"/>
  <c r="AU150" i="106"/>
  <c r="BA150" i="106" s="1"/>
  <c r="AT150" i="106"/>
  <c r="AS150" i="106"/>
  <c r="AQ150" i="106"/>
  <c r="AP150" i="106"/>
  <c r="AH150" i="106"/>
  <c r="AG150" i="106"/>
  <c r="AF150" i="106"/>
  <c r="AE150" i="106"/>
  <c r="AI150" i="106" s="1"/>
  <c r="AD150" i="106"/>
  <c r="AC150" i="106"/>
  <c r="AB150" i="106"/>
  <c r="AA150" i="106"/>
  <c r="B150" i="106"/>
  <c r="AU149" i="106"/>
  <c r="BA149" i="106" s="1"/>
  <c r="AS149" i="106"/>
  <c r="AQ149" i="106"/>
  <c r="AP149" i="106"/>
  <c r="AT149" i="106" s="1"/>
  <c r="AH149" i="106"/>
  <c r="AG149" i="106"/>
  <c r="AI149" i="106" s="1"/>
  <c r="AF149" i="106"/>
  <c r="AE149" i="106"/>
  <c r="AD149" i="106"/>
  <c r="AC149" i="106"/>
  <c r="AB149" i="106"/>
  <c r="AA149" i="106"/>
  <c r="B149" i="106"/>
  <c r="AN149" i="106" s="1"/>
  <c r="AU148" i="106"/>
  <c r="BA148" i="106" s="1"/>
  <c r="AS148" i="106"/>
  <c r="AQ148" i="106"/>
  <c r="AP148" i="106"/>
  <c r="AT148" i="106" s="1"/>
  <c r="AJ148" i="106"/>
  <c r="AI148" i="106"/>
  <c r="AH148" i="106"/>
  <c r="AG148" i="106"/>
  <c r="AF148" i="106"/>
  <c r="AE148" i="106"/>
  <c r="AD148" i="106"/>
  <c r="AC148" i="106"/>
  <c r="AB148" i="106"/>
  <c r="AA148" i="106"/>
  <c r="B148" i="106"/>
  <c r="BA147" i="106"/>
  <c r="AU147" i="106"/>
  <c r="AS147" i="106"/>
  <c r="AQ147" i="106"/>
  <c r="AP147" i="106"/>
  <c r="AT147" i="106" s="1"/>
  <c r="AH147" i="106"/>
  <c r="AG147" i="106"/>
  <c r="AF147" i="106"/>
  <c r="AE147" i="106"/>
  <c r="AD147" i="106"/>
  <c r="AC147" i="106"/>
  <c r="AB147" i="106"/>
  <c r="AA147" i="106"/>
  <c r="B147" i="106"/>
  <c r="AY146" i="106"/>
  <c r="AX146" i="106"/>
  <c r="AW146" i="106"/>
  <c r="AU146" i="106"/>
  <c r="BA146" i="106" s="1"/>
  <c r="AS146" i="106"/>
  <c r="AQ146" i="106"/>
  <c r="AP146" i="106"/>
  <c r="AT146" i="106" s="1"/>
  <c r="AZ146" i="106" s="1"/>
  <c r="AK146" i="106"/>
  <c r="AH146" i="106"/>
  <c r="AG146" i="106"/>
  <c r="AF146" i="106"/>
  <c r="AE146" i="106"/>
  <c r="AD146" i="106"/>
  <c r="AC146" i="106"/>
  <c r="AB146" i="106"/>
  <c r="AA146" i="106"/>
  <c r="B146" i="106"/>
  <c r="AU145" i="106"/>
  <c r="BA145" i="106" s="1"/>
  <c r="AT145" i="106"/>
  <c r="AS145" i="106"/>
  <c r="AQ145" i="106"/>
  <c r="AP145" i="106"/>
  <c r="AH145" i="106"/>
  <c r="AG145" i="106"/>
  <c r="AF145" i="106"/>
  <c r="AE145" i="106"/>
  <c r="AI145" i="106" s="1"/>
  <c r="AD145" i="106"/>
  <c r="AC145" i="106"/>
  <c r="AB145" i="106"/>
  <c r="AA145" i="106"/>
  <c r="B145" i="106"/>
  <c r="AY144" i="106"/>
  <c r="AX144" i="106"/>
  <c r="AW144" i="106"/>
  <c r="AU144" i="106"/>
  <c r="BA144" i="106" s="1"/>
  <c r="AS144" i="106"/>
  <c r="AQ144" i="106"/>
  <c r="AP144" i="106"/>
  <c r="AT144" i="106" s="1"/>
  <c r="AZ144" i="106" s="1"/>
  <c r="AN144" i="106"/>
  <c r="AL144" i="106"/>
  <c r="AH144" i="106"/>
  <c r="AG144" i="106"/>
  <c r="AF144" i="106"/>
  <c r="AE144" i="106"/>
  <c r="AI144" i="106" s="1"/>
  <c r="AO144" i="106" s="1"/>
  <c r="AD144" i="106"/>
  <c r="AC144" i="106"/>
  <c r="AB144" i="106"/>
  <c r="AA144" i="106"/>
  <c r="B144" i="106"/>
  <c r="AM144" i="106" s="1"/>
  <c r="AU143" i="106"/>
  <c r="AT143" i="106"/>
  <c r="AS143" i="106"/>
  <c r="AQ143" i="106"/>
  <c r="AP143" i="106"/>
  <c r="AI143" i="106"/>
  <c r="AH143" i="106"/>
  <c r="AG143" i="106"/>
  <c r="AF143" i="106"/>
  <c r="AE143" i="106"/>
  <c r="AD143" i="106"/>
  <c r="AC143" i="106"/>
  <c r="AB143" i="106"/>
  <c r="AA143" i="106"/>
  <c r="B143" i="106"/>
  <c r="AZ143" i="106" s="1"/>
  <c r="AY142" i="106"/>
  <c r="AX142" i="106"/>
  <c r="AW142" i="106"/>
  <c r="AV142" i="106"/>
  <c r="AU142" i="106"/>
  <c r="BA142" i="106" s="1"/>
  <c r="AS142" i="106"/>
  <c r="AQ142" i="106"/>
  <c r="AP142" i="106"/>
  <c r="AT142" i="106" s="1"/>
  <c r="AH142" i="106"/>
  <c r="AI142" i="106" s="1"/>
  <c r="AG142" i="106"/>
  <c r="AF142" i="106"/>
  <c r="AE142" i="106"/>
  <c r="AD142" i="106"/>
  <c r="AC142" i="106"/>
  <c r="AB142" i="106"/>
  <c r="AA142" i="106"/>
  <c r="B142" i="106"/>
  <c r="AN142" i="106" s="1"/>
  <c r="AZ141" i="106"/>
  <c r="AY141" i="106"/>
  <c r="AX141" i="106"/>
  <c r="AW141" i="106"/>
  <c r="AV141" i="106"/>
  <c r="AU141" i="106"/>
  <c r="BA141" i="106" s="1"/>
  <c r="AT141" i="106"/>
  <c r="AS141" i="106"/>
  <c r="AQ141" i="106"/>
  <c r="AP141" i="106"/>
  <c r="AN141" i="106"/>
  <c r="AM141" i="106"/>
  <c r="AL141" i="106"/>
  <c r="AK141" i="106"/>
  <c r="AJ141" i="106"/>
  <c r="AH141" i="106"/>
  <c r="AG141" i="106"/>
  <c r="AF141" i="106"/>
  <c r="AE141" i="106"/>
  <c r="AI141" i="106" s="1"/>
  <c r="AO141" i="106" s="1"/>
  <c r="AD141" i="106"/>
  <c r="AC141" i="106"/>
  <c r="AB141" i="106"/>
  <c r="AA141" i="106"/>
  <c r="B141" i="106"/>
  <c r="AU140" i="106"/>
  <c r="BA140" i="106" s="1"/>
  <c r="AT140" i="106"/>
  <c r="AS140" i="106"/>
  <c r="AQ140" i="106"/>
  <c r="AP140" i="106"/>
  <c r="AH140" i="106"/>
  <c r="AG140" i="106"/>
  <c r="AF140" i="106"/>
  <c r="AI140" i="106" s="1"/>
  <c r="AE140" i="106"/>
  <c r="AD140" i="106"/>
  <c r="AC140" i="106"/>
  <c r="AB140" i="106"/>
  <c r="AA140" i="106"/>
  <c r="B140" i="106"/>
  <c r="AY140" i="106" s="1"/>
  <c r="AU139" i="106"/>
  <c r="BA139" i="106" s="1"/>
  <c r="AS139" i="106"/>
  <c r="AQ139" i="106"/>
  <c r="AP139" i="106"/>
  <c r="AT139" i="106" s="1"/>
  <c r="AH139" i="106"/>
  <c r="AG139" i="106"/>
  <c r="AF139" i="106"/>
  <c r="AE139" i="106"/>
  <c r="AI139" i="106" s="1"/>
  <c r="AD139" i="106"/>
  <c r="AC139" i="106"/>
  <c r="AB139" i="106"/>
  <c r="AA139" i="106"/>
  <c r="B139" i="106"/>
  <c r="AK139" i="106" s="1"/>
  <c r="AU138" i="106"/>
  <c r="BA138" i="106" s="1"/>
  <c r="AT138" i="106"/>
  <c r="AS138" i="106"/>
  <c r="AQ138" i="106"/>
  <c r="AP138" i="106"/>
  <c r="AH138" i="106"/>
  <c r="AG138" i="106"/>
  <c r="AF138" i="106"/>
  <c r="AE138" i="106"/>
  <c r="AI138" i="106" s="1"/>
  <c r="AD138" i="106"/>
  <c r="AC138" i="106"/>
  <c r="AB138" i="106"/>
  <c r="AA138" i="106"/>
  <c r="B138" i="106"/>
  <c r="AZ137" i="106"/>
  <c r="AX137" i="106"/>
  <c r="AU137" i="106"/>
  <c r="BA137" i="106" s="1"/>
  <c r="AS137" i="106"/>
  <c r="AQ137" i="106"/>
  <c r="AP137" i="106"/>
  <c r="AT137" i="106" s="1"/>
  <c r="AN137" i="106"/>
  <c r="AM137" i="106"/>
  <c r="AH137" i="106"/>
  <c r="AG137" i="106"/>
  <c r="AF137" i="106"/>
  <c r="AE137" i="106"/>
  <c r="AI137" i="106" s="1"/>
  <c r="AD137" i="106"/>
  <c r="AC137" i="106"/>
  <c r="AB137" i="106"/>
  <c r="AA137" i="106"/>
  <c r="B137" i="106"/>
  <c r="AL137" i="106" s="1"/>
  <c r="AY136" i="106"/>
  <c r="AX136" i="106"/>
  <c r="AW136" i="106"/>
  <c r="AU136" i="106"/>
  <c r="BA136" i="106" s="1"/>
  <c r="AS136" i="106"/>
  <c r="AQ136" i="106"/>
  <c r="AP136" i="106"/>
  <c r="AT136" i="106" s="1"/>
  <c r="AZ136" i="106" s="1"/>
  <c r="AM136" i="106"/>
  <c r="AL136" i="106"/>
  <c r="AK136" i="106"/>
  <c r="AJ136" i="106"/>
  <c r="AH136" i="106"/>
  <c r="AG136" i="106"/>
  <c r="AF136" i="106"/>
  <c r="AE136" i="106"/>
  <c r="AI136" i="106" s="1"/>
  <c r="AD136" i="106"/>
  <c r="AC136" i="106"/>
  <c r="AB136" i="106"/>
  <c r="AA136" i="106"/>
  <c r="B136" i="106"/>
  <c r="AU135" i="106"/>
  <c r="BA135" i="106" s="1"/>
  <c r="AT135" i="106"/>
  <c r="AS135" i="106"/>
  <c r="AQ135" i="106"/>
  <c r="AP135" i="106"/>
  <c r="AH135" i="106"/>
  <c r="AG135" i="106"/>
  <c r="AF135" i="106"/>
  <c r="AI135" i="106" s="1"/>
  <c r="AE135" i="106"/>
  <c r="AD135" i="106"/>
  <c r="AC135" i="106"/>
  <c r="AB135" i="106"/>
  <c r="AA135" i="106"/>
  <c r="B135" i="106"/>
  <c r="AM135" i="106" s="1"/>
  <c r="AU134" i="106"/>
  <c r="BA134" i="106" s="1"/>
  <c r="AT134" i="106"/>
  <c r="AS134" i="106"/>
  <c r="AQ134" i="106"/>
  <c r="AP134" i="106"/>
  <c r="AJ134" i="106"/>
  <c r="AH134" i="106"/>
  <c r="AG134" i="106"/>
  <c r="AF134" i="106"/>
  <c r="AE134" i="106"/>
  <c r="AD134" i="106"/>
  <c r="AC134" i="106"/>
  <c r="AB134" i="106"/>
  <c r="AA134" i="106"/>
  <c r="B134" i="106"/>
  <c r="BA133" i="106"/>
  <c r="AZ133" i="106"/>
  <c r="AU133" i="106"/>
  <c r="AT133" i="106"/>
  <c r="AS133" i="106"/>
  <c r="AQ133" i="106"/>
  <c r="AP133" i="106"/>
  <c r="AH133" i="106"/>
  <c r="AG133" i="106"/>
  <c r="AI133" i="106" s="1"/>
  <c r="AF133" i="106"/>
  <c r="AE133" i="106"/>
  <c r="AD133" i="106"/>
  <c r="AC133" i="106"/>
  <c r="AB133" i="106"/>
  <c r="AA133" i="106"/>
  <c r="B133" i="106"/>
  <c r="AY133" i="106" s="1"/>
  <c r="AW132" i="106"/>
  <c r="AV132" i="106"/>
  <c r="AU132" i="106"/>
  <c r="BA132" i="106" s="1"/>
  <c r="AS132" i="106"/>
  <c r="AQ132" i="106"/>
  <c r="AP132" i="106"/>
  <c r="AT132" i="106" s="1"/>
  <c r="AZ132" i="106" s="1"/>
  <c r="AN132" i="106"/>
  <c r="AM132" i="106"/>
  <c r="AL132" i="106"/>
  <c r="AH132" i="106"/>
  <c r="AG132" i="106"/>
  <c r="AF132" i="106"/>
  <c r="AE132" i="106"/>
  <c r="AI132" i="106" s="1"/>
  <c r="AO132" i="106" s="1"/>
  <c r="AD132" i="106"/>
  <c r="AC132" i="106"/>
  <c r="AB132" i="106"/>
  <c r="AA132" i="106"/>
  <c r="B132" i="106"/>
  <c r="AK132" i="106" s="1"/>
  <c r="AX131" i="106"/>
  <c r="AW131" i="106"/>
  <c r="AV131" i="106"/>
  <c r="AU131" i="106"/>
  <c r="BA131" i="106" s="1"/>
  <c r="AS131" i="106"/>
  <c r="AQ131" i="106"/>
  <c r="AP131" i="106"/>
  <c r="AN131" i="106"/>
  <c r="AM131" i="106"/>
  <c r="AL131" i="106"/>
  <c r="AK131" i="106"/>
  <c r="AJ131" i="106"/>
  <c r="AI131" i="106"/>
  <c r="AO131" i="106" s="1"/>
  <c r="AH131" i="106"/>
  <c r="AG131" i="106"/>
  <c r="AF131" i="106"/>
  <c r="AE131" i="106"/>
  <c r="AD131" i="106"/>
  <c r="AC131" i="106"/>
  <c r="AB131" i="106"/>
  <c r="AA131" i="106"/>
  <c r="B131" i="106"/>
  <c r="AY131" i="106" s="1"/>
  <c r="AU130" i="106"/>
  <c r="AT130" i="106"/>
  <c r="AS130" i="106"/>
  <c r="AQ130" i="106"/>
  <c r="AP130" i="106"/>
  <c r="AH130" i="106"/>
  <c r="AG130" i="106"/>
  <c r="AF130" i="106"/>
  <c r="AI130" i="106" s="1"/>
  <c r="AE130" i="106"/>
  <c r="AD130" i="106"/>
  <c r="AC130" i="106"/>
  <c r="AB130" i="106"/>
  <c r="AA130" i="106"/>
  <c r="B130" i="106"/>
  <c r="AY130" i="106" s="1"/>
  <c r="AY129" i="106"/>
  <c r="AX129" i="106"/>
  <c r="AW129" i="106"/>
  <c r="AU129" i="106"/>
  <c r="AS129" i="106"/>
  <c r="AQ129" i="106"/>
  <c r="AP129" i="106"/>
  <c r="AT129" i="106" s="1"/>
  <c r="AN129" i="106"/>
  <c r="AM129" i="106"/>
  <c r="AI129" i="106"/>
  <c r="AO129" i="106" s="1"/>
  <c r="AH129" i="106"/>
  <c r="AG129" i="106"/>
  <c r="AF129" i="106"/>
  <c r="AE129" i="106"/>
  <c r="AD129" i="106"/>
  <c r="AC129" i="106"/>
  <c r="AB129" i="106"/>
  <c r="AA129" i="106"/>
  <c r="B129" i="106"/>
  <c r="AL129" i="106" s="1"/>
  <c r="AU128" i="106"/>
  <c r="BA128" i="106" s="1"/>
  <c r="AS128" i="106"/>
  <c r="AQ128" i="106"/>
  <c r="AP128" i="106"/>
  <c r="AT128" i="106" s="1"/>
  <c r="AI128" i="106"/>
  <c r="AH128" i="106"/>
  <c r="AG128" i="106"/>
  <c r="AF128" i="106"/>
  <c r="AE128" i="106"/>
  <c r="AD128" i="106"/>
  <c r="AC128" i="106"/>
  <c r="AB128" i="106"/>
  <c r="AA128" i="106"/>
  <c r="B128" i="106"/>
  <c r="AM128" i="106" s="1"/>
  <c r="AU127" i="106"/>
  <c r="BA127" i="106" s="1"/>
  <c r="AS127" i="106"/>
  <c r="AQ127" i="106"/>
  <c r="AP127" i="106"/>
  <c r="AT127" i="106" s="1"/>
  <c r="AK127" i="106"/>
  <c r="AH127" i="106"/>
  <c r="AG127" i="106"/>
  <c r="AF127" i="106"/>
  <c r="AE127" i="106"/>
  <c r="AD127" i="106"/>
  <c r="AC127" i="106"/>
  <c r="AB127" i="106"/>
  <c r="AA127" i="106"/>
  <c r="B127" i="106"/>
  <c r="AU126" i="106"/>
  <c r="BA126" i="106" s="1"/>
  <c r="AT126" i="106"/>
  <c r="AS126" i="106"/>
  <c r="AQ126" i="106"/>
  <c r="AP126" i="106"/>
  <c r="AH126" i="106"/>
  <c r="AG126" i="106"/>
  <c r="AF126" i="106"/>
  <c r="AE126" i="106"/>
  <c r="AI126" i="106" s="1"/>
  <c r="AD126" i="106"/>
  <c r="AC126" i="106"/>
  <c r="AB126" i="106"/>
  <c r="AA126" i="106"/>
  <c r="B126" i="106"/>
  <c r="AU125" i="106"/>
  <c r="BA125" i="106" s="1"/>
  <c r="AS125" i="106"/>
  <c r="AQ125" i="106"/>
  <c r="AP125" i="106"/>
  <c r="AT125" i="106" s="1"/>
  <c r="AH125" i="106"/>
  <c r="AG125" i="106"/>
  <c r="AF125" i="106"/>
  <c r="AE125" i="106"/>
  <c r="AI125" i="106" s="1"/>
  <c r="AD125" i="106"/>
  <c r="AC125" i="106"/>
  <c r="AB125" i="106"/>
  <c r="AA125" i="106"/>
  <c r="B125" i="106"/>
  <c r="AU124" i="106"/>
  <c r="AT124" i="106"/>
  <c r="AS124" i="106"/>
  <c r="AQ124" i="106"/>
  <c r="AP124" i="106"/>
  <c r="AH124" i="106"/>
  <c r="AG124" i="106"/>
  <c r="AF124" i="106"/>
  <c r="AE124" i="106"/>
  <c r="AI124" i="106" s="1"/>
  <c r="AD124" i="106"/>
  <c r="AC124" i="106"/>
  <c r="AB124" i="106"/>
  <c r="AA124" i="106"/>
  <c r="B124" i="106"/>
  <c r="AZ124" i="106" s="1"/>
  <c r="AY123" i="106"/>
  <c r="AX123" i="106"/>
  <c r="AW123" i="106"/>
  <c r="AV123" i="106"/>
  <c r="AU123" i="106"/>
  <c r="BA123" i="106" s="1"/>
  <c r="AS123" i="106"/>
  <c r="AT123" i="106" s="1"/>
  <c r="AZ123" i="106" s="1"/>
  <c r="AQ123" i="106"/>
  <c r="AP123" i="106"/>
  <c r="AH123" i="106"/>
  <c r="AG123" i="106"/>
  <c r="AF123" i="106"/>
  <c r="AE123" i="106"/>
  <c r="AI123" i="106" s="1"/>
  <c r="AD123" i="106"/>
  <c r="AC123" i="106"/>
  <c r="AB123" i="106"/>
  <c r="AA123" i="106"/>
  <c r="B123" i="106"/>
  <c r="AO123" i="106" s="1"/>
  <c r="AU122" i="106"/>
  <c r="BA122" i="106" s="1"/>
  <c r="AT122" i="106"/>
  <c r="AS122" i="106"/>
  <c r="AQ122" i="106"/>
  <c r="AP122" i="106"/>
  <c r="AH122" i="106"/>
  <c r="AG122" i="106"/>
  <c r="AI122" i="106" s="1"/>
  <c r="AF122" i="106"/>
  <c r="AE122" i="106"/>
  <c r="AD122" i="106"/>
  <c r="AC122" i="106"/>
  <c r="AB122" i="106"/>
  <c r="AA122" i="106"/>
  <c r="B122" i="106"/>
  <c r="AM122" i="106" s="1"/>
  <c r="AY121" i="106"/>
  <c r="AX121" i="106"/>
  <c r="AW121" i="106"/>
  <c r="AU121" i="106"/>
  <c r="AS121" i="106"/>
  <c r="AQ121" i="106"/>
  <c r="AP121" i="106"/>
  <c r="AT121" i="106" s="1"/>
  <c r="AZ121" i="106" s="1"/>
  <c r="AO121" i="106"/>
  <c r="AH121" i="106"/>
  <c r="AG121" i="106"/>
  <c r="AF121" i="106"/>
  <c r="AE121" i="106"/>
  <c r="AI121" i="106" s="1"/>
  <c r="AD121" i="106"/>
  <c r="AC121" i="106"/>
  <c r="AB121" i="106"/>
  <c r="AA121" i="106"/>
  <c r="B121" i="106"/>
  <c r="AJ121" i="106" s="1"/>
  <c r="AY120" i="106"/>
  <c r="AX120" i="106"/>
  <c r="AW120" i="106"/>
  <c r="AV120" i="106"/>
  <c r="AU120" i="106"/>
  <c r="BA120" i="106" s="1"/>
  <c r="AS120" i="106"/>
  <c r="AQ120" i="106"/>
  <c r="AP120" i="106"/>
  <c r="AN120" i="106"/>
  <c r="AM120" i="106"/>
  <c r="AL120" i="106"/>
  <c r="AK120" i="106"/>
  <c r="AJ120" i="106"/>
  <c r="AH120" i="106"/>
  <c r="AI120" i="106" s="1"/>
  <c r="AG120" i="106"/>
  <c r="AF120" i="106"/>
  <c r="AE120" i="106"/>
  <c r="AD120" i="106"/>
  <c r="AC120" i="106"/>
  <c r="AB120" i="106"/>
  <c r="AA120" i="106"/>
  <c r="B120" i="106"/>
  <c r="AU119" i="106"/>
  <c r="BA119" i="106" s="1"/>
  <c r="AS119" i="106"/>
  <c r="AT119" i="106" s="1"/>
  <c r="AQ119" i="106"/>
  <c r="AP119" i="106"/>
  <c r="AH119" i="106"/>
  <c r="AG119" i="106"/>
  <c r="AF119" i="106"/>
  <c r="AE119" i="106"/>
  <c r="AI119" i="106" s="1"/>
  <c r="AD119" i="106"/>
  <c r="AC119" i="106"/>
  <c r="AB119" i="106"/>
  <c r="AA119" i="106"/>
  <c r="B119" i="106"/>
  <c r="AY119" i="106" s="1"/>
  <c r="AU118" i="106"/>
  <c r="BA118" i="106" s="1"/>
  <c r="AS118" i="106"/>
  <c r="AQ118" i="106"/>
  <c r="AP118" i="106"/>
  <c r="AT118" i="106" s="1"/>
  <c r="AH118" i="106"/>
  <c r="AG118" i="106"/>
  <c r="AF118" i="106"/>
  <c r="AE118" i="106"/>
  <c r="AD118" i="106"/>
  <c r="AC118" i="106"/>
  <c r="AB118" i="106"/>
  <c r="AA118" i="106"/>
  <c r="B118" i="106"/>
  <c r="AW118" i="106" s="1"/>
  <c r="AU117" i="106"/>
  <c r="BA117" i="106" s="1"/>
  <c r="AS117" i="106"/>
  <c r="AQ117" i="106"/>
  <c r="AP117" i="106"/>
  <c r="AH117" i="106"/>
  <c r="AG117" i="106"/>
  <c r="AF117" i="106"/>
  <c r="AE117" i="106"/>
  <c r="AI117" i="106" s="1"/>
  <c r="AD117" i="106"/>
  <c r="AC117" i="106"/>
  <c r="AB117" i="106"/>
  <c r="AA117" i="106"/>
  <c r="B117" i="106"/>
  <c r="AM117" i="106" s="1"/>
  <c r="AU116" i="106"/>
  <c r="BA116" i="106" s="1"/>
  <c r="AS116" i="106"/>
  <c r="AQ116" i="106"/>
  <c r="AP116" i="106"/>
  <c r="AH116" i="106"/>
  <c r="AG116" i="106"/>
  <c r="AF116" i="106"/>
  <c r="AE116" i="106"/>
  <c r="AD116" i="106"/>
  <c r="AC116" i="106"/>
  <c r="AB116" i="106"/>
  <c r="AA116" i="106"/>
  <c r="B116" i="106"/>
  <c r="AU115" i="106"/>
  <c r="BA115" i="106" s="1"/>
  <c r="AS115" i="106"/>
  <c r="AQ115" i="106"/>
  <c r="AP115" i="106"/>
  <c r="AH115" i="106"/>
  <c r="AG115" i="106"/>
  <c r="AF115" i="106"/>
  <c r="AE115" i="106"/>
  <c r="AD115" i="106"/>
  <c r="AC115" i="106"/>
  <c r="AB115" i="106"/>
  <c r="AA115" i="106"/>
  <c r="B115" i="106"/>
  <c r="AJ115" i="106" s="1"/>
  <c r="AU114" i="106"/>
  <c r="BA114" i="106" s="1"/>
  <c r="AS114" i="106"/>
  <c r="AQ114" i="106"/>
  <c r="AP114" i="106"/>
  <c r="AH114" i="106"/>
  <c r="AG114" i="106"/>
  <c r="AF114" i="106"/>
  <c r="AE114" i="106"/>
  <c r="AD114" i="106"/>
  <c r="AC114" i="106"/>
  <c r="AB114" i="106"/>
  <c r="AA114" i="106"/>
  <c r="B114" i="106"/>
  <c r="AU113" i="106"/>
  <c r="BA113" i="106" s="1"/>
  <c r="AS113" i="106"/>
  <c r="AQ113" i="106"/>
  <c r="AP113" i="106"/>
  <c r="AH113" i="106"/>
  <c r="AG113" i="106"/>
  <c r="AF113" i="106"/>
  <c r="AE113" i="106"/>
  <c r="AD113" i="106"/>
  <c r="AC113" i="106"/>
  <c r="AB113" i="106"/>
  <c r="AA113" i="106"/>
  <c r="B113" i="106"/>
  <c r="AU112" i="106"/>
  <c r="BA112" i="106" s="1"/>
  <c r="AS112" i="106"/>
  <c r="AQ112" i="106"/>
  <c r="AP112" i="106"/>
  <c r="AH112" i="106"/>
  <c r="AG112" i="106"/>
  <c r="AF112" i="106"/>
  <c r="AE112" i="106"/>
  <c r="AD112" i="106"/>
  <c r="AC112" i="106"/>
  <c r="AB112" i="106"/>
  <c r="AA112" i="106"/>
  <c r="B112" i="106"/>
  <c r="AY112" i="106" s="1"/>
  <c r="AX111" i="106"/>
  <c r="AW111" i="106"/>
  <c r="AV111" i="106"/>
  <c r="AU111" i="106"/>
  <c r="BA111" i="106" s="1"/>
  <c r="AS111" i="106"/>
  <c r="AQ111" i="106"/>
  <c r="AP111" i="106"/>
  <c r="AM111" i="106"/>
  <c r="AH111" i="106"/>
  <c r="AG111" i="106"/>
  <c r="AF111" i="106"/>
  <c r="AE111" i="106"/>
  <c r="AD111" i="106"/>
  <c r="AC111" i="106"/>
  <c r="AB111" i="106"/>
  <c r="AA111" i="106"/>
  <c r="B111" i="106"/>
  <c r="AL111" i="106" s="1"/>
  <c r="AU110" i="106"/>
  <c r="AS110" i="106"/>
  <c r="AQ110" i="106"/>
  <c r="AP110" i="106"/>
  <c r="AH110" i="106"/>
  <c r="AG110" i="106"/>
  <c r="AF110" i="106"/>
  <c r="AE110" i="106"/>
  <c r="AD110" i="106"/>
  <c r="AC110" i="106"/>
  <c r="AB110" i="106"/>
  <c r="AA110" i="106"/>
  <c r="B110" i="106"/>
  <c r="AY110" i="106" s="1"/>
  <c r="AU109" i="106"/>
  <c r="BA109" i="106" s="1"/>
  <c r="AS109" i="106"/>
  <c r="AQ109" i="106"/>
  <c r="AP109" i="106"/>
  <c r="AH109" i="106"/>
  <c r="AG109" i="106"/>
  <c r="AF109" i="106"/>
  <c r="AE109" i="106"/>
  <c r="AD109" i="106"/>
  <c r="AC109" i="106"/>
  <c r="AB109" i="106"/>
  <c r="AA109" i="106"/>
  <c r="B109" i="106"/>
  <c r="AX109" i="106" s="1"/>
  <c r="AU108" i="106"/>
  <c r="BA108" i="106" s="1"/>
  <c r="AS108" i="106"/>
  <c r="AQ108" i="106"/>
  <c r="AP108" i="106"/>
  <c r="AH108" i="106"/>
  <c r="AG108" i="106"/>
  <c r="AF108" i="106"/>
  <c r="AE108" i="106"/>
  <c r="AD108" i="106"/>
  <c r="AC108" i="106"/>
  <c r="AB108" i="106"/>
  <c r="AA108" i="106"/>
  <c r="B108" i="106"/>
  <c r="AX108" i="106" s="1"/>
  <c r="AU107" i="106"/>
  <c r="BA107" i="106" s="1"/>
  <c r="AS107" i="106"/>
  <c r="AQ107" i="106"/>
  <c r="AP107" i="106"/>
  <c r="AH107" i="106"/>
  <c r="AG107" i="106"/>
  <c r="AF107" i="106"/>
  <c r="AE107" i="106"/>
  <c r="AD107" i="106"/>
  <c r="AC107" i="106"/>
  <c r="AB107" i="106"/>
  <c r="AA107" i="106"/>
  <c r="B107" i="106"/>
  <c r="AU106" i="106"/>
  <c r="BA106" i="106" s="1"/>
  <c r="AS106" i="106"/>
  <c r="AQ106" i="106"/>
  <c r="AP106" i="106"/>
  <c r="AH106" i="106"/>
  <c r="AG106" i="106"/>
  <c r="AF106" i="106"/>
  <c r="AE106" i="106"/>
  <c r="AD106" i="106"/>
  <c r="AC106" i="106"/>
  <c r="AB106" i="106"/>
  <c r="AA106" i="106"/>
  <c r="B106" i="106"/>
  <c r="AU105" i="106"/>
  <c r="BA105" i="106" s="1"/>
  <c r="AS105" i="106"/>
  <c r="AQ105" i="106"/>
  <c r="AP105" i="106"/>
  <c r="AH105" i="106"/>
  <c r="AG105" i="106"/>
  <c r="AF105" i="106"/>
  <c r="AE105" i="106"/>
  <c r="AD105" i="106"/>
  <c r="AC105" i="106"/>
  <c r="AB105" i="106"/>
  <c r="AA105" i="106"/>
  <c r="B105" i="106"/>
  <c r="AU104" i="106"/>
  <c r="BA104" i="106" s="1"/>
  <c r="AS104" i="106"/>
  <c r="AQ104" i="106"/>
  <c r="AP104" i="106"/>
  <c r="AH104" i="106"/>
  <c r="AG104" i="106"/>
  <c r="AF104" i="106"/>
  <c r="AE104" i="106"/>
  <c r="AD104" i="106"/>
  <c r="AC104" i="106"/>
  <c r="AB104" i="106"/>
  <c r="AA104" i="106"/>
  <c r="B104" i="106"/>
  <c r="AU103" i="106"/>
  <c r="BA103" i="106" s="1"/>
  <c r="AS103" i="106"/>
  <c r="AQ103" i="106"/>
  <c r="AP103" i="106"/>
  <c r="AH103" i="106"/>
  <c r="AG103" i="106"/>
  <c r="AF103" i="106"/>
  <c r="AE103" i="106"/>
  <c r="AD103" i="106"/>
  <c r="AC103" i="106"/>
  <c r="AB103" i="106"/>
  <c r="AA103" i="106"/>
  <c r="B103" i="106"/>
  <c r="AU102" i="106"/>
  <c r="BA102" i="106" s="1"/>
  <c r="AS102" i="106"/>
  <c r="AQ102" i="106"/>
  <c r="AP102" i="106"/>
  <c r="AH102" i="106"/>
  <c r="AG102" i="106"/>
  <c r="AF102" i="106"/>
  <c r="AE102" i="106"/>
  <c r="AD102" i="106"/>
  <c r="AC102" i="106"/>
  <c r="AB102" i="106"/>
  <c r="AA102" i="106"/>
  <c r="B102" i="106"/>
  <c r="AU101" i="106"/>
  <c r="BA101" i="106" s="1"/>
  <c r="AS101" i="106"/>
  <c r="AQ101" i="106"/>
  <c r="AP101" i="106"/>
  <c r="AH101" i="106"/>
  <c r="AG101" i="106"/>
  <c r="AF101" i="106"/>
  <c r="AE101" i="106"/>
  <c r="AD101" i="106"/>
  <c r="AC101" i="106"/>
  <c r="AB101" i="106"/>
  <c r="AA101" i="106"/>
  <c r="B101" i="106"/>
  <c r="AU100" i="106"/>
  <c r="AS100" i="106"/>
  <c r="AQ100" i="106"/>
  <c r="AP100" i="106"/>
  <c r="AH100" i="106"/>
  <c r="AG100" i="106"/>
  <c r="AF100" i="106"/>
  <c r="AE100" i="106"/>
  <c r="AD100" i="106"/>
  <c r="AC100" i="106"/>
  <c r="AB100" i="106"/>
  <c r="AA100" i="106"/>
  <c r="B100" i="106"/>
  <c r="AM100" i="106" s="1"/>
  <c r="AU99" i="106"/>
  <c r="AS99" i="106"/>
  <c r="AQ99" i="106"/>
  <c r="AP99" i="106"/>
  <c r="AH99" i="106"/>
  <c r="AG99" i="106"/>
  <c r="AF99" i="106"/>
  <c r="AE99" i="106"/>
  <c r="AD99" i="106"/>
  <c r="AC99" i="106"/>
  <c r="AB99" i="106"/>
  <c r="AA99" i="106"/>
  <c r="B99" i="106"/>
  <c r="AL99" i="106" s="1"/>
  <c r="AU98" i="106"/>
  <c r="BA98" i="106" s="1"/>
  <c r="AS98" i="106"/>
  <c r="AQ98" i="106"/>
  <c r="AP98" i="106"/>
  <c r="AH98" i="106"/>
  <c r="AG98" i="106"/>
  <c r="AF98" i="106"/>
  <c r="AE98" i="106"/>
  <c r="AD98" i="106"/>
  <c r="AC98" i="106"/>
  <c r="AB98" i="106"/>
  <c r="AA98" i="106"/>
  <c r="B98" i="106"/>
  <c r="AY98" i="106" s="1"/>
  <c r="AU97" i="106"/>
  <c r="AS97" i="106"/>
  <c r="AQ97" i="106"/>
  <c r="AP97" i="106"/>
  <c r="AH97" i="106"/>
  <c r="AG97" i="106"/>
  <c r="AF97" i="106"/>
  <c r="AE97" i="106"/>
  <c r="AD97" i="106"/>
  <c r="AC97" i="106"/>
  <c r="AB97" i="106"/>
  <c r="AA97" i="106"/>
  <c r="B97" i="106"/>
  <c r="AN97" i="106" s="1"/>
  <c r="AU96" i="106"/>
  <c r="BA96" i="106" s="1"/>
  <c r="AS96" i="106"/>
  <c r="AQ96" i="106"/>
  <c r="AP96" i="106"/>
  <c r="AH96" i="106"/>
  <c r="AG96" i="106"/>
  <c r="AF96" i="106"/>
  <c r="AE96" i="106"/>
  <c r="AD96" i="106"/>
  <c r="AC96" i="106"/>
  <c r="AB96" i="106"/>
  <c r="AA96" i="106"/>
  <c r="B96" i="106"/>
  <c r="AN96" i="106" s="1"/>
  <c r="AU95" i="106"/>
  <c r="BA95" i="106" s="1"/>
  <c r="AS95" i="106"/>
  <c r="AQ95" i="106"/>
  <c r="AP95" i="106"/>
  <c r="AH95" i="106"/>
  <c r="AG95" i="106"/>
  <c r="AF95" i="106"/>
  <c r="AE95" i="106"/>
  <c r="AD95" i="106"/>
  <c r="AC95" i="106"/>
  <c r="AB95" i="106"/>
  <c r="AA95" i="106"/>
  <c r="B95" i="106"/>
  <c r="AU94" i="106"/>
  <c r="BA94" i="106" s="1"/>
  <c r="AS94" i="106"/>
  <c r="AQ94" i="106"/>
  <c r="AP94" i="106"/>
  <c r="AH94" i="106"/>
  <c r="AG94" i="106"/>
  <c r="AF94" i="106"/>
  <c r="AE94" i="106"/>
  <c r="AD94" i="106"/>
  <c r="AC94" i="106"/>
  <c r="AB94" i="106"/>
  <c r="AA94" i="106"/>
  <c r="B94" i="106"/>
  <c r="AN94" i="106" s="1"/>
  <c r="AU93" i="106"/>
  <c r="BA93" i="106" s="1"/>
  <c r="AS93" i="106"/>
  <c r="AQ93" i="106"/>
  <c r="AP93" i="106"/>
  <c r="AH93" i="106"/>
  <c r="AG93" i="106"/>
  <c r="AF93" i="106"/>
  <c r="AE93" i="106"/>
  <c r="AD93" i="106"/>
  <c r="AC93" i="106"/>
  <c r="AB93" i="106"/>
  <c r="AA93" i="106"/>
  <c r="B93" i="106"/>
  <c r="AU92" i="106"/>
  <c r="BA92" i="106" s="1"/>
  <c r="AS92" i="106"/>
  <c r="AQ92" i="106"/>
  <c r="AP92" i="106"/>
  <c r="AH92" i="106"/>
  <c r="AG92" i="106"/>
  <c r="AF92" i="106"/>
  <c r="AE92" i="106"/>
  <c r="AD92" i="106"/>
  <c r="AC92" i="106"/>
  <c r="AB92" i="106"/>
  <c r="AA92" i="106"/>
  <c r="B92" i="106"/>
  <c r="AU91" i="106"/>
  <c r="BA91" i="106" s="1"/>
  <c r="AS91" i="106"/>
  <c r="AQ91" i="106"/>
  <c r="AP91" i="106"/>
  <c r="AH91" i="106"/>
  <c r="AG91" i="106"/>
  <c r="AF91" i="106"/>
  <c r="AE91" i="106"/>
  <c r="AD91" i="106"/>
  <c r="AC91" i="106"/>
  <c r="AB91" i="106"/>
  <c r="AA91" i="106"/>
  <c r="B91" i="106"/>
  <c r="AY91" i="106" s="1"/>
  <c r="AU90" i="106"/>
  <c r="BA90" i="106" s="1"/>
  <c r="AS90" i="106"/>
  <c r="AQ90" i="106"/>
  <c r="AP90" i="106"/>
  <c r="AH90" i="106"/>
  <c r="AG90" i="106"/>
  <c r="AF90" i="106"/>
  <c r="AE90" i="106"/>
  <c r="AD90" i="106"/>
  <c r="AC90" i="106"/>
  <c r="AB90" i="106"/>
  <c r="AA90" i="106"/>
  <c r="B90" i="106"/>
  <c r="AU89" i="106"/>
  <c r="BA89" i="106" s="1"/>
  <c r="AS89" i="106"/>
  <c r="AQ89" i="106"/>
  <c r="AP89" i="106"/>
  <c r="AH89" i="106"/>
  <c r="AG89" i="106"/>
  <c r="AF89" i="106"/>
  <c r="AE89" i="106"/>
  <c r="AD89" i="106"/>
  <c r="AC89" i="106"/>
  <c r="AB89" i="106"/>
  <c r="AA89" i="106"/>
  <c r="B89" i="106"/>
  <c r="AJ89" i="106" s="1"/>
  <c r="BS88" i="106"/>
  <c r="BM88" i="106"/>
  <c r="AU88" i="106"/>
  <c r="BA88" i="106" s="1"/>
  <c r="AS88" i="106"/>
  <c r="AQ88" i="106"/>
  <c r="AP88" i="106"/>
  <c r="AH88" i="106"/>
  <c r="AG88" i="106"/>
  <c r="AF88" i="106"/>
  <c r="AE88" i="106"/>
  <c r="AD88" i="106"/>
  <c r="AC88" i="106"/>
  <c r="AB88" i="106"/>
  <c r="AA88" i="106"/>
  <c r="B88" i="106"/>
  <c r="AW88" i="106" s="1"/>
  <c r="BS87" i="106"/>
  <c r="BM87" i="106"/>
  <c r="AU87" i="106"/>
  <c r="BA87" i="106" s="1"/>
  <c r="AS87" i="106"/>
  <c r="AQ87" i="106"/>
  <c r="AP87" i="106"/>
  <c r="AH87" i="106"/>
  <c r="AG87" i="106"/>
  <c r="AF87" i="106"/>
  <c r="AE87" i="106"/>
  <c r="AD87" i="106"/>
  <c r="AC87" i="106"/>
  <c r="AB87" i="106"/>
  <c r="AA87" i="106"/>
  <c r="B87" i="106"/>
  <c r="BR87" i="106" s="1"/>
  <c r="BS86" i="106"/>
  <c r="BM86" i="106"/>
  <c r="AU86" i="106"/>
  <c r="BA86" i="106" s="1"/>
  <c r="AS86" i="106"/>
  <c r="AQ86" i="106"/>
  <c r="AP86" i="106"/>
  <c r="AH86" i="106"/>
  <c r="AG86" i="106"/>
  <c r="AF86" i="106"/>
  <c r="AE86" i="106"/>
  <c r="AD86" i="106"/>
  <c r="AC86" i="106"/>
  <c r="AB86" i="106"/>
  <c r="AA86" i="106"/>
  <c r="B86" i="106"/>
  <c r="AN86" i="106" s="1"/>
  <c r="BS85" i="106"/>
  <c r="BM85" i="106"/>
  <c r="AU85" i="106"/>
  <c r="BA85" i="106" s="1"/>
  <c r="AS85" i="106"/>
  <c r="AQ85" i="106"/>
  <c r="AP85" i="106"/>
  <c r="AH85" i="106"/>
  <c r="AG85" i="106"/>
  <c r="AF85" i="106"/>
  <c r="AE85" i="106"/>
  <c r="AD85" i="106"/>
  <c r="AC85" i="106"/>
  <c r="AB85" i="106"/>
  <c r="AA85" i="106"/>
  <c r="B85" i="106"/>
  <c r="BR85" i="106" s="1"/>
  <c r="BS84" i="106"/>
  <c r="BM84" i="106"/>
  <c r="AU84" i="106"/>
  <c r="BA84" i="106" s="1"/>
  <c r="AS84" i="106"/>
  <c r="AQ84" i="106"/>
  <c r="AP84" i="106"/>
  <c r="AH84" i="106"/>
  <c r="AG84" i="106"/>
  <c r="AF84" i="106"/>
  <c r="AE84" i="106"/>
  <c r="AD84" i="106"/>
  <c r="AC84" i="106"/>
  <c r="AB84" i="106"/>
  <c r="AA84" i="106"/>
  <c r="B84" i="106"/>
  <c r="AM84" i="106" s="1"/>
  <c r="BS83" i="106"/>
  <c r="BM83" i="106"/>
  <c r="AU83" i="106"/>
  <c r="AS83" i="106"/>
  <c r="AQ83" i="106"/>
  <c r="AP83" i="106"/>
  <c r="AH83" i="106"/>
  <c r="AG83" i="106"/>
  <c r="AF83" i="106"/>
  <c r="AE83" i="106"/>
  <c r="AD83" i="106"/>
  <c r="AC83" i="106"/>
  <c r="AB83" i="106"/>
  <c r="AA83" i="106"/>
  <c r="B83" i="106"/>
  <c r="AY83" i="106" s="1"/>
  <c r="BS82" i="106"/>
  <c r="BM82" i="106"/>
  <c r="AU82" i="106"/>
  <c r="BA82" i="106" s="1"/>
  <c r="AS82" i="106"/>
  <c r="AQ82" i="106"/>
  <c r="AP82" i="106"/>
  <c r="AH82" i="106"/>
  <c r="AG82" i="106"/>
  <c r="AF82" i="106"/>
  <c r="AE82" i="106"/>
  <c r="AD82" i="106"/>
  <c r="AC82" i="106"/>
  <c r="AB82" i="106"/>
  <c r="AA82" i="106"/>
  <c r="B82" i="106"/>
  <c r="AN82" i="106" s="1"/>
  <c r="BS81" i="106"/>
  <c r="BM81" i="106"/>
  <c r="AU81" i="106"/>
  <c r="BA81" i="106" s="1"/>
  <c r="AS81" i="106"/>
  <c r="AQ81" i="106"/>
  <c r="AP81" i="106"/>
  <c r="AH81" i="106"/>
  <c r="AG81" i="106"/>
  <c r="AF81" i="106"/>
  <c r="AE81" i="106"/>
  <c r="AD81" i="106"/>
  <c r="AC81" i="106"/>
  <c r="AB81" i="106"/>
  <c r="AA81" i="106"/>
  <c r="B81" i="106"/>
  <c r="BR81" i="106" s="1"/>
  <c r="BS80" i="106"/>
  <c r="BM80" i="106"/>
  <c r="AU80" i="106"/>
  <c r="BA80" i="106" s="1"/>
  <c r="AS80" i="106"/>
  <c r="AQ80" i="106"/>
  <c r="AP80" i="106"/>
  <c r="AH80" i="106"/>
  <c r="AG80" i="106"/>
  <c r="AF80" i="106"/>
  <c r="AE80" i="106"/>
  <c r="AD80" i="106"/>
  <c r="AC80" i="106"/>
  <c r="AB80" i="106"/>
  <c r="AA80" i="106"/>
  <c r="B80" i="106"/>
  <c r="AJ80" i="106" s="1"/>
  <c r="BS79" i="106"/>
  <c r="BM79" i="106"/>
  <c r="AU79" i="106"/>
  <c r="BA79" i="106" s="1"/>
  <c r="AS79" i="106"/>
  <c r="AQ79" i="106"/>
  <c r="AP79" i="106"/>
  <c r="AH79" i="106"/>
  <c r="AG79" i="106"/>
  <c r="AF79" i="106"/>
  <c r="AE79" i="106"/>
  <c r="AD79" i="106"/>
  <c r="AC79" i="106"/>
  <c r="AB79" i="106"/>
  <c r="AA79" i="106"/>
  <c r="B79" i="106"/>
  <c r="BR79" i="106" s="1"/>
  <c r="BS78" i="106"/>
  <c r="BM78" i="106"/>
  <c r="AU78" i="106"/>
  <c r="AS78" i="106"/>
  <c r="AQ78" i="106"/>
  <c r="AP78" i="106"/>
  <c r="AH78" i="106"/>
  <c r="AG78" i="106"/>
  <c r="AF78" i="106"/>
  <c r="AE78" i="106"/>
  <c r="AD78" i="106"/>
  <c r="AC78" i="106"/>
  <c r="AB78" i="106"/>
  <c r="AA78" i="106"/>
  <c r="B78" i="106"/>
  <c r="BR78" i="106" s="1"/>
  <c r="BS77" i="106"/>
  <c r="BM77" i="106"/>
  <c r="AU77" i="106"/>
  <c r="BA77" i="106" s="1"/>
  <c r="AS77" i="106"/>
  <c r="AQ77" i="106"/>
  <c r="AP77" i="106"/>
  <c r="AH77" i="106"/>
  <c r="AG77" i="106"/>
  <c r="AF77" i="106"/>
  <c r="AE77" i="106"/>
  <c r="AD77" i="106"/>
  <c r="AC77" i="106"/>
  <c r="AB77" i="106"/>
  <c r="AA77" i="106"/>
  <c r="B77" i="106"/>
  <c r="BR77" i="106" s="1"/>
  <c r="BS76" i="106"/>
  <c r="BM76" i="106"/>
  <c r="AU76" i="106"/>
  <c r="BA76" i="106" s="1"/>
  <c r="AS76" i="106"/>
  <c r="AQ76" i="106"/>
  <c r="AP76" i="106"/>
  <c r="AH76" i="106"/>
  <c r="AG76" i="106"/>
  <c r="AF76" i="106"/>
  <c r="AE76" i="106"/>
  <c r="AD76" i="106"/>
  <c r="AC76" i="106"/>
  <c r="AB76" i="106"/>
  <c r="AA76" i="106"/>
  <c r="B76" i="106"/>
  <c r="BS75" i="106"/>
  <c r="BM75" i="106"/>
  <c r="AU75" i="106"/>
  <c r="BA75" i="106" s="1"/>
  <c r="AS75" i="106"/>
  <c r="AQ75" i="106"/>
  <c r="AP75" i="106"/>
  <c r="AH75" i="106"/>
  <c r="AG75" i="106"/>
  <c r="AF75" i="106"/>
  <c r="AE75" i="106"/>
  <c r="AD75" i="106"/>
  <c r="AC75" i="106"/>
  <c r="AB75" i="106"/>
  <c r="AA75" i="106"/>
  <c r="B75" i="106"/>
  <c r="BS74" i="106"/>
  <c r="BM74" i="106"/>
  <c r="AU74" i="106"/>
  <c r="BA74" i="106" s="1"/>
  <c r="AS74" i="106"/>
  <c r="AQ74" i="106"/>
  <c r="AP74" i="106"/>
  <c r="AH74" i="106"/>
  <c r="AG74" i="106"/>
  <c r="AF74" i="106"/>
  <c r="AE74" i="106"/>
  <c r="AD74" i="106"/>
  <c r="AC74" i="106"/>
  <c r="AB74" i="106"/>
  <c r="AA74" i="106"/>
  <c r="B74" i="106"/>
  <c r="BR74" i="106" s="1"/>
  <c r="BS73" i="106"/>
  <c r="BM73" i="106"/>
  <c r="AU73" i="106"/>
  <c r="BA73" i="106" s="1"/>
  <c r="AS73" i="106"/>
  <c r="AQ73" i="106"/>
  <c r="AP73" i="106"/>
  <c r="AH73" i="106"/>
  <c r="AG73" i="106"/>
  <c r="AF73" i="106"/>
  <c r="AE73" i="106"/>
  <c r="AD73" i="106"/>
  <c r="AC73" i="106"/>
  <c r="AB73" i="106"/>
  <c r="AA73" i="106"/>
  <c r="B73" i="106"/>
  <c r="BR73" i="106" s="1"/>
  <c r="BS72" i="106"/>
  <c r="BM72" i="106"/>
  <c r="AU72" i="106"/>
  <c r="BA72" i="106" s="1"/>
  <c r="AS72" i="106"/>
  <c r="AQ72" i="106"/>
  <c r="AP72" i="106"/>
  <c r="AH72" i="106"/>
  <c r="AG72" i="106"/>
  <c r="AF72" i="106"/>
  <c r="AE72" i="106"/>
  <c r="AD72" i="106"/>
  <c r="AC72" i="106"/>
  <c r="AB72" i="106"/>
  <c r="AA72" i="106"/>
  <c r="B72" i="106"/>
  <c r="AN72" i="106" s="1"/>
  <c r="BS71" i="106"/>
  <c r="BM71" i="106"/>
  <c r="AU71" i="106"/>
  <c r="BA71" i="106" s="1"/>
  <c r="AS71" i="106"/>
  <c r="AQ71" i="106"/>
  <c r="AP71" i="106"/>
  <c r="AH71" i="106"/>
  <c r="AG71" i="106"/>
  <c r="AF71" i="106"/>
  <c r="AE71" i="106"/>
  <c r="AD71" i="106"/>
  <c r="AC71" i="106"/>
  <c r="AB71" i="106"/>
  <c r="AA71" i="106"/>
  <c r="B71" i="106"/>
  <c r="BR71" i="106" s="1"/>
  <c r="BS70" i="106"/>
  <c r="BM70" i="106"/>
  <c r="AU70" i="106"/>
  <c r="AS70" i="106"/>
  <c r="AQ70" i="106"/>
  <c r="AP70" i="106"/>
  <c r="AH70" i="106"/>
  <c r="AG70" i="106"/>
  <c r="AF70" i="106"/>
  <c r="AE70" i="106"/>
  <c r="AD70" i="106"/>
  <c r="AC70" i="106"/>
  <c r="AB70" i="106"/>
  <c r="AA70" i="106"/>
  <c r="B70" i="106"/>
  <c r="AY70" i="106" s="1"/>
  <c r="BS69" i="106"/>
  <c r="BM69" i="106"/>
  <c r="AU69" i="106"/>
  <c r="AS69" i="106"/>
  <c r="AQ69" i="106"/>
  <c r="AP69" i="106"/>
  <c r="AH69" i="106"/>
  <c r="AG69" i="106"/>
  <c r="AF69" i="106"/>
  <c r="AE69" i="106"/>
  <c r="AD69" i="106"/>
  <c r="AC69" i="106"/>
  <c r="AB69" i="106"/>
  <c r="AA69" i="106"/>
  <c r="B69" i="106"/>
  <c r="BR69" i="106" s="1"/>
  <c r="BS68" i="106"/>
  <c r="BM68" i="106"/>
  <c r="AU68" i="106"/>
  <c r="AS68" i="106"/>
  <c r="AQ68" i="106"/>
  <c r="AP68" i="106"/>
  <c r="AH68" i="106"/>
  <c r="AG68" i="106"/>
  <c r="AF68" i="106"/>
  <c r="AE68" i="106"/>
  <c r="AD68" i="106"/>
  <c r="AC68" i="106"/>
  <c r="AB68" i="106"/>
  <c r="AA68" i="106"/>
  <c r="B68" i="106"/>
  <c r="AW68" i="106" s="1"/>
  <c r="BS67" i="106"/>
  <c r="BM67" i="106"/>
  <c r="AU67" i="106"/>
  <c r="BA67" i="106" s="1"/>
  <c r="AS67" i="106"/>
  <c r="AQ67" i="106"/>
  <c r="AP67" i="106"/>
  <c r="AH67" i="106"/>
  <c r="AG67" i="106"/>
  <c r="AF67" i="106"/>
  <c r="AE67" i="106"/>
  <c r="AD67" i="106"/>
  <c r="AC67" i="106"/>
  <c r="AB67" i="106"/>
  <c r="AA67" i="106"/>
  <c r="B67" i="106"/>
  <c r="BR67" i="106" s="1"/>
  <c r="BS66" i="106"/>
  <c r="BM66" i="106"/>
  <c r="AU66" i="106"/>
  <c r="BA66" i="106" s="1"/>
  <c r="AS66" i="106"/>
  <c r="AQ66" i="106"/>
  <c r="AP66" i="106"/>
  <c r="AH66" i="106"/>
  <c r="AG66" i="106"/>
  <c r="AF66" i="106"/>
  <c r="AE66" i="106"/>
  <c r="AD66" i="106"/>
  <c r="AC66" i="106"/>
  <c r="AB66" i="106"/>
  <c r="AA66" i="106"/>
  <c r="B66" i="106"/>
  <c r="AL66" i="106" s="1"/>
  <c r="BS65" i="106"/>
  <c r="BM65" i="106"/>
  <c r="AU65" i="106"/>
  <c r="BA65" i="106" s="1"/>
  <c r="AS65" i="106"/>
  <c r="AQ65" i="106"/>
  <c r="AP65" i="106"/>
  <c r="AH65" i="106"/>
  <c r="AG65" i="106"/>
  <c r="AF65" i="106"/>
  <c r="AE65" i="106"/>
  <c r="AD65" i="106"/>
  <c r="AC65" i="106"/>
  <c r="AB65" i="106"/>
  <c r="AA65" i="106"/>
  <c r="B65" i="106"/>
  <c r="BR65" i="106" s="1"/>
  <c r="BS64" i="106"/>
  <c r="BM64" i="106"/>
  <c r="AU64" i="106"/>
  <c r="BA64" i="106" s="1"/>
  <c r="AS64" i="106"/>
  <c r="AQ64" i="106"/>
  <c r="AP64" i="106"/>
  <c r="AH64" i="106"/>
  <c r="AG64" i="106"/>
  <c r="AF64" i="106"/>
  <c r="AE64" i="106"/>
  <c r="AD64" i="106"/>
  <c r="AC64" i="106"/>
  <c r="AB64" i="106"/>
  <c r="AA64" i="106"/>
  <c r="B64" i="106"/>
  <c r="BR64" i="106" s="1"/>
  <c r="BS63" i="106"/>
  <c r="BM63" i="106"/>
  <c r="AU63" i="106"/>
  <c r="AS63" i="106"/>
  <c r="AQ63" i="106"/>
  <c r="AP63" i="106"/>
  <c r="AH63" i="106"/>
  <c r="AG63" i="106"/>
  <c r="AF63" i="106"/>
  <c r="AE63" i="106"/>
  <c r="AD63" i="106"/>
  <c r="AC63" i="106"/>
  <c r="AB63" i="106"/>
  <c r="AA63" i="106"/>
  <c r="B63" i="106"/>
  <c r="AW63" i="106" s="1"/>
  <c r="BS62" i="106"/>
  <c r="BM62" i="106"/>
  <c r="AU62" i="106"/>
  <c r="BA62" i="106" s="1"/>
  <c r="AS62" i="106"/>
  <c r="AQ62" i="106"/>
  <c r="AP62" i="106"/>
  <c r="AH62" i="106"/>
  <c r="AG62" i="106"/>
  <c r="AF62" i="106"/>
  <c r="AE62" i="106"/>
  <c r="AD62" i="106"/>
  <c r="AC62" i="106"/>
  <c r="AB62" i="106"/>
  <c r="AA62" i="106"/>
  <c r="B62" i="106"/>
  <c r="AY62" i="106" s="1"/>
  <c r="BS61" i="106"/>
  <c r="BM61" i="106"/>
  <c r="AU61" i="106"/>
  <c r="BA61" i="106" s="1"/>
  <c r="AS61" i="106"/>
  <c r="AQ61" i="106"/>
  <c r="AP61" i="106"/>
  <c r="AH61" i="106"/>
  <c r="AG61" i="106"/>
  <c r="AF61" i="106"/>
  <c r="AE61" i="106"/>
  <c r="AD61" i="106"/>
  <c r="AC61" i="106"/>
  <c r="AB61" i="106"/>
  <c r="AA61" i="106"/>
  <c r="B61" i="106"/>
  <c r="AJ61" i="106" s="1"/>
  <c r="BS60" i="106"/>
  <c r="BM60" i="106"/>
  <c r="AU60" i="106"/>
  <c r="BA60" i="106" s="1"/>
  <c r="AS60" i="106"/>
  <c r="AQ60" i="106"/>
  <c r="AP60" i="106"/>
  <c r="AH60" i="106"/>
  <c r="AG60" i="106"/>
  <c r="AF60" i="106"/>
  <c r="AE60" i="106"/>
  <c r="AD60" i="106"/>
  <c r="AC60" i="106"/>
  <c r="AB60" i="106"/>
  <c r="AA60" i="106"/>
  <c r="B60" i="106"/>
  <c r="AJ60" i="106" s="1"/>
  <c r="BS59" i="106"/>
  <c r="BM59" i="106"/>
  <c r="AU59" i="106"/>
  <c r="BA59" i="106" s="1"/>
  <c r="AS59" i="106"/>
  <c r="AQ59" i="106"/>
  <c r="AP59" i="106"/>
  <c r="AH59" i="106"/>
  <c r="AG59" i="106"/>
  <c r="AF59" i="106"/>
  <c r="AE59" i="106"/>
  <c r="AD59" i="106"/>
  <c r="AC59" i="106"/>
  <c r="AB59" i="106"/>
  <c r="AA59" i="106"/>
  <c r="B59" i="106"/>
  <c r="BR59" i="106" s="1"/>
  <c r="BS58" i="106"/>
  <c r="BM58" i="106"/>
  <c r="AU58" i="106"/>
  <c r="BA58" i="106" s="1"/>
  <c r="AS58" i="106"/>
  <c r="AQ58" i="106"/>
  <c r="AP58" i="106"/>
  <c r="AH58" i="106"/>
  <c r="AG58" i="106"/>
  <c r="AF58" i="106"/>
  <c r="AE58" i="106"/>
  <c r="AD58" i="106"/>
  <c r="AC58" i="106"/>
  <c r="AB58" i="106"/>
  <c r="AA58" i="106"/>
  <c r="B58" i="106"/>
  <c r="AM58" i="106" s="1"/>
  <c r="BS57" i="106"/>
  <c r="BM57" i="106"/>
  <c r="AU57" i="106"/>
  <c r="BA57" i="106" s="1"/>
  <c r="AS57" i="106"/>
  <c r="AQ57" i="106"/>
  <c r="AP57" i="106"/>
  <c r="AH57" i="106"/>
  <c r="AG57" i="106"/>
  <c r="AF57" i="106"/>
  <c r="AE57" i="106"/>
  <c r="AD57" i="106"/>
  <c r="AC57" i="106"/>
  <c r="AB57" i="106"/>
  <c r="AA57" i="106"/>
  <c r="B57" i="106"/>
  <c r="BS56" i="106"/>
  <c r="BM56" i="106"/>
  <c r="AU56" i="106"/>
  <c r="BA56" i="106" s="1"/>
  <c r="AS56" i="106"/>
  <c r="AQ56" i="106"/>
  <c r="AP56" i="106"/>
  <c r="AH56" i="106"/>
  <c r="AG56" i="106"/>
  <c r="AF56" i="106"/>
  <c r="AE56" i="106"/>
  <c r="AD56" i="106"/>
  <c r="AC56" i="106"/>
  <c r="AB56" i="106"/>
  <c r="AA56" i="106"/>
  <c r="B56" i="106"/>
  <c r="AW56" i="106" s="1"/>
  <c r="BS55" i="106"/>
  <c r="BM55" i="106"/>
  <c r="AU55" i="106"/>
  <c r="BA55" i="106" s="1"/>
  <c r="AS55" i="106"/>
  <c r="AQ55" i="106"/>
  <c r="AP55" i="106"/>
  <c r="AH55" i="106"/>
  <c r="AG55" i="106"/>
  <c r="AF55" i="106"/>
  <c r="AE55" i="106"/>
  <c r="AD55" i="106"/>
  <c r="AC55" i="106"/>
  <c r="AB55" i="106"/>
  <c r="AA55" i="106"/>
  <c r="B55" i="106"/>
  <c r="AJ55" i="106" s="1"/>
  <c r="BS54" i="106"/>
  <c r="BM54" i="106"/>
  <c r="AU54" i="106"/>
  <c r="BA54" i="106" s="1"/>
  <c r="AS54" i="106"/>
  <c r="AQ54" i="106"/>
  <c r="AP54" i="106"/>
  <c r="AH54" i="106"/>
  <c r="AG54" i="106"/>
  <c r="AF54" i="106"/>
  <c r="AE54" i="106"/>
  <c r="AD54" i="106"/>
  <c r="AC54" i="106"/>
  <c r="AB54" i="106"/>
  <c r="AA54" i="106"/>
  <c r="B54" i="106"/>
  <c r="AY54" i="106" s="1"/>
  <c r="BS53" i="106"/>
  <c r="BM53" i="106"/>
  <c r="AU53" i="106"/>
  <c r="BA53" i="106" s="1"/>
  <c r="AS53" i="106"/>
  <c r="AQ53" i="106"/>
  <c r="AP53" i="106"/>
  <c r="AH53" i="106"/>
  <c r="AG53" i="106"/>
  <c r="AF53" i="106"/>
  <c r="AE53" i="106"/>
  <c r="AD53" i="106"/>
  <c r="AC53" i="106"/>
  <c r="AB53" i="106"/>
  <c r="AA53" i="106"/>
  <c r="B53" i="106"/>
  <c r="AY53" i="106" s="1"/>
  <c r="BS52" i="106"/>
  <c r="BM52" i="106"/>
  <c r="AU52" i="106"/>
  <c r="BA52" i="106" s="1"/>
  <c r="AS52" i="106"/>
  <c r="AQ52" i="106"/>
  <c r="AP52" i="106"/>
  <c r="AH52" i="106"/>
  <c r="AG52" i="106"/>
  <c r="AF52" i="106"/>
  <c r="AE52" i="106"/>
  <c r="AD52" i="106"/>
  <c r="AC52" i="106"/>
  <c r="AB52" i="106"/>
  <c r="AA52" i="106"/>
  <c r="B52" i="106"/>
  <c r="BR52" i="106" s="1"/>
  <c r="BS51" i="106"/>
  <c r="BM51" i="106"/>
  <c r="AU51" i="106"/>
  <c r="BA51" i="106" s="1"/>
  <c r="AS51" i="106"/>
  <c r="AQ51" i="106"/>
  <c r="AP51" i="106"/>
  <c r="AH51" i="106"/>
  <c r="AG51" i="106"/>
  <c r="AF51" i="106"/>
  <c r="AE51" i="106"/>
  <c r="AD51" i="106"/>
  <c r="AC51" i="106"/>
  <c r="AB51" i="106"/>
  <c r="AA51" i="106"/>
  <c r="B51" i="106"/>
  <c r="BR51" i="106" s="1"/>
  <c r="BS50" i="106"/>
  <c r="BM50" i="106"/>
  <c r="AU50" i="106"/>
  <c r="BA50" i="106" s="1"/>
  <c r="AS50" i="106"/>
  <c r="AQ50" i="106"/>
  <c r="AP50" i="106"/>
  <c r="AH50" i="106"/>
  <c r="AG50" i="106"/>
  <c r="AF50" i="106"/>
  <c r="AE50" i="106"/>
  <c r="AD50" i="106"/>
  <c r="AC50" i="106"/>
  <c r="AB50" i="106"/>
  <c r="AA50" i="106"/>
  <c r="B50" i="106"/>
  <c r="BS49" i="106"/>
  <c r="BM49" i="106"/>
  <c r="AU49" i="106"/>
  <c r="BA49" i="106" s="1"/>
  <c r="AS49" i="106"/>
  <c r="AQ49" i="106"/>
  <c r="AP49" i="106"/>
  <c r="AH49" i="106"/>
  <c r="AG49" i="106"/>
  <c r="AF49" i="106"/>
  <c r="AE49" i="106"/>
  <c r="AD49" i="106"/>
  <c r="AC49" i="106"/>
  <c r="AB49" i="106"/>
  <c r="AA49" i="106"/>
  <c r="B49" i="106"/>
  <c r="BS48" i="106"/>
  <c r="BM48" i="106"/>
  <c r="AU48" i="106"/>
  <c r="BA48" i="106" s="1"/>
  <c r="AS48" i="106"/>
  <c r="AQ48" i="106"/>
  <c r="AP48" i="106"/>
  <c r="AH48" i="106"/>
  <c r="AG48" i="106"/>
  <c r="AF48" i="106"/>
  <c r="AE48" i="106"/>
  <c r="AD48" i="106"/>
  <c r="AC48" i="106"/>
  <c r="AB48" i="106"/>
  <c r="AA48" i="106"/>
  <c r="B48" i="106"/>
  <c r="AW48" i="106" s="1"/>
  <c r="BS47" i="106"/>
  <c r="BM47" i="106"/>
  <c r="AU47" i="106"/>
  <c r="BA47" i="106" s="1"/>
  <c r="AS47" i="106"/>
  <c r="AQ47" i="106"/>
  <c r="AP47" i="106"/>
  <c r="AH47" i="106"/>
  <c r="AG47" i="106"/>
  <c r="AF47" i="106"/>
  <c r="AE47" i="106"/>
  <c r="AD47" i="106"/>
  <c r="AC47" i="106"/>
  <c r="AB47" i="106"/>
  <c r="AA47" i="106"/>
  <c r="B47" i="106"/>
  <c r="BR47" i="106" s="1"/>
  <c r="BS46" i="106"/>
  <c r="BM46" i="106"/>
  <c r="AU46" i="106"/>
  <c r="BA46" i="106" s="1"/>
  <c r="AS46" i="106"/>
  <c r="AQ46" i="106"/>
  <c r="AP46" i="106"/>
  <c r="AH46" i="106"/>
  <c r="AG46" i="106"/>
  <c r="AF46" i="106"/>
  <c r="AE46" i="106"/>
  <c r="AD46" i="106"/>
  <c r="AC46" i="106"/>
  <c r="AB46" i="106"/>
  <c r="AA46" i="106"/>
  <c r="B46" i="106"/>
  <c r="BR46" i="106" s="1"/>
  <c r="BS45" i="106"/>
  <c r="BM45" i="106"/>
  <c r="AU45" i="106"/>
  <c r="BA45" i="106" s="1"/>
  <c r="AS45" i="106"/>
  <c r="AQ45" i="106"/>
  <c r="AP45" i="106"/>
  <c r="AH45" i="106"/>
  <c r="AG45" i="106"/>
  <c r="AF45" i="106"/>
  <c r="AE45" i="106"/>
  <c r="AD45" i="106"/>
  <c r="AC45" i="106"/>
  <c r="AB45" i="106"/>
  <c r="AA45" i="106"/>
  <c r="B45" i="106"/>
  <c r="BR45" i="106" s="1"/>
  <c r="BS44" i="106"/>
  <c r="BM44" i="106"/>
  <c r="AU44" i="106"/>
  <c r="BA44" i="106" s="1"/>
  <c r="AS44" i="106"/>
  <c r="AQ44" i="106"/>
  <c r="AP44" i="106"/>
  <c r="AH44" i="106"/>
  <c r="AG44" i="106"/>
  <c r="AF44" i="106"/>
  <c r="AE44" i="106"/>
  <c r="AD44" i="106"/>
  <c r="AC44" i="106"/>
  <c r="AB44" i="106"/>
  <c r="AA44" i="106"/>
  <c r="B44" i="106"/>
  <c r="BR44" i="106" s="1"/>
  <c r="BS43" i="106"/>
  <c r="BM43" i="106"/>
  <c r="AU43" i="106"/>
  <c r="BA43" i="106" s="1"/>
  <c r="AS43" i="106"/>
  <c r="AQ43" i="106"/>
  <c r="AP43" i="106"/>
  <c r="AH43" i="106"/>
  <c r="AG43" i="106"/>
  <c r="AF43" i="106"/>
  <c r="AE43" i="106"/>
  <c r="AD43" i="106"/>
  <c r="AC43" i="106"/>
  <c r="AB43" i="106"/>
  <c r="AA43" i="106"/>
  <c r="B43" i="106"/>
  <c r="AM43" i="106" s="1"/>
  <c r="BS42" i="106"/>
  <c r="BM42" i="106"/>
  <c r="AU42" i="106"/>
  <c r="AS42" i="106"/>
  <c r="AQ42" i="106"/>
  <c r="AP42" i="106"/>
  <c r="AH42" i="106"/>
  <c r="AG42" i="106"/>
  <c r="AF42" i="106"/>
  <c r="AE42" i="106"/>
  <c r="AD42" i="106"/>
  <c r="AC42" i="106"/>
  <c r="AB42" i="106"/>
  <c r="AA42" i="106"/>
  <c r="B42" i="106"/>
  <c r="AY42" i="106" s="1"/>
  <c r="BS41" i="106"/>
  <c r="BM41" i="106"/>
  <c r="AU41" i="106"/>
  <c r="BA41" i="106" s="1"/>
  <c r="AS41" i="106"/>
  <c r="AQ41" i="106"/>
  <c r="AP41" i="106"/>
  <c r="AH41" i="106"/>
  <c r="AG41" i="106"/>
  <c r="AF41" i="106"/>
  <c r="AE41" i="106"/>
  <c r="AD41" i="106"/>
  <c r="AC41" i="106"/>
  <c r="AB41" i="106"/>
  <c r="AA41" i="106"/>
  <c r="B41" i="106"/>
  <c r="AW41" i="106" s="1"/>
  <c r="BS40" i="106"/>
  <c r="BM40" i="106"/>
  <c r="AU40" i="106"/>
  <c r="BA40" i="106" s="1"/>
  <c r="AS40" i="106"/>
  <c r="AQ40" i="106"/>
  <c r="AP40" i="106"/>
  <c r="AH40" i="106"/>
  <c r="AG40" i="106"/>
  <c r="AF40" i="106"/>
  <c r="AE40" i="106"/>
  <c r="AD40" i="106"/>
  <c r="AC40" i="106"/>
  <c r="AB40" i="106"/>
  <c r="AA40" i="106"/>
  <c r="B40" i="106"/>
  <c r="BS39" i="106"/>
  <c r="BM39" i="106"/>
  <c r="AU39" i="106"/>
  <c r="BA39" i="106" s="1"/>
  <c r="AS39" i="106"/>
  <c r="AQ39" i="106"/>
  <c r="AP39" i="106"/>
  <c r="AH39" i="106"/>
  <c r="AG39" i="106"/>
  <c r="AF39" i="106"/>
  <c r="AE39" i="106"/>
  <c r="AD39" i="106"/>
  <c r="AC39" i="106"/>
  <c r="AB39" i="106"/>
  <c r="AA39" i="106"/>
  <c r="B39" i="106"/>
  <c r="AM39" i="106" s="1"/>
  <c r="BS38" i="106"/>
  <c r="BM38" i="106"/>
  <c r="AU38" i="106"/>
  <c r="BA38" i="106" s="1"/>
  <c r="AS38" i="106"/>
  <c r="AQ38" i="106"/>
  <c r="AP38" i="106"/>
  <c r="AH38" i="106"/>
  <c r="AG38" i="106"/>
  <c r="AF38" i="106"/>
  <c r="AE38" i="106"/>
  <c r="AD38" i="106"/>
  <c r="AC38" i="106"/>
  <c r="AB38" i="106"/>
  <c r="AA38" i="106"/>
  <c r="B38" i="106"/>
  <c r="AL38" i="106" s="1"/>
  <c r="BS37" i="106"/>
  <c r="BM37" i="106"/>
  <c r="AU37" i="106"/>
  <c r="AS37" i="106"/>
  <c r="AQ37" i="106"/>
  <c r="AP37" i="106"/>
  <c r="AH37" i="106"/>
  <c r="AG37" i="106"/>
  <c r="AF37" i="106"/>
  <c r="AE37" i="106"/>
  <c r="AD37" i="106"/>
  <c r="AC37" i="106"/>
  <c r="AB37" i="106"/>
  <c r="AA37" i="106"/>
  <c r="B37" i="106"/>
  <c r="AJ37" i="106" s="1"/>
  <c r="BS36" i="106"/>
  <c r="BM36" i="106"/>
  <c r="AU36" i="106"/>
  <c r="AS36" i="106"/>
  <c r="AQ36" i="106"/>
  <c r="AP36" i="106"/>
  <c r="AH36" i="106"/>
  <c r="AG36" i="106"/>
  <c r="AF36" i="106"/>
  <c r="AE36" i="106"/>
  <c r="AD36" i="106"/>
  <c r="AC36" i="106"/>
  <c r="AB36" i="106"/>
  <c r="AA36" i="106"/>
  <c r="B36" i="106"/>
  <c r="BS35" i="106"/>
  <c r="BM35" i="106"/>
  <c r="AU35" i="106"/>
  <c r="BA35" i="106" s="1"/>
  <c r="AS35" i="106"/>
  <c r="AQ35" i="106"/>
  <c r="AP35" i="106"/>
  <c r="AH35" i="106"/>
  <c r="AG35" i="106"/>
  <c r="AF35" i="106"/>
  <c r="AE35" i="106"/>
  <c r="AD35" i="106"/>
  <c r="AC35" i="106"/>
  <c r="AB35" i="106"/>
  <c r="AA35" i="106"/>
  <c r="B35" i="106"/>
  <c r="AX35" i="106" s="1"/>
  <c r="BS34" i="106"/>
  <c r="BM34" i="106"/>
  <c r="AU34" i="106"/>
  <c r="BA34" i="106" s="1"/>
  <c r="AS34" i="106"/>
  <c r="AQ34" i="106"/>
  <c r="AP34" i="106"/>
  <c r="AH34" i="106"/>
  <c r="AG34" i="106"/>
  <c r="AF34" i="106"/>
  <c r="AE34" i="106"/>
  <c r="AD34" i="106"/>
  <c r="AC34" i="106"/>
  <c r="AB34" i="106"/>
  <c r="AA34" i="106"/>
  <c r="B34" i="106"/>
  <c r="BS33" i="106"/>
  <c r="BM33" i="106"/>
  <c r="AU33" i="106"/>
  <c r="BA33" i="106" s="1"/>
  <c r="AS33" i="106"/>
  <c r="AQ33" i="106"/>
  <c r="AP33" i="106"/>
  <c r="AH33" i="106"/>
  <c r="AG33" i="106"/>
  <c r="AF33" i="106"/>
  <c r="AE33" i="106"/>
  <c r="AD33" i="106"/>
  <c r="AC33" i="106"/>
  <c r="AB33" i="106"/>
  <c r="AA33" i="106"/>
  <c r="B33" i="106"/>
  <c r="AL33" i="106" s="1"/>
  <c r="BS32" i="106"/>
  <c r="BM32" i="106"/>
  <c r="AU32" i="106"/>
  <c r="BA32" i="106" s="1"/>
  <c r="AS32" i="106"/>
  <c r="AQ32" i="106"/>
  <c r="AP32" i="106"/>
  <c r="AH32" i="106"/>
  <c r="AG32" i="106"/>
  <c r="AF32" i="106"/>
  <c r="AE32" i="106"/>
  <c r="AD32" i="106"/>
  <c r="AC32" i="106"/>
  <c r="AB32" i="106"/>
  <c r="AA32" i="106"/>
  <c r="B32" i="106"/>
  <c r="BR32" i="106" s="1"/>
  <c r="BS31" i="106"/>
  <c r="BM31" i="106"/>
  <c r="AU31" i="106"/>
  <c r="BA31" i="106" s="1"/>
  <c r="AS31" i="106"/>
  <c r="AQ31" i="106"/>
  <c r="AP31" i="106"/>
  <c r="AH31" i="106"/>
  <c r="AG31" i="106"/>
  <c r="AF31" i="106"/>
  <c r="AE31" i="106"/>
  <c r="AD31" i="106"/>
  <c r="AC31" i="106"/>
  <c r="AB31" i="106"/>
  <c r="AA31" i="106"/>
  <c r="B31" i="106"/>
  <c r="BR31" i="106" s="1"/>
  <c r="BS30" i="106"/>
  <c r="BM30" i="106"/>
  <c r="AU30" i="106"/>
  <c r="BA30" i="106" s="1"/>
  <c r="AS30" i="106"/>
  <c r="AQ30" i="106"/>
  <c r="AP30" i="106"/>
  <c r="AH30" i="106"/>
  <c r="AG30" i="106"/>
  <c r="AF30" i="106"/>
  <c r="AE30" i="106"/>
  <c r="AD30" i="106"/>
  <c r="AC30" i="106"/>
  <c r="AB30" i="106"/>
  <c r="AA30" i="106"/>
  <c r="B30" i="106"/>
  <c r="AM30" i="106" s="1"/>
  <c r="BS29" i="106"/>
  <c r="BM29" i="106"/>
  <c r="AU29" i="106"/>
  <c r="AS29" i="106"/>
  <c r="AQ29" i="106"/>
  <c r="AP29" i="106"/>
  <c r="AH29" i="106"/>
  <c r="AG29" i="106"/>
  <c r="AF29" i="106"/>
  <c r="AE29" i="106"/>
  <c r="AD29" i="106"/>
  <c r="AC29" i="106"/>
  <c r="AB29" i="106"/>
  <c r="AA29" i="106"/>
  <c r="B29" i="106"/>
  <c r="BR29" i="106" s="1"/>
  <c r="BS28" i="106"/>
  <c r="BM28" i="106"/>
  <c r="AU28" i="106"/>
  <c r="BA28" i="106" s="1"/>
  <c r="AS28" i="106"/>
  <c r="AQ28" i="106"/>
  <c r="AP28" i="106"/>
  <c r="AH28" i="106"/>
  <c r="AG28" i="106"/>
  <c r="AF28" i="106"/>
  <c r="AE28" i="106"/>
  <c r="AD28" i="106"/>
  <c r="AC28" i="106"/>
  <c r="AB28" i="106"/>
  <c r="AA28" i="106"/>
  <c r="B28" i="106"/>
  <c r="AX28" i="106" s="1"/>
  <c r="BS27" i="106"/>
  <c r="BM27" i="106"/>
  <c r="AU27" i="106"/>
  <c r="BA27" i="106" s="1"/>
  <c r="AS27" i="106"/>
  <c r="AQ27" i="106"/>
  <c r="AP27" i="106"/>
  <c r="AH27" i="106"/>
  <c r="AG27" i="106"/>
  <c r="AF27" i="106"/>
  <c r="AE27" i="106"/>
  <c r="AD27" i="106"/>
  <c r="AC27" i="106"/>
  <c r="AB27" i="106"/>
  <c r="AA27" i="106"/>
  <c r="B27" i="106"/>
  <c r="BS26" i="106"/>
  <c r="BM26" i="106"/>
  <c r="AU26" i="106"/>
  <c r="BA26" i="106" s="1"/>
  <c r="AS26" i="106"/>
  <c r="AQ26" i="106"/>
  <c r="AP26" i="106"/>
  <c r="AH26" i="106"/>
  <c r="AG26" i="106"/>
  <c r="AF26" i="106"/>
  <c r="AE26" i="106"/>
  <c r="AD26" i="106"/>
  <c r="AC26" i="106"/>
  <c r="AB26" i="106"/>
  <c r="AA26" i="106"/>
  <c r="B26" i="106"/>
  <c r="AY26" i="106" s="1"/>
  <c r="BS25" i="106"/>
  <c r="BM25" i="106"/>
  <c r="AU25" i="106"/>
  <c r="BA25" i="106" s="1"/>
  <c r="AS25" i="106"/>
  <c r="AQ25" i="106"/>
  <c r="AP25" i="106"/>
  <c r="AH25" i="106"/>
  <c r="AG25" i="106"/>
  <c r="AF25" i="106"/>
  <c r="AE25" i="106"/>
  <c r="AD25" i="106"/>
  <c r="AC25" i="106"/>
  <c r="AB25" i="106"/>
  <c r="AA25" i="106"/>
  <c r="B25" i="106"/>
  <c r="AN25" i="106" s="1"/>
  <c r="BS24" i="106"/>
  <c r="BM24" i="106"/>
  <c r="AU24" i="106"/>
  <c r="BA24" i="106" s="1"/>
  <c r="AS24" i="106"/>
  <c r="AQ24" i="106"/>
  <c r="AP24" i="106"/>
  <c r="AH24" i="106"/>
  <c r="AG24" i="106"/>
  <c r="AF24" i="106"/>
  <c r="AE24" i="106"/>
  <c r="AD24" i="106"/>
  <c r="AC24" i="106"/>
  <c r="AB24" i="106"/>
  <c r="AA24" i="106"/>
  <c r="B24" i="106"/>
  <c r="AK24" i="106" s="1"/>
  <c r="BS23" i="106"/>
  <c r="BM23" i="106"/>
  <c r="AU23" i="106"/>
  <c r="AS23" i="106"/>
  <c r="AQ23" i="106"/>
  <c r="AP23" i="106"/>
  <c r="AH23" i="106"/>
  <c r="AG23" i="106"/>
  <c r="AF23" i="106"/>
  <c r="AE23" i="106"/>
  <c r="AD23" i="106"/>
  <c r="AC23" i="106"/>
  <c r="AB23" i="106"/>
  <c r="AA23" i="106"/>
  <c r="B23" i="106"/>
  <c r="AY23" i="106" s="1"/>
  <c r="BS22" i="106"/>
  <c r="BM22" i="106"/>
  <c r="AU22" i="106"/>
  <c r="BA22" i="106" s="1"/>
  <c r="AS22" i="106"/>
  <c r="AQ22" i="106"/>
  <c r="AP22" i="106"/>
  <c r="AH22" i="106"/>
  <c r="AG22" i="106"/>
  <c r="AF22" i="106"/>
  <c r="AE22" i="106"/>
  <c r="AD22" i="106"/>
  <c r="AC22" i="106"/>
  <c r="AB22" i="106"/>
  <c r="AA22" i="106"/>
  <c r="B22" i="106"/>
  <c r="BR22" i="106" s="1"/>
  <c r="BS21" i="106"/>
  <c r="BM21" i="106"/>
  <c r="AU21" i="106"/>
  <c r="BA21" i="106" s="1"/>
  <c r="AS21" i="106"/>
  <c r="AQ21" i="106"/>
  <c r="AP21" i="106"/>
  <c r="AH21" i="106"/>
  <c r="AG21" i="106"/>
  <c r="AF21" i="106"/>
  <c r="AE21" i="106"/>
  <c r="AD21" i="106"/>
  <c r="AC21" i="106"/>
  <c r="AB21" i="106"/>
  <c r="AA21" i="106"/>
  <c r="B21" i="106"/>
  <c r="BS20" i="106"/>
  <c r="BM20" i="106"/>
  <c r="AU20" i="106"/>
  <c r="BA20" i="106" s="1"/>
  <c r="AS20" i="106"/>
  <c r="AQ20" i="106"/>
  <c r="AP20" i="106"/>
  <c r="AH20" i="106"/>
  <c r="AG20" i="106"/>
  <c r="AF20" i="106"/>
  <c r="AE20" i="106"/>
  <c r="AD20" i="106"/>
  <c r="AC20" i="106"/>
  <c r="AB20" i="106"/>
  <c r="AA20" i="106"/>
  <c r="B20" i="106"/>
  <c r="BR20" i="106" s="1"/>
  <c r="BS19" i="106"/>
  <c r="BM19" i="106"/>
  <c r="AU19" i="106"/>
  <c r="BA19" i="106" s="1"/>
  <c r="AS19" i="106"/>
  <c r="AQ19" i="106"/>
  <c r="AP19" i="106"/>
  <c r="AH19" i="106"/>
  <c r="AG19" i="106"/>
  <c r="AF19" i="106"/>
  <c r="AE19" i="106"/>
  <c r="AD19" i="106"/>
  <c r="AC19" i="106"/>
  <c r="AB19" i="106"/>
  <c r="AA19" i="106"/>
  <c r="B19" i="106"/>
  <c r="BR19" i="106" s="1"/>
  <c r="BS18" i="106"/>
  <c r="BM18" i="106"/>
  <c r="AU18" i="106"/>
  <c r="BA18" i="106" s="1"/>
  <c r="AS18" i="106"/>
  <c r="AQ18" i="106"/>
  <c r="AP18" i="106"/>
  <c r="AH18" i="106"/>
  <c r="AG18" i="106"/>
  <c r="AF18" i="106"/>
  <c r="AE18" i="106"/>
  <c r="AD18" i="106"/>
  <c r="AC18" i="106"/>
  <c r="AB18" i="106"/>
  <c r="AA18" i="106"/>
  <c r="B18" i="106"/>
  <c r="BR18" i="106" s="1"/>
  <c r="BS17" i="106"/>
  <c r="BM17" i="106"/>
  <c r="AU17" i="106"/>
  <c r="AS17" i="106"/>
  <c r="AQ17" i="106"/>
  <c r="AP17" i="106"/>
  <c r="AH17" i="106"/>
  <c r="AG17" i="106"/>
  <c r="AF17" i="106"/>
  <c r="AE17" i="106"/>
  <c r="AD17" i="106"/>
  <c r="AC17" i="106"/>
  <c r="AB17" i="106"/>
  <c r="AA17" i="106"/>
  <c r="B17" i="106"/>
  <c r="AN17" i="106" s="1"/>
  <c r="BS16" i="106"/>
  <c r="BM16" i="106"/>
  <c r="AU16" i="106"/>
  <c r="AS16" i="106"/>
  <c r="AQ16" i="106"/>
  <c r="AP16" i="106"/>
  <c r="AH16" i="106"/>
  <c r="AG16" i="106"/>
  <c r="AF16" i="106"/>
  <c r="AE16" i="106"/>
  <c r="AD16" i="106"/>
  <c r="AC16" i="106"/>
  <c r="AB16" i="106"/>
  <c r="AA16" i="106"/>
  <c r="B16" i="106"/>
  <c r="AY16" i="106" s="1"/>
  <c r="BS15" i="106"/>
  <c r="BM15" i="106"/>
  <c r="BK15" i="106"/>
  <c r="BK16" i="106" s="1"/>
  <c r="BK17" i="106" s="1"/>
  <c r="BK18" i="106" s="1"/>
  <c r="BK19" i="106" s="1"/>
  <c r="BK20" i="106" s="1"/>
  <c r="BK21" i="106" s="1"/>
  <c r="BK22" i="106" s="1"/>
  <c r="BK23" i="106" s="1"/>
  <c r="BK24" i="106" s="1"/>
  <c r="BK25" i="106" s="1"/>
  <c r="BK26" i="106" s="1"/>
  <c r="BK27" i="106" s="1"/>
  <c r="BK28" i="106" s="1"/>
  <c r="BK29" i="106" s="1"/>
  <c r="BK30" i="106" s="1"/>
  <c r="BK31" i="106" s="1"/>
  <c r="BK32" i="106" s="1"/>
  <c r="BK33" i="106" s="1"/>
  <c r="BK34" i="106" s="1"/>
  <c r="BK35" i="106" s="1"/>
  <c r="BK36" i="106" s="1"/>
  <c r="BK37" i="106" s="1"/>
  <c r="BK38" i="106" s="1"/>
  <c r="BK39" i="106" s="1"/>
  <c r="BK40" i="106" s="1"/>
  <c r="BK41" i="106" s="1"/>
  <c r="BK42" i="106" s="1"/>
  <c r="BK43" i="106" s="1"/>
  <c r="BK44" i="106" s="1"/>
  <c r="BK45" i="106" s="1"/>
  <c r="BK46" i="106" s="1"/>
  <c r="BK47" i="106" s="1"/>
  <c r="BK48" i="106" s="1"/>
  <c r="BK49" i="106" s="1"/>
  <c r="BK50" i="106" s="1"/>
  <c r="AU15" i="106"/>
  <c r="BA15" i="106" s="1"/>
  <c r="AS15" i="106"/>
  <c r="AQ15" i="106"/>
  <c r="AP15" i="106"/>
  <c r="AH15" i="106"/>
  <c r="AG15" i="106"/>
  <c r="AF15" i="106"/>
  <c r="AE15" i="106"/>
  <c r="AD15" i="106"/>
  <c r="AC15" i="106"/>
  <c r="AB15" i="106"/>
  <c r="AA15" i="106"/>
  <c r="B15" i="106"/>
  <c r="AY15" i="106" s="1"/>
  <c r="BS14" i="106"/>
  <c r="BM14" i="106"/>
  <c r="BJ14" i="106"/>
  <c r="BJ15" i="106" s="1"/>
  <c r="AU14" i="106"/>
  <c r="BA14" i="106" s="1"/>
  <c r="AD14" i="106"/>
  <c r="AC14" i="106"/>
  <c r="AB14" i="106"/>
  <c r="AA14" i="106"/>
  <c r="B14" i="106"/>
  <c r="AN14" i="106" s="1"/>
  <c r="BL11" i="106"/>
  <c r="AT111" i="106" l="1"/>
  <c r="AL109" i="106"/>
  <c r="AY109" i="106"/>
  <c r="AI112" i="106"/>
  <c r="AX118" i="106"/>
  <c r="AY111" i="106"/>
  <c r="AI118" i="106"/>
  <c r="AT102" i="106"/>
  <c r="AI105" i="106"/>
  <c r="AI109" i="106"/>
  <c r="AT113" i="106"/>
  <c r="AI116" i="106"/>
  <c r="AT107" i="106"/>
  <c r="AT114" i="106"/>
  <c r="AZ114" i="106" s="1"/>
  <c r="AT98" i="106"/>
  <c r="AJ108" i="106"/>
  <c r="AK108" i="106"/>
  <c r="AL108" i="106"/>
  <c r="AI110" i="106"/>
  <c r="AM108" i="106"/>
  <c r="AT112" i="106"/>
  <c r="AZ112" i="106" s="1"/>
  <c r="AT110" i="106"/>
  <c r="AT117" i="106"/>
  <c r="AZ113" i="106"/>
  <c r="AV108" i="106"/>
  <c r="AW108" i="106"/>
  <c r="AZ107" i="106"/>
  <c r="AY108" i="106"/>
  <c r="AO109" i="106"/>
  <c r="AI113" i="106"/>
  <c r="AO113" i="106" s="1"/>
  <c r="AN108" i="106"/>
  <c r="AT108" i="106"/>
  <c r="AZ108" i="106" s="1"/>
  <c r="AT106" i="106"/>
  <c r="AZ106" i="106" s="1"/>
  <c r="AI114" i="106"/>
  <c r="AO114" i="106" s="1"/>
  <c r="AT116" i="106"/>
  <c r="AZ116" i="106" s="1"/>
  <c r="AT83" i="106"/>
  <c r="AZ83" i="106" s="1"/>
  <c r="AI102" i="106"/>
  <c r="AO102" i="106" s="1"/>
  <c r="AT97" i="106"/>
  <c r="AZ97" i="106" s="1"/>
  <c r="AW112" i="106"/>
  <c r="AX112" i="106"/>
  <c r="AJ99" i="106"/>
  <c r="AI107" i="106"/>
  <c r="AL117" i="106"/>
  <c r="AI111" i="106"/>
  <c r="AI115" i="106"/>
  <c r="AK109" i="106"/>
  <c r="AT105" i="106"/>
  <c r="AT109" i="106"/>
  <c r="AZ109" i="106" s="1"/>
  <c r="AN111" i="106"/>
  <c r="AO111" i="106"/>
  <c r="AT115" i="106"/>
  <c r="AZ115" i="106" s="1"/>
  <c r="AZ111" i="106"/>
  <c r="AI108" i="106"/>
  <c r="AO108" i="106" s="1"/>
  <c r="AI96" i="106"/>
  <c r="AO96" i="106" s="1"/>
  <c r="AW109" i="106"/>
  <c r="AL97" i="106"/>
  <c r="AT100" i="106"/>
  <c r="AZ100" i="106" s="1"/>
  <c r="AT103" i="106"/>
  <c r="AZ103" i="106" s="1"/>
  <c r="AT101" i="106"/>
  <c r="AZ101" i="106" s="1"/>
  <c r="AT87" i="106"/>
  <c r="AZ87" i="106" s="1"/>
  <c r="AI81" i="106"/>
  <c r="AO81" i="106" s="1"/>
  <c r="AI97" i="106"/>
  <c r="AO97" i="106" s="1"/>
  <c r="AI104" i="106"/>
  <c r="AO104" i="106" s="1"/>
  <c r="AI103" i="106"/>
  <c r="AO103" i="106" s="1"/>
  <c r="AK97" i="106"/>
  <c r="AT104" i="106"/>
  <c r="AZ104" i="106" s="1"/>
  <c r="AT77" i="106"/>
  <c r="AZ77" i="106" s="1"/>
  <c r="AI98" i="106"/>
  <c r="AO98" i="106" s="1"/>
  <c r="AL100" i="106"/>
  <c r="AT86" i="106"/>
  <c r="AZ86" i="106" s="1"/>
  <c r="AN100" i="106"/>
  <c r="AI80" i="106"/>
  <c r="AO80" i="106" s="1"/>
  <c r="AV100" i="106"/>
  <c r="AW100" i="106"/>
  <c r="AT99" i="106"/>
  <c r="AZ99" i="106" s="1"/>
  <c r="AT89" i="106"/>
  <c r="AI99" i="106"/>
  <c r="AO99" i="106" s="1"/>
  <c r="AY88" i="106"/>
  <c r="AT93" i="106"/>
  <c r="AV99" i="106"/>
  <c r="AV88" i="106"/>
  <c r="AW99" i="106"/>
  <c r="AI101" i="106"/>
  <c r="AO101" i="106" s="1"/>
  <c r="AY80" i="106"/>
  <c r="AX99" i="106"/>
  <c r="AY99" i="106"/>
  <c r="AX88" i="106"/>
  <c r="AI85" i="106"/>
  <c r="AO85" i="106" s="1"/>
  <c r="BR86" i="106"/>
  <c r="AI76" i="106"/>
  <c r="AO76" i="106" s="1"/>
  <c r="AI83" i="106"/>
  <c r="AO83" i="106" s="1"/>
  <c r="AI100" i="106"/>
  <c r="AO100" i="106" s="1"/>
  <c r="AT94" i="106"/>
  <c r="AZ94" i="106" s="1"/>
  <c r="AT79" i="106"/>
  <c r="AZ79" i="106" s="1"/>
  <c r="AT81" i="106"/>
  <c r="AZ81" i="106" s="1"/>
  <c r="AK99" i="106"/>
  <c r="AM99" i="106"/>
  <c r="AW97" i="106"/>
  <c r="AN99" i="106"/>
  <c r="AX97" i="106"/>
  <c r="AI78" i="106"/>
  <c r="AO78" i="106" s="1"/>
  <c r="AY97" i="106"/>
  <c r="AI89" i="106"/>
  <c r="AO89" i="106" s="1"/>
  <c r="AJ79" i="106"/>
  <c r="AK79" i="106"/>
  <c r="AM79" i="106"/>
  <c r="AT85" i="106"/>
  <c r="AZ85" i="106" s="1"/>
  <c r="AW77" i="106"/>
  <c r="AN79" i="106"/>
  <c r="AY75" i="106"/>
  <c r="AX77" i="106"/>
  <c r="AO79" i="106"/>
  <c r="AY77" i="106"/>
  <c r="AT80" i="106"/>
  <c r="AZ80" i="106" s="1"/>
  <c r="AI77" i="106"/>
  <c r="AO77" i="106" s="1"/>
  <c r="AT69" i="106"/>
  <c r="AZ69" i="106" s="1"/>
  <c r="AT92" i="106"/>
  <c r="AZ92" i="106" s="1"/>
  <c r="AT76" i="106"/>
  <c r="AZ76" i="106" s="1"/>
  <c r="AT88" i="106"/>
  <c r="AZ88" i="106" s="1"/>
  <c r="AI82" i="106"/>
  <c r="AO82" i="106" s="1"/>
  <c r="BR83" i="106"/>
  <c r="AN89" i="106"/>
  <c r="AT91" i="106"/>
  <c r="AZ91" i="106" s="1"/>
  <c r="AV91" i="106"/>
  <c r="AT78" i="106"/>
  <c r="AZ78" i="106" s="1"/>
  <c r="AW91" i="106"/>
  <c r="AI90" i="106"/>
  <c r="AO90" i="106" s="1"/>
  <c r="AX91" i="106"/>
  <c r="AV89" i="106"/>
  <c r="AI84" i="106"/>
  <c r="AO84" i="106" s="1"/>
  <c r="AW89" i="106"/>
  <c r="AI88" i="106"/>
  <c r="AO88" i="106" s="1"/>
  <c r="AX89" i="106"/>
  <c r="AI94" i="106"/>
  <c r="AO94" i="106" s="1"/>
  <c r="AY89" i="106"/>
  <c r="AT82" i="106"/>
  <c r="AZ82" i="106" s="1"/>
  <c r="AT84" i="106"/>
  <c r="AZ84" i="106" s="1"/>
  <c r="AI92" i="106"/>
  <c r="AO92" i="106" s="1"/>
  <c r="AI75" i="106"/>
  <c r="AO75" i="106" s="1"/>
  <c r="AI79" i="106"/>
  <c r="AI71" i="106"/>
  <c r="AO71" i="106" s="1"/>
  <c r="AT75" i="106"/>
  <c r="AZ75" i="106" s="1"/>
  <c r="AT90" i="106"/>
  <c r="AZ90" i="106" s="1"/>
  <c r="AV69" i="106"/>
  <c r="AL85" i="106"/>
  <c r="AI87" i="106"/>
  <c r="AO87" i="106" s="1"/>
  <c r="AW69" i="106"/>
  <c r="AM85" i="106"/>
  <c r="AI93" i="106"/>
  <c r="AO93" i="106" s="1"/>
  <c r="AI91" i="106"/>
  <c r="AO91" i="106" s="1"/>
  <c r="AT74" i="106"/>
  <c r="AZ74" i="106" s="1"/>
  <c r="AT68" i="106"/>
  <c r="AZ68" i="106" s="1"/>
  <c r="AT70" i="106"/>
  <c r="AZ70" i="106" s="1"/>
  <c r="AL47" i="106"/>
  <c r="AI67" i="106"/>
  <c r="AO67" i="106" s="1"/>
  <c r="AX69" i="106"/>
  <c r="AY69" i="106"/>
  <c r="AW62" i="106"/>
  <c r="AI72" i="106"/>
  <c r="AO72" i="106" s="1"/>
  <c r="AX62" i="106"/>
  <c r="AV68" i="106"/>
  <c r="BR66" i="106"/>
  <c r="AX68" i="106"/>
  <c r="AI66" i="106"/>
  <c r="AO66" i="106" s="1"/>
  <c r="BR62" i="106"/>
  <c r="AY68" i="106"/>
  <c r="AI70" i="106"/>
  <c r="AO70" i="106" s="1"/>
  <c r="AX22" i="106"/>
  <c r="BR68" i="106"/>
  <c r="AI65" i="106"/>
  <c r="AO65" i="106" s="1"/>
  <c r="BR72" i="106"/>
  <c r="AT65" i="106"/>
  <c r="AZ65" i="106" s="1"/>
  <c r="AT67" i="106"/>
  <c r="AZ67" i="106" s="1"/>
  <c r="AI73" i="106"/>
  <c r="AO73" i="106" s="1"/>
  <c r="AI69" i="106"/>
  <c r="AO69" i="106" s="1"/>
  <c r="AT55" i="106"/>
  <c r="AZ55" i="106" s="1"/>
  <c r="AT73" i="106"/>
  <c r="AZ73" i="106" s="1"/>
  <c r="AT71" i="106"/>
  <c r="AZ71" i="106" s="1"/>
  <c r="AT45" i="106"/>
  <c r="AZ45" i="106" s="1"/>
  <c r="AM66" i="106"/>
  <c r="AN66" i="106"/>
  <c r="AT66" i="106"/>
  <c r="AZ66" i="106" s="1"/>
  <c r="AI53" i="106"/>
  <c r="AO53" i="106" s="1"/>
  <c r="AT63" i="106"/>
  <c r="AZ63" i="106" s="1"/>
  <c r="AX65" i="106"/>
  <c r="AI62" i="106"/>
  <c r="AO62" i="106" s="1"/>
  <c r="AT26" i="106"/>
  <c r="AZ26" i="106" s="1"/>
  <c r="AI58" i="106"/>
  <c r="AO58" i="106" s="1"/>
  <c r="AT62" i="106"/>
  <c r="AZ62" i="106" s="1"/>
  <c r="AT64" i="106"/>
  <c r="AZ64" i="106" s="1"/>
  <c r="AT61" i="106"/>
  <c r="AZ61" i="106" s="1"/>
  <c r="AI55" i="106"/>
  <c r="AO55" i="106" s="1"/>
  <c r="AI63" i="106"/>
  <c r="AO63" i="106" s="1"/>
  <c r="AJ63" i="106"/>
  <c r="AM63" i="106"/>
  <c r="AJ65" i="106"/>
  <c r="AI49" i="106"/>
  <c r="AO49" i="106" s="1"/>
  <c r="AK65" i="106"/>
  <c r="AL65" i="106"/>
  <c r="AJ47" i="106"/>
  <c r="AV63" i="106"/>
  <c r="AM65" i="106"/>
  <c r="AK47" i="106"/>
  <c r="AX63" i="106"/>
  <c r="AN65" i="106"/>
  <c r="AW30" i="106"/>
  <c r="AY63" i="106"/>
  <c r="AX30" i="106"/>
  <c r="AM47" i="106"/>
  <c r="AT49" i="106"/>
  <c r="AZ49" i="106" s="1"/>
  <c r="AY30" i="106"/>
  <c r="AT43" i="106"/>
  <c r="AZ43" i="106" s="1"/>
  <c r="AT47" i="106"/>
  <c r="AZ47" i="106" s="1"/>
  <c r="AI60" i="106"/>
  <c r="AO60" i="106" s="1"/>
  <c r="AT22" i="106"/>
  <c r="AZ22" i="106" s="1"/>
  <c r="AT41" i="106"/>
  <c r="AZ41" i="106" s="1"/>
  <c r="AW65" i="106"/>
  <c r="AI64" i="106"/>
  <c r="AO64" i="106" s="1"/>
  <c r="AI52" i="106"/>
  <c r="AO52" i="106" s="1"/>
  <c r="AT56" i="106"/>
  <c r="AZ56" i="106" s="1"/>
  <c r="AT54" i="106"/>
  <c r="AZ54" i="106" s="1"/>
  <c r="AI61" i="106"/>
  <c r="AO61" i="106" s="1"/>
  <c r="AN58" i="106"/>
  <c r="AV48" i="106"/>
  <c r="AX48" i="106"/>
  <c r="AY48" i="106"/>
  <c r="AV58" i="106"/>
  <c r="BR56" i="106"/>
  <c r="AW58" i="106"/>
  <c r="BR50" i="106"/>
  <c r="AX58" i="106"/>
  <c r="AY58" i="106"/>
  <c r="BR58" i="106"/>
  <c r="AX45" i="106"/>
  <c r="AT20" i="106"/>
  <c r="AZ20" i="106" s="1"/>
  <c r="AY45" i="106"/>
  <c r="AM44" i="106"/>
  <c r="AI46" i="106"/>
  <c r="AO46" i="106" s="1"/>
  <c r="BR53" i="106"/>
  <c r="AN44" i="106"/>
  <c r="AT59" i="106"/>
  <c r="AZ59" i="106" s="1"/>
  <c r="AT44" i="106"/>
  <c r="AZ44" i="106" s="1"/>
  <c r="AI48" i="106"/>
  <c r="AO48" i="106" s="1"/>
  <c r="AI15" i="106"/>
  <c r="AO15" i="106" s="1"/>
  <c r="AT38" i="106"/>
  <c r="AZ38" i="106" s="1"/>
  <c r="AT46" i="106"/>
  <c r="AZ46" i="106" s="1"/>
  <c r="AI51" i="106"/>
  <c r="AO51" i="106" s="1"/>
  <c r="AT17" i="106"/>
  <c r="AZ17" i="106" s="1"/>
  <c r="AW44" i="106"/>
  <c r="AI54" i="106"/>
  <c r="AO54" i="106" s="1"/>
  <c r="AT36" i="106"/>
  <c r="AZ36" i="106" s="1"/>
  <c r="AI56" i="106"/>
  <c r="AO56" i="106" s="1"/>
  <c r="AI28" i="106"/>
  <c r="AO28" i="106" s="1"/>
  <c r="AT48" i="106"/>
  <c r="AZ48" i="106" s="1"/>
  <c r="AI50" i="106"/>
  <c r="AO50" i="106" s="1"/>
  <c r="AT34" i="106"/>
  <c r="AZ34" i="106" s="1"/>
  <c r="AT30" i="106"/>
  <c r="AZ30" i="106" s="1"/>
  <c r="AT50" i="106"/>
  <c r="AZ50" i="106" s="1"/>
  <c r="AT52" i="106"/>
  <c r="AZ52" i="106" s="1"/>
  <c r="AT58" i="106"/>
  <c r="AZ58" i="106" s="1"/>
  <c r="AI45" i="106"/>
  <c r="AO45" i="106" s="1"/>
  <c r="AI47" i="106"/>
  <c r="AO47" i="106" s="1"/>
  <c r="AT51" i="106"/>
  <c r="AZ51" i="106" s="1"/>
  <c r="AT53" i="106"/>
  <c r="AZ53" i="106" s="1"/>
  <c r="AT29" i="106"/>
  <c r="AZ29" i="106" s="1"/>
  <c r="AX47" i="106"/>
  <c r="AI57" i="106"/>
  <c r="AO57" i="106" s="1"/>
  <c r="AT57" i="106"/>
  <c r="AZ57" i="106" s="1"/>
  <c r="AI59" i="106"/>
  <c r="AO59" i="106" s="1"/>
  <c r="AI40" i="106"/>
  <c r="AO40" i="106" s="1"/>
  <c r="AI20" i="106"/>
  <c r="AO20" i="106" s="1"/>
  <c r="AT42" i="106"/>
  <c r="AZ42" i="106" s="1"/>
  <c r="AI38" i="106"/>
  <c r="AO38" i="106" s="1"/>
  <c r="AI24" i="106"/>
  <c r="AO24" i="106" s="1"/>
  <c r="AT28" i="106"/>
  <c r="AZ28" i="106" s="1"/>
  <c r="AV42" i="106"/>
  <c r="AI37" i="106"/>
  <c r="AO37" i="106" s="1"/>
  <c r="AI41" i="106"/>
  <c r="AO41" i="106" s="1"/>
  <c r="AI29" i="106"/>
  <c r="AO29" i="106" s="1"/>
  <c r="AI31" i="106"/>
  <c r="AO31" i="106" s="1"/>
  <c r="AK37" i="106"/>
  <c r="AI17" i="106"/>
  <c r="AO17" i="106" s="1"/>
  <c r="AI19" i="106"/>
  <c r="AO19" i="106" s="1"/>
  <c r="AI27" i="106"/>
  <c r="AO27" i="106" s="1"/>
  <c r="AL37" i="106"/>
  <c r="AT33" i="106"/>
  <c r="AZ33" i="106" s="1"/>
  <c r="AN37" i="106"/>
  <c r="AN39" i="106"/>
  <c r="AT39" i="106"/>
  <c r="AZ39" i="106" s="1"/>
  <c r="AI23" i="106"/>
  <c r="AO23" i="106" s="1"/>
  <c r="AT31" i="106"/>
  <c r="AZ31" i="106" s="1"/>
  <c r="AY35" i="106"/>
  <c r="AJ19" i="106"/>
  <c r="AT27" i="106"/>
  <c r="AZ27" i="106" s="1"/>
  <c r="AL19" i="106"/>
  <c r="BR35" i="106"/>
  <c r="AV37" i="106"/>
  <c r="AX41" i="106"/>
  <c r="AM19" i="106"/>
  <c r="AT21" i="106"/>
  <c r="AZ21" i="106" s="1"/>
  <c r="AW37" i="106"/>
  <c r="BR39" i="106"/>
  <c r="AN19" i="106"/>
  <c r="AY17" i="106"/>
  <c r="BR17" i="106"/>
  <c r="AV22" i="106"/>
  <c r="AI36" i="106"/>
  <c r="AO36" i="106" s="1"/>
  <c r="AI44" i="106"/>
  <c r="AO44" i="106" s="1"/>
  <c r="AI30" i="106"/>
  <c r="AO30" i="106" s="1"/>
  <c r="AI16" i="106"/>
  <c r="AO16" i="106" s="1"/>
  <c r="AY19" i="106"/>
  <c r="AT23" i="106"/>
  <c r="AZ23" i="106" s="1"/>
  <c r="AV39" i="106"/>
  <c r="AX44" i="106"/>
  <c r="AW39" i="106"/>
  <c r="AY44" i="106"/>
  <c r="AK14" i="106"/>
  <c r="AK16" i="106"/>
  <c r="AX39" i="106"/>
  <c r="AT19" i="106"/>
  <c r="AZ19" i="106" s="1"/>
  <c r="AT16" i="106"/>
  <c r="AZ16" i="106" s="1"/>
  <c r="AI18" i="106"/>
  <c r="AO18" i="106" s="1"/>
  <c r="AI25" i="106"/>
  <c r="AO25" i="106" s="1"/>
  <c r="AX36" i="106"/>
  <c r="AY39" i="106"/>
  <c r="AK43" i="106"/>
  <c r="AT32" i="106"/>
  <c r="AZ32" i="106" s="1"/>
  <c r="AM38" i="106"/>
  <c r="AL25" i="106"/>
  <c r="BR14" i="106"/>
  <c r="AV16" i="106"/>
  <c r="AI22" i="106"/>
  <c r="AO22" i="106" s="1"/>
  <c r="AM25" i="106"/>
  <c r="AI33" i="106"/>
  <c r="AO33" i="106" s="1"/>
  <c r="AI35" i="106"/>
  <c r="AO35" i="106" s="1"/>
  <c r="AY41" i="106"/>
  <c r="AN38" i="106"/>
  <c r="AW16" i="106"/>
  <c r="AT18" i="106"/>
  <c r="AZ18" i="106" s="1"/>
  <c r="AT25" i="106"/>
  <c r="AZ25" i="106" s="1"/>
  <c r="AW43" i="106"/>
  <c r="AI21" i="106"/>
  <c r="AO21" i="106" s="1"/>
  <c r="AL35" i="106"/>
  <c r="AX43" i="106"/>
  <c r="AX16" i="106"/>
  <c r="BR16" i="106"/>
  <c r="AW25" i="106"/>
  <c r="AT35" i="106"/>
  <c r="AZ35" i="106" s="1"/>
  <c r="AV38" i="106"/>
  <c r="AY43" i="106"/>
  <c r="AX25" i="106"/>
  <c r="AW38" i="106"/>
  <c r="AY25" i="106"/>
  <c r="AX38" i="106"/>
  <c r="BR43" i="106"/>
  <c r="AY38" i="106"/>
  <c r="BR25" i="106"/>
  <c r="AV35" i="106"/>
  <c r="BL14" i="106"/>
  <c r="AN43" i="106"/>
  <c r="AL24" i="106"/>
  <c r="AY22" i="106"/>
  <c r="AM24" i="106"/>
  <c r="AW35" i="106"/>
  <c r="BR38" i="106"/>
  <c r="AI42" i="106"/>
  <c r="AO42" i="106" s="1"/>
  <c r="AT15" i="106"/>
  <c r="AZ15" i="106" s="1"/>
  <c r="AN24" i="106"/>
  <c r="AM37" i="106"/>
  <c r="AT40" i="106"/>
  <c r="AZ40" i="106" s="1"/>
  <c r="AT24" i="106"/>
  <c r="AZ24" i="106" s="1"/>
  <c r="AT37" i="106"/>
  <c r="AZ37" i="106" s="1"/>
  <c r="AI26" i="106"/>
  <c r="AO26" i="106" s="1"/>
  <c r="AI32" i="106"/>
  <c r="AO32" i="106" s="1"/>
  <c r="AI39" i="106"/>
  <c r="AO39" i="106" s="1"/>
  <c r="AV24" i="106"/>
  <c r="AK19" i="106"/>
  <c r="AW24" i="106"/>
  <c r="AN30" i="106"/>
  <c r="AI34" i="106"/>
  <c r="AO34" i="106" s="1"/>
  <c r="AY37" i="106"/>
  <c r="AK32" i="106"/>
  <c r="AJ52" i="106"/>
  <c r="AK71" i="106"/>
  <c r="AJ119" i="106"/>
  <c r="AO122" i="106"/>
  <c r="AK140" i="106"/>
  <c r="AK152" i="106"/>
  <c r="AO161" i="106"/>
  <c r="AK188" i="106"/>
  <c r="AL190" i="106"/>
  <c r="AO140" i="106"/>
  <c r="AJ71" i="106"/>
  <c r="AL32" i="106"/>
  <c r="AK52" i="106"/>
  <c r="BR55" i="106"/>
  <c r="AL71" i="106"/>
  <c r="AK119" i="106"/>
  <c r="AL140" i="106"/>
  <c r="AL152" i="106"/>
  <c r="AJ161" i="106"/>
  <c r="AO164" i="106"/>
  <c r="AJ32" i="106"/>
  <c r="AJ140" i="106"/>
  <c r="AM32" i="106"/>
  <c r="AL52" i="106"/>
  <c r="AM71" i="106"/>
  <c r="AJ84" i="106"/>
  <c r="AL119" i="106"/>
  <c r="AN122" i="106"/>
  <c r="AM140" i="106"/>
  <c r="AM152" i="106"/>
  <c r="AK161" i="106"/>
  <c r="AJ164" i="106"/>
  <c r="AJ18" i="106"/>
  <c r="AN32" i="106"/>
  <c r="AJ46" i="106"/>
  <c r="AM52" i="106"/>
  <c r="AN71" i="106"/>
  <c r="AK84" i="106"/>
  <c r="AM119" i="106"/>
  <c r="AN140" i="106"/>
  <c r="AN152" i="106"/>
  <c r="AL161" i="106"/>
  <c r="AK164" i="106"/>
  <c r="AO173" i="106"/>
  <c r="AW183" i="106"/>
  <c r="AZ188" i="106"/>
  <c r="AJ195" i="106"/>
  <c r="AJ152" i="106"/>
  <c r="AK18" i="106"/>
  <c r="AX19" i="106"/>
  <c r="AK46" i="106"/>
  <c r="AN52" i="106"/>
  <c r="AL84" i="106"/>
  <c r="AK94" i="106"/>
  <c r="AO107" i="106"/>
  <c r="AN119" i="106"/>
  <c r="AM161" i="106"/>
  <c r="AL164" i="106"/>
  <c r="AK195" i="106"/>
  <c r="AK64" i="106"/>
  <c r="AN84" i="106"/>
  <c r="AK107" i="106"/>
  <c r="AN164" i="106"/>
  <c r="AJ185" i="106"/>
  <c r="AX188" i="106"/>
  <c r="AM195" i="106"/>
  <c r="AL195" i="106"/>
  <c r="AK98" i="106"/>
  <c r="AN18" i="106"/>
  <c r="AJ26" i="106"/>
  <c r="AX29" i="106"/>
  <c r="BA37" i="106"/>
  <c r="AN46" i="106"/>
  <c r="AK51" i="106"/>
  <c r="AJ59" i="106"/>
  <c r="AL64" i="106"/>
  <c r="AK70" i="106"/>
  <c r="AL78" i="106"/>
  <c r="AV87" i="106"/>
  <c r="AV92" i="106"/>
  <c r="AL98" i="106"/>
  <c r="AL107" i="106"/>
  <c r="AJ110" i="106"/>
  <c r="AZ119" i="106"/>
  <c r="AZ140" i="106"/>
  <c r="AZ152" i="106"/>
  <c r="AJ173" i="106"/>
  <c r="AO176" i="106"/>
  <c r="AK185" i="106"/>
  <c r="AY188" i="106"/>
  <c r="AN195" i="106"/>
  <c r="AO119" i="106"/>
  <c r="BA100" i="106"/>
  <c r="AK26" i="106"/>
  <c r="AY29" i="106"/>
  <c r="AJ31" i="106"/>
  <c r="AW32" i="106"/>
  <c r="AL51" i="106"/>
  <c r="AK59" i="106"/>
  <c r="AM64" i="106"/>
  <c r="AJ67" i="106"/>
  <c r="AL70" i="106"/>
  <c r="AV71" i="106"/>
  <c r="AM78" i="106"/>
  <c r="AW87" i="106"/>
  <c r="AW92" i="106"/>
  <c r="AM98" i="106"/>
  <c r="AM107" i="106"/>
  <c r="AK110" i="106"/>
  <c r="AW122" i="106"/>
  <c r="AJ130" i="106"/>
  <c r="AJ149" i="106"/>
  <c r="AV152" i="106"/>
  <c r="AK173" i="106"/>
  <c r="AL185" i="106"/>
  <c r="AO195" i="106"/>
  <c r="AM46" i="106"/>
  <c r="AV23" i="106"/>
  <c r="AL26" i="106"/>
  <c r="AK31" i="106"/>
  <c r="AX32" i="106"/>
  <c r="AM51" i="106"/>
  <c r="AW52" i="106"/>
  <c r="AL59" i="106"/>
  <c r="AN64" i="106"/>
  <c r="AK67" i="106"/>
  <c r="AM70" i="106"/>
  <c r="AW71" i="106"/>
  <c r="AN78" i="106"/>
  <c r="AJ83" i="106"/>
  <c r="AX87" i="106"/>
  <c r="AX92" i="106"/>
  <c r="AN98" i="106"/>
  <c r="AN107" i="106"/>
  <c r="AL110" i="106"/>
  <c r="AO118" i="106"/>
  <c r="AV119" i="106"/>
  <c r="AX122" i="106"/>
  <c r="AK130" i="106"/>
  <c r="AV140" i="106"/>
  <c r="AK149" i="106"/>
  <c r="AJ151" i="106"/>
  <c r="AW152" i="106"/>
  <c r="AZ164" i="106"/>
  <c r="AL173" i="106"/>
  <c r="AM185" i="106"/>
  <c r="AN161" i="106"/>
  <c r="AM26" i="106"/>
  <c r="AL31" i="106"/>
  <c r="AY32" i="106"/>
  <c r="AJ45" i="106"/>
  <c r="AN51" i="106"/>
  <c r="AX52" i="106"/>
  <c r="AM59" i="106"/>
  <c r="AL67" i="106"/>
  <c r="AN70" i="106"/>
  <c r="AX71" i="106"/>
  <c r="AN75" i="106"/>
  <c r="AY81" i="106"/>
  <c r="AK83" i="106"/>
  <c r="AY87" i="106"/>
  <c r="AY92" i="106"/>
  <c r="AM110" i="106"/>
  <c r="AW119" i="106"/>
  <c r="AY122" i="106"/>
  <c r="AV124" i="106"/>
  <c r="AL130" i="106"/>
  <c r="AW140" i="106"/>
  <c r="AV143" i="106"/>
  <c r="AL149" i="106"/>
  <c r="AK151" i="106"/>
  <c r="AX152" i="106"/>
  <c r="AV161" i="106"/>
  <c r="AM173" i="106"/>
  <c r="AK178" i="106"/>
  <c r="AN185" i="106"/>
  <c r="AO130" i="106"/>
  <c r="AK78" i="106"/>
  <c r="AV18" i="106"/>
  <c r="AX23" i="106"/>
  <c r="AN26" i="106"/>
  <c r="AM31" i="106"/>
  <c r="AK45" i="106"/>
  <c r="AY52" i="106"/>
  <c r="AN59" i="106"/>
  <c r="AM67" i="106"/>
  <c r="AY71" i="106"/>
  <c r="AL83" i="106"/>
  <c r="AW84" i="106"/>
  <c r="BA99" i="106"/>
  <c r="AN110" i="106"/>
  <c r="AX119" i="106"/>
  <c r="AW124" i="106"/>
  <c r="AM130" i="106"/>
  <c r="AX140" i="106"/>
  <c r="AW143" i="106"/>
  <c r="AM149" i="106"/>
  <c r="AL151" i="106"/>
  <c r="AW161" i="106"/>
  <c r="AO163" i="106"/>
  <c r="AW164" i="106"/>
  <c r="AZ166" i="106"/>
  <c r="AJ168" i="106"/>
  <c r="AO172" i="106"/>
  <c r="AN173" i="106"/>
  <c r="AN176" i="106"/>
  <c r="AO185" i="106"/>
  <c r="AJ194" i="106"/>
  <c r="AO152" i="106"/>
  <c r="AV29" i="106"/>
  <c r="AJ107" i="106"/>
  <c r="AW29" i="106"/>
  <c r="AJ51" i="106"/>
  <c r="AW23" i="106"/>
  <c r="BL15" i="106"/>
  <c r="AW18" i="106"/>
  <c r="AN31" i="106"/>
  <c r="AL45" i="106"/>
  <c r="AW46" i="106"/>
  <c r="AM83" i="106"/>
  <c r="AX84" i="106"/>
  <c r="AJ86" i="106"/>
  <c r="AV103" i="106"/>
  <c r="AO110" i="106"/>
  <c r="AJ118" i="106"/>
  <c r="AX124" i="106"/>
  <c r="AN130" i="106"/>
  <c r="AJ135" i="106"/>
  <c r="AO137" i="106"/>
  <c r="AX143" i="106"/>
  <c r="AM151" i="106"/>
  <c r="AX161" i="106"/>
  <c r="AX164" i="106"/>
  <c r="AM168" i="106"/>
  <c r="AZ185" i="106"/>
  <c r="AK194" i="106"/>
  <c r="AJ64" i="106"/>
  <c r="AJ78" i="106"/>
  <c r="AJ17" i="106"/>
  <c r="AX18" i="106"/>
  <c r="AJ39" i="106"/>
  <c r="AM45" i="106"/>
  <c r="AX46" i="106"/>
  <c r="AJ58" i="106"/>
  <c r="AN83" i="106"/>
  <c r="AY84" i="106"/>
  <c r="AK86" i="106"/>
  <c r="AZ98" i="106"/>
  <c r="AW101" i="106"/>
  <c r="AW103" i="106"/>
  <c r="AK118" i="106"/>
  <c r="AK121" i="106"/>
  <c r="AY124" i="106"/>
  <c r="AV133" i="106"/>
  <c r="AY143" i="106"/>
  <c r="AN151" i="106"/>
  <c r="AO160" i="106"/>
  <c r="AJ163" i="106"/>
  <c r="AY164" i="106"/>
  <c r="AZ168" i="106"/>
  <c r="AL194" i="106"/>
  <c r="AV195" i="106"/>
  <c r="BY14" i="106"/>
  <c r="AL18" i="106"/>
  <c r="AM18" i="106"/>
  <c r="AJ70" i="106"/>
  <c r="AK39" i="106"/>
  <c r="AN45" i="106"/>
  <c r="AK58" i="106"/>
  <c r="AW64" i="106"/>
  <c r="AJ77" i="106"/>
  <c r="AW78" i="106"/>
  <c r="AL86" i="106"/>
  <c r="AK89" i="106"/>
  <c r="AV98" i="106"/>
  <c r="AX101" i="106"/>
  <c r="AX103" i="106"/>
  <c r="AV107" i="106"/>
  <c r="AL118" i="106"/>
  <c r="AL121" i="106"/>
  <c r="AW133" i="106"/>
  <c r="AO142" i="106"/>
  <c r="AZ151" i="106"/>
  <c r="AJ160" i="106"/>
  <c r="AK163" i="106"/>
  <c r="AZ176" i="106"/>
  <c r="AO184" i="106"/>
  <c r="AM194" i="106"/>
  <c r="AW195" i="106"/>
  <c r="AY18" i="106"/>
  <c r="AJ48" i="106"/>
  <c r="AL17" i="106"/>
  <c r="AJ25" i="106"/>
  <c r="AV36" i="106"/>
  <c r="AL39" i="106"/>
  <c r="AW42" i="106"/>
  <c r="AK48" i="106"/>
  <c r="AV51" i="106"/>
  <c r="AL58" i="106"/>
  <c r="AX64" i="106"/>
  <c r="AV70" i="106"/>
  <c r="AW75" i="106"/>
  <c r="AK77" i="106"/>
  <c r="AX78" i="106"/>
  <c r="BR84" i="106"/>
  <c r="AL89" i="106"/>
  <c r="AW98" i="106"/>
  <c r="AY101" i="106"/>
  <c r="AY103" i="106"/>
  <c r="AW107" i="106"/>
  <c r="AM118" i="106"/>
  <c r="AM121" i="106"/>
  <c r="AX133" i="106"/>
  <c r="AJ142" i="106"/>
  <c r="BA143" i="106"/>
  <c r="AV154" i="106"/>
  <c r="AK160" i="106"/>
  <c r="AL163" i="106"/>
  <c r="AV166" i="106"/>
  <c r="AJ172" i="106"/>
  <c r="AZ173" i="106"/>
  <c r="AV178" i="106"/>
  <c r="AJ184" i="106"/>
  <c r="AN194" i="106"/>
  <c r="AX195" i="106"/>
  <c r="AJ98" i="106"/>
  <c r="AK17" i="106"/>
  <c r="AK25" i="106"/>
  <c r="AW26" i="106"/>
  <c r="AW36" i="106"/>
  <c r="AX42" i="106"/>
  <c r="AL48" i="106"/>
  <c r="AW51" i="106"/>
  <c r="AW59" i="106"/>
  <c r="AY64" i="106"/>
  <c r="AW67" i="106"/>
  <c r="AW70" i="106"/>
  <c r="AX75" i="106"/>
  <c r="AL77" i="106"/>
  <c r="AM89" i="106"/>
  <c r="AJ97" i="106"/>
  <c r="AX98" i="106"/>
  <c r="AJ109" i="106"/>
  <c r="AZ110" i="106"/>
  <c r="AN118" i="106"/>
  <c r="AN121" i="106"/>
  <c r="AZ130" i="106"/>
  <c r="AK142" i="106"/>
  <c r="AW154" i="106"/>
  <c r="AK172" i="106"/>
  <c r="AW176" i="106"/>
  <c r="AW178" i="106"/>
  <c r="AK184" i="106"/>
  <c r="AW185" i="106"/>
  <c r="AO194" i="106"/>
  <c r="AY195" i="106"/>
  <c r="AX26" i="106"/>
  <c r="AX51" i="106"/>
  <c r="AX70" i="106"/>
  <c r="AM77" i="106"/>
  <c r="AV83" i="106"/>
  <c r="AL142" i="106"/>
  <c r="AL172" i="106"/>
  <c r="AW173" i="106"/>
  <c r="AL184" i="106"/>
  <c r="AX185" i="106"/>
  <c r="AW110" i="106"/>
  <c r="AW130" i="106"/>
  <c r="AM142" i="106"/>
  <c r="AM172" i="106"/>
  <c r="AX173" i="106"/>
  <c r="AM184" i="106"/>
  <c r="AZ187" i="106"/>
  <c r="AW31" i="106"/>
  <c r="AN77" i="106"/>
  <c r="AW83" i="106"/>
  <c r="AV17" i="106"/>
  <c r="AY28" i="106"/>
  <c r="AY31" i="106"/>
  <c r="AJ38" i="106"/>
  <c r="AJ44" i="106"/>
  <c r="AN63" i="106"/>
  <c r="AJ66" i="106"/>
  <c r="BR75" i="106"/>
  <c r="AX83" i="106"/>
  <c r="AM97" i="106"/>
  <c r="AM109" i="106"/>
  <c r="AX110" i="106"/>
  <c r="AJ129" i="106"/>
  <c r="AX130" i="106"/>
  <c r="AX151" i="106"/>
  <c r="AY158" i="106"/>
  <c r="AO162" i="106"/>
  <c r="AL46" i="106"/>
  <c r="AY51" i="106"/>
  <c r="AW17" i="106"/>
  <c r="BR26" i="106"/>
  <c r="AK38" i="106"/>
  <c r="AK44" i="106"/>
  <c r="AV45" i="106"/>
  <c r="AK66" i="106"/>
  <c r="BR70" i="106"/>
  <c r="AZ89" i="106"/>
  <c r="AN109" i="106"/>
  <c r="AK129" i="106"/>
  <c r="AZ142" i="106"/>
  <c r="AZ184" i="106"/>
  <c r="AW187" i="106"/>
  <c r="AJ193" i="106"/>
  <c r="AM48" i="106"/>
  <c r="AX31" i="106"/>
  <c r="AX17" i="106"/>
  <c r="AW22" i="106"/>
  <c r="AL44" i="106"/>
  <c r="AW45" i="106"/>
  <c r="BA83" i="106"/>
  <c r="AO120" i="106"/>
  <c r="BA151" i="106"/>
  <c r="AL175" i="106"/>
  <c r="AK193" i="106"/>
  <c r="BK51" i="106"/>
  <c r="BK52" i="106" s="1"/>
  <c r="BK53" i="106" s="1"/>
  <c r="BK54" i="106" s="1"/>
  <c r="BK55" i="106" s="1"/>
  <c r="BK56" i="106" s="1"/>
  <c r="BK57" i="106" s="1"/>
  <c r="BK58" i="106" s="1"/>
  <c r="BK59" i="106" s="1"/>
  <c r="BK60" i="106" s="1"/>
  <c r="BK61" i="106" s="1"/>
  <c r="BK62" i="106" s="1"/>
  <c r="BK63" i="106" s="1"/>
  <c r="BK64" i="106" s="1"/>
  <c r="BK65" i="106" s="1"/>
  <c r="BK66" i="106" s="1"/>
  <c r="BK67" i="106" s="1"/>
  <c r="BK68" i="106" s="1"/>
  <c r="BK69" i="106" s="1"/>
  <c r="BK70" i="106" s="1"/>
  <c r="BK71" i="106" s="1"/>
  <c r="BK72" i="106" s="1"/>
  <c r="BK73" i="106" s="1"/>
  <c r="BK74" i="106" s="1"/>
  <c r="BK75" i="106" s="1"/>
  <c r="BK76" i="106" s="1"/>
  <c r="BK77" i="106" s="1"/>
  <c r="BK78" i="106" s="1"/>
  <c r="BK79" i="106" s="1"/>
  <c r="BK80" i="106" s="1"/>
  <c r="BK81" i="106" s="1"/>
  <c r="BK82" i="106" s="1"/>
  <c r="BK83" i="106" s="1"/>
  <c r="BK84" i="106" s="1"/>
  <c r="BK85" i="106" s="1"/>
  <c r="BK86" i="106" s="1"/>
  <c r="BK87" i="106" s="1"/>
  <c r="BK88" i="106" s="1"/>
  <c r="BK89" i="106" s="1"/>
  <c r="BK90" i="106" s="1"/>
  <c r="BK91" i="106" s="1"/>
  <c r="BK92" i="106" s="1"/>
  <c r="BK93" i="106" s="1"/>
  <c r="BK94" i="106" s="1"/>
  <c r="BK95" i="106" s="1"/>
  <c r="BK96" i="106" s="1"/>
  <c r="BK97" i="106" s="1"/>
  <c r="BK98" i="106" s="1"/>
  <c r="BK99" i="106" s="1"/>
  <c r="BK100" i="106" s="1"/>
  <c r="BK101" i="106" s="1"/>
  <c r="BK102" i="106" s="1"/>
  <c r="BK103" i="106" s="1"/>
  <c r="BK104" i="106" s="1"/>
  <c r="BK105" i="106" s="1"/>
  <c r="BK106" i="106" s="1"/>
  <c r="BK107" i="106" s="1"/>
  <c r="BK108" i="106" s="1"/>
  <c r="BK109" i="106" s="1"/>
  <c r="BK110" i="106" s="1"/>
  <c r="BK111" i="106" s="1"/>
  <c r="BK112" i="106" s="1"/>
  <c r="BK113" i="106" s="1"/>
  <c r="BK114" i="106" s="1"/>
  <c r="BK115" i="106" s="1"/>
  <c r="BK116" i="106" s="1"/>
  <c r="BK117" i="106" s="1"/>
  <c r="BK118" i="106" s="1"/>
  <c r="BK119" i="106" s="1"/>
  <c r="BK120" i="106" s="1"/>
  <c r="BK121" i="106" s="1"/>
  <c r="BK122" i="106" s="1"/>
  <c r="BK123" i="106" s="1"/>
  <c r="BK124" i="106" s="1"/>
  <c r="BK125" i="106" s="1"/>
  <c r="BK126" i="106" s="1"/>
  <c r="BK127" i="106" s="1"/>
  <c r="BK128" i="106" s="1"/>
  <c r="BK129" i="106" s="1"/>
  <c r="BK130" i="106" s="1"/>
  <c r="BK131" i="106" s="1"/>
  <c r="BK132" i="106" s="1"/>
  <c r="BK133" i="106" s="1"/>
  <c r="BK134" i="106" s="1"/>
  <c r="BK135" i="106" s="1"/>
  <c r="BK136" i="106" s="1"/>
  <c r="BK137" i="106" s="1"/>
  <c r="BK138" i="106" s="1"/>
  <c r="BK139" i="106" s="1"/>
  <c r="BK140" i="106" s="1"/>
  <c r="BK141" i="106" s="1"/>
  <c r="BK142" i="106" s="1"/>
  <c r="BK143" i="106" s="1"/>
  <c r="BK144" i="106" s="1"/>
  <c r="BK145" i="106" s="1"/>
  <c r="BK146" i="106" s="1"/>
  <c r="BK147" i="106" s="1"/>
  <c r="BK148" i="106" s="1"/>
  <c r="BK149" i="106" s="1"/>
  <c r="BK150" i="106" s="1"/>
  <c r="BK151" i="106" s="1"/>
  <c r="BK152" i="106" s="1"/>
  <c r="BK153" i="106" s="1"/>
  <c r="BK154" i="106" s="1"/>
  <c r="BK155" i="106" s="1"/>
  <c r="BK156" i="106" s="1"/>
  <c r="BK157" i="106" s="1"/>
  <c r="BK158" i="106" s="1"/>
  <c r="BK159" i="106" s="1"/>
  <c r="BK160" i="106" s="1"/>
  <c r="BK161" i="106" s="1"/>
  <c r="BK162" i="106" s="1"/>
  <c r="BK163" i="106" s="1"/>
  <c r="BK164" i="106" s="1"/>
  <c r="BK165" i="106" s="1"/>
  <c r="BK166" i="106" s="1"/>
  <c r="BK167" i="106" s="1"/>
  <c r="BK168" i="106" s="1"/>
  <c r="BK169" i="106" s="1"/>
  <c r="BK170" i="106" s="1"/>
  <c r="BK171" i="106" s="1"/>
  <c r="BK172" i="106" s="1"/>
  <c r="BK173" i="106" s="1"/>
  <c r="BK174" i="106" s="1"/>
  <c r="BK175" i="106" s="1"/>
  <c r="BK176" i="106" s="1"/>
  <c r="BK177" i="106" s="1"/>
  <c r="BK178" i="106" s="1"/>
  <c r="BK179" i="106" s="1"/>
  <c r="BK180" i="106" s="1"/>
  <c r="BK181" i="106" s="1"/>
  <c r="BK182" i="106" s="1"/>
  <c r="BK183" i="106" s="1"/>
  <c r="BK184" i="106" s="1"/>
  <c r="BK185" i="106" s="1"/>
  <c r="BK186" i="106" s="1"/>
  <c r="BK187" i="106" s="1"/>
  <c r="BK188" i="106" s="1"/>
  <c r="BK189" i="106" s="1"/>
  <c r="BK190" i="106" s="1"/>
  <c r="BK191" i="106" s="1"/>
  <c r="BK192" i="106" s="1"/>
  <c r="BK193" i="106" s="1"/>
  <c r="BK194" i="106" s="1"/>
  <c r="BK195" i="106" s="1"/>
  <c r="BK196" i="106" s="1"/>
  <c r="BN14" i="106"/>
  <c r="AZ126" i="106"/>
  <c r="AY126" i="106"/>
  <c r="AX126" i="106"/>
  <c r="AW126" i="106"/>
  <c r="AV126" i="106"/>
  <c r="AO126" i="106"/>
  <c r="AN126" i="106"/>
  <c r="AM126" i="106"/>
  <c r="AL126" i="106"/>
  <c r="AJ126" i="106"/>
  <c r="BA16" i="106"/>
  <c r="BR27" i="106"/>
  <c r="BJ16" i="106"/>
  <c r="AV43" i="106"/>
  <c r="BA68" i="106"/>
  <c r="AW147" i="106"/>
  <c r="AV147" i="106"/>
  <c r="AM147" i="106"/>
  <c r="AL147" i="106"/>
  <c r="AY147" i="106"/>
  <c r="AX147" i="106"/>
  <c r="AN147" i="106"/>
  <c r="AK147" i="106"/>
  <c r="AJ147" i="106"/>
  <c r="AK242" i="106"/>
  <c r="AJ242" i="106"/>
  <c r="AO242" i="106"/>
  <c r="AN242" i="106"/>
  <c r="AM242" i="106"/>
  <c r="AL242" i="106"/>
  <c r="AZ242" i="106"/>
  <c r="AY242" i="106"/>
  <c r="AX242" i="106"/>
  <c r="AY251" i="106"/>
  <c r="AX251" i="106"/>
  <c r="AW251" i="106"/>
  <c r="AV251" i="106"/>
  <c r="AZ251" i="106"/>
  <c r="AL251" i="106"/>
  <c r="AK251" i="106"/>
  <c r="AJ251" i="106"/>
  <c r="AN251" i="106"/>
  <c r="AM251" i="106"/>
  <c r="AV318" i="106"/>
  <c r="BR21" i="106"/>
  <c r="AY36" i="106"/>
  <c r="BA42" i="106"/>
  <c r="AW93" i="106"/>
  <c r="AV93" i="106"/>
  <c r="AN93" i="106"/>
  <c r="AM93" i="106"/>
  <c r="AL93" i="106"/>
  <c r="AJ93" i="106"/>
  <c r="AV112" i="106"/>
  <c r="BA121" i="106"/>
  <c r="AV121" i="106"/>
  <c r="AV363" i="106"/>
  <c r="AV74" i="106"/>
  <c r="AN74" i="106"/>
  <c r="AM74" i="106"/>
  <c r="AL74" i="106"/>
  <c r="AK74" i="106"/>
  <c r="AV30" i="106"/>
  <c r="BR40" i="106"/>
  <c r="AM90" i="106"/>
  <c r="AL90" i="106"/>
  <c r="AK90" i="106"/>
  <c r="AJ90" i="106"/>
  <c r="BA23" i="106"/>
  <c r="BR34" i="106"/>
  <c r="AV215" i="106"/>
  <c r="BA215" i="106"/>
  <c r="AJ20" i="106"/>
  <c r="BA36" i="106"/>
  <c r="AM49" i="106"/>
  <c r="AL50" i="106"/>
  <c r="BA70" i="106"/>
  <c r="AY116" i="106"/>
  <c r="AX116" i="106"/>
  <c r="AW116" i="106"/>
  <c r="AV116" i="106"/>
  <c r="AO116" i="106"/>
  <c r="AN116" i="106"/>
  <c r="AL116" i="106"/>
  <c r="AK116" i="106"/>
  <c r="AK126" i="106"/>
  <c r="AJ139" i="106"/>
  <c r="BA153" i="106"/>
  <c r="AV153" i="106"/>
  <c r="AZ182" i="106"/>
  <c r="AY182" i="106"/>
  <c r="AW182" i="106"/>
  <c r="AV182" i="106"/>
  <c r="AL182" i="106"/>
  <c r="AK182" i="106"/>
  <c r="AO182" i="106"/>
  <c r="AN182" i="106"/>
  <c r="AM182" i="106"/>
  <c r="AJ182" i="106"/>
  <c r="AW61" i="106"/>
  <c r="AV61" i="106"/>
  <c r="AN61" i="106"/>
  <c r="AM61" i="106"/>
  <c r="AN102" i="106"/>
  <c r="AM102" i="106"/>
  <c r="AL102" i="106"/>
  <c r="AK102" i="106"/>
  <c r="AJ102" i="106"/>
  <c r="BA29" i="106"/>
  <c r="BA69" i="106"/>
  <c r="AL49" i="106"/>
  <c r="AK50" i="106"/>
  <c r="AX73" i="106"/>
  <c r="AW73" i="106"/>
  <c r="AV73" i="106"/>
  <c r="AN73" i="106"/>
  <c r="AJ73" i="106"/>
  <c r="AZ159" i="106"/>
  <c r="AY159" i="106"/>
  <c r="AX159" i="106"/>
  <c r="AW159" i="106"/>
  <c r="AV159" i="106"/>
  <c r="AM159" i="106"/>
  <c r="AK159" i="106"/>
  <c r="AN159" i="106"/>
  <c r="AL159" i="106"/>
  <c r="AJ159" i="106"/>
  <c r="BR15" i="106"/>
  <c r="BA17" i="106"/>
  <c r="AK20" i="106"/>
  <c r="AX24" i="106"/>
  <c r="BR28" i="106"/>
  <c r="AJ33" i="106"/>
  <c r="AN47" i="106"/>
  <c r="AN50" i="106"/>
  <c r="AK61" i="106"/>
  <c r="AM82" i="106"/>
  <c r="AL82" i="106"/>
  <c r="AK82" i="106"/>
  <c r="AJ82" i="106"/>
  <c r="BR82" i="106"/>
  <c r="AJ96" i="106"/>
  <c r="BA124" i="106"/>
  <c r="AI207" i="106"/>
  <c r="AJ357" i="106"/>
  <c r="AO357" i="106"/>
  <c r="AN357" i="106"/>
  <c r="AM357" i="106"/>
  <c r="AL357" i="106"/>
  <c r="AK357" i="106"/>
  <c r="AZ357" i="106"/>
  <c r="AY357" i="106"/>
  <c r="AX357" i="106"/>
  <c r="AW357" i="106"/>
  <c r="AY60" i="106"/>
  <c r="AX60" i="106"/>
  <c r="AW60" i="106"/>
  <c r="AV60" i="106"/>
  <c r="AZ105" i="106"/>
  <c r="AY105" i="106"/>
  <c r="AX105" i="106"/>
  <c r="AW105" i="106"/>
  <c r="AV105" i="106"/>
  <c r="AO105" i="106"/>
  <c r="AN105" i="106"/>
  <c r="AM105" i="106"/>
  <c r="AK105" i="106"/>
  <c r="AJ105" i="106"/>
  <c r="AJ14" i="106"/>
  <c r="AL20" i="106"/>
  <c r="AY24" i="106"/>
  <c r="AV31" i="106"/>
  <c r="AK33" i="106"/>
  <c r="AX37" i="106"/>
  <c r="BR41" i="106"/>
  <c r="AV44" i="106"/>
  <c r="AK60" i="106"/>
  <c r="AL61" i="106"/>
  <c r="AI74" i="106"/>
  <c r="AO74" i="106" s="1"/>
  <c r="AL76" i="106"/>
  <c r="AM96" i="106"/>
  <c r="AZ118" i="106"/>
  <c r="AT120" i="106"/>
  <c r="AZ120" i="106" s="1"/>
  <c r="AI192" i="106"/>
  <c r="AO192" i="106" s="1"/>
  <c r="AV279" i="106"/>
  <c r="BA279" i="106"/>
  <c r="AV311" i="106"/>
  <c r="BA311" i="106"/>
  <c r="AJ54" i="106"/>
  <c r="AM76" i="106"/>
  <c r="AL14" i="106"/>
  <c r="AN20" i="106"/>
  <c r="AV25" i="106"/>
  <c r="AK27" i="106"/>
  <c r="AM33" i="106"/>
  <c r="AJ40" i="106"/>
  <c r="AJ53" i="106"/>
  <c r="AK54" i="106"/>
  <c r="AM60" i="106"/>
  <c r="AV62" i="106"/>
  <c r="AN76" i="106"/>
  <c r="AT96" i="106"/>
  <c r="AZ96" i="106" s="1"/>
  <c r="AL105" i="106"/>
  <c r="AN113" i="106"/>
  <c r="AM113" i="106"/>
  <c r="AL113" i="106"/>
  <c r="AK113" i="106"/>
  <c r="AJ113" i="106"/>
  <c r="AW125" i="106"/>
  <c r="AV125" i="106"/>
  <c r="AO125" i="106"/>
  <c r="AN125" i="106"/>
  <c r="AM125" i="106"/>
  <c r="AL125" i="106"/>
  <c r="AK125" i="106"/>
  <c r="AJ125" i="106"/>
  <c r="AI159" i="106"/>
  <c r="AO159" i="106" s="1"/>
  <c r="AV240" i="106"/>
  <c r="AV146" i="106"/>
  <c r="BA97" i="106"/>
  <c r="AV97" i="106"/>
  <c r="BN15" i="106"/>
  <c r="AJ57" i="106"/>
  <c r="BR57" i="106"/>
  <c r="AM20" i="106"/>
  <c r="AM14" i="106"/>
  <c r="AL27" i="106"/>
  <c r="AY95" i="106"/>
  <c r="AX95" i="106"/>
  <c r="AW95" i="106"/>
  <c r="AV95" i="106"/>
  <c r="AM95" i="106"/>
  <c r="AL95" i="106"/>
  <c r="AO14" i="106"/>
  <c r="AJ15" i="106"/>
  <c r="AW19" i="106"/>
  <c r="AL21" i="106"/>
  <c r="AN27" i="106"/>
  <c r="AV32" i="106"/>
  <c r="AK34" i="106"/>
  <c r="AM40" i="106"/>
  <c r="BR42" i="106"/>
  <c r="AV46" i="106"/>
  <c r="AW47" i="106"/>
  <c r="AW49" i="106"/>
  <c r="AM53" i="106"/>
  <c r="AN54" i="106"/>
  <c r="AM57" i="106"/>
  <c r="AT60" i="106"/>
  <c r="AZ60" i="106" s="1"/>
  <c r="AX61" i="106"/>
  <c r="BA78" i="106"/>
  <c r="AV78" i="106"/>
  <c r="AX104" i="106"/>
  <c r="AW104" i="106"/>
  <c r="AV104" i="106"/>
  <c r="AN104" i="106"/>
  <c r="AM104" i="106"/>
  <c r="AL104" i="106"/>
  <c r="AK104" i="106"/>
  <c r="AJ104" i="106"/>
  <c r="AW114" i="106"/>
  <c r="AZ138" i="106"/>
  <c r="AY138" i="106"/>
  <c r="AX138" i="106"/>
  <c r="AW138" i="106"/>
  <c r="AV138" i="106"/>
  <c r="AN138" i="106"/>
  <c r="AO138" i="106"/>
  <c r="AM138" i="106"/>
  <c r="AL138" i="106"/>
  <c r="AK138" i="106"/>
  <c r="AJ138" i="106"/>
  <c r="AI204" i="106"/>
  <c r="AZ128" i="106"/>
  <c r="AY128" i="106"/>
  <c r="AX128" i="106"/>
  <c r="AW128" i="106"/>
  <c r="AV128" i="106"/>
  <c r="AO128" i="106"/>
  <c r="AL128" i="106"/>
  <c r="AK128" i="106"/>
  <c r="AJ128" i="106"/>
  <c r="AJ21" i="106"/>
  <c r="AV176" i="106"/>
  <c r="AM21" i="106"/>
  <c r="BR23" i="106"/>
  <c r="AJ28" i="106"/>
  <c r="AL34" i="106"/>
  <c r="AN40" i="106"/>
  <c r="AX49" i="106"/>
  <c r="AV50" i="106"/>
  <c r="AN53" i="106"/>
  <c r="AN57" i="106"/>
  <c r="AY61" i="106"/>
  <c r="AN69" i="106"/>
  <c r="AM69" i="106"/>
  <c r="AK69" i="106"/>
  <c r="AJ69" i="106"/>
  <c r="AN88" i="106"/>
  <c r="AM88" i="106"/>
  <c r="AL88" i="106"/>
  <c r="AK88" i="106"/>
  <c r="AJ88" i="106"/>
  <c r="BR88" i="106"/>
  <c r="AK93" i="106"/>
  <c r="AX114" i="106"/>
  <c r="AT131" i="106"/>
  <c r="AZ131" i="106" s="1"/>
  <c r="AX302" i="106"/>
  <c r="AW302" i="106"/>
  <c r="AV302" i="106"/>
  <c r="AZ302" i="106"/>
  <c r="AY302" i="106"/>
  <c r="AO302" i="106"/>
  <c r="AN302" i="106"/>
  <c r="AM302" i="106"/>
  <c r="AL302" i="106"/>
  <c r="AK302" i="106"/>
  <c r="AJ302" i="106"/>
  <c r="BR54" i="106"/>
  <c r="AV286" i="106"/>
  <c r="AO145" i="106"/>
  <c r="AN145" i="106"/>
  <c r="AM145" i="106"/>
  <c r="AL145" i="106"/>
  <c r="AK145" i="106"/>
  <c r="AJ145" i="106"/>
  <c r="AZ145" i="106"/>
  <c r="AY145" i="106"/>
  <c r="AX145" i="106"/>
  <c r="AW145" i="106"/>
  <c r="AV145" i="106"/>
  <c r="AJ74" i="106"/>
  <c r="AV19" i="106"/>
  <c r="AK15" i="106"/>
  <c r="AV14" i="106"/>
  <c r="AL15" i="106"/>
  <c r="AN21" i="106"/>
  <c r="AV26" i="106"/>
  <c r="AK28" i="106"/>
  <c r="AM34" i="106"/>
  <c r="BR36" i="106"/>
  <c r="AJ41" i="106"/>
  <c r="AY49" i="106"/>
  <c r="AW50" i="106"/>
  <c r="AV64" i="106"/>
  <c r="AV65" i="106"/>
  <c r="AK73" i="106"/>
  <c r="AV75" i="106"/>
  <c r="AX80" i="106"/>
  <c r="AW80" i="106"/>
  <c r="AV80" i="106"/>
  <c r="AN80" i="106"/>
  <c r="AM80" i="106"/>
  <c r="AK80" i="106"/>
  <c r="BR80" i="106"/>
  <c r="AV102" i="106"/>
  <c r="AY114" i="106"/>
  <c r="AZ127" i="106"/>
  <c r="AY127" i="106"/>
  <c r="AX127" i="106"/>
  <c r="AW127" i="106"/>
  <c r="AV127" i="106"/>
  <c r="AO127" i="106"/>
  <c r="AM127" i="106"/>
  <c r="AL127" i="106"/>
  <c r="AN156" i="106"/>
  <c r="AM156" i="106"/>
  <c r="AL156" i="106"/>
  <c r="AK156" i="106"/>
  <c r="AJ156" i="106"/>
  <c r="AZ156" i="106"/>
  <c r="AY156" i="106"/>
  <c r="AX156" i="106"/>
  <c r="AW156" i="106"/>
  <c r="AV156" i="106"/>
  <c r="AV188" i="106"/>
  <c r="AT278" i="106"/>
  <c r="AZ278" i="106" s="1"/>
  <c r="AV220" i="106"/>
  <c r="AK76" i="106"/>
  <c r="AJ76" i="106"/>
  <c r="BR76" i="106"/>
  <c r="BR33" i="106"/>
  <c r="AV109" i="106"/>
  <c r="AJ34" i="106"/>
  <c r="AL53" i="106"/>
  <c r="AK41" i="106"/>
  <c r="AX50" i="106"/>
  <c r="AL73" i="106"/>
  <c r="AW102" i="106"/>
  <c r="AJ116" i="106"/>
  <c r="AZ129" i="106"/>
  <c r="AZ147" i="106"/>
  <c r="AZ208" i="106"/>
  <c r="AY208" i="106"/>
  <c r="AX208" i="106"/>
  <c r="AW208" i="106"/>
  <c r="AV208" i="106"/>
  <c r="AL208" i="106"/>
  <c r="AK208" i="106"/>
  <c r="AJ208" i="106"/>
  <c r="AO208" i="106"/>
  <c r="AN208" i="106"/>
  <c r="AM208" i="106"/>
  <c r="AZ232" i="106"/>
  <c r="AY232" i="106"/>
  <c r="AX232" i="106"/>
  <c r="AW232" i="106"/>
  <c r="AV232" i="106"/>
  <c r="AJ232" i="106"/>
  <c r="AL232" i="106"/>
  <c r="AK232" i="106"/>
  <c r="AN232" i="106"/>
  <c r="AM232" i="106"/>
  <c r="BA233" i="106"/>
  <c r="AV233" i="106"/>
  <c r="AV242" i="106"/>
  <c r="AM55" i="106"/>
  <c r="AL55" i="106"/>
  <c r="AK55" i="106"/>
  <c r="AK40" i="106"/>
  <c r="AK21" i="106"/>
  <c r="AN55" i="106"/>
  <c r="AN90" i="106"/>
  <c r="AJ22" i="106"/>
  <c r="AV20" i="106"/>
  <c r="AK22" i="106"/>
  <c r="AM28" i="106"/>
  <c r="BR30" i="106"/>
  <c r="AJ35" i="106"/>
  <c r="AL41" i="106"/>
  <c r="AY50" i="106"/>
  <c r="BA63" i="106"/>
  <c r="AN68" i="106"/>
  <c r="AM68" i="106"/>
  <c r="AL68" i="106"/>
  <c r="AK68" i="106"/>
  <c r="AJ68" i="106"/>
  <c r="AM73" i="106"/>
  <c r="AW74" i="106"/>
  <c r="AV76" i="106"/>
  <c r="AV77" i="106"/>
  <c r="AI95" i="106"/>
  <c r="AO95" i="106" s="1"/>
  <c r="AX102" i="106"/>
  <c r="AY106" i="106"/>
  <c r="AX106" i="106"/>
  <c r="AW106" i="106"/>
  <c r="AV106" i="106"/>
  <c r="AN106" i="106"/>
  <c r="AM106" i="106"/>
  <c r="AJ106" i="106"/>
  <c r="AM116" i="106"/>
  <c r="AW242" i="106"/>
  <c r="AV293" i="106"/>
  <c r="AV114" i="106"/>
  <c r="AN114" i="106"/>
  <c r="AM114" i="106"/>
  <c r="AL114" i="106"/>
  <c r="AK114" i="106"/>
  <c r="AJ114" i="106"/>
  <c r="AX14" i="106"/>
  <c r="AN15" i="106"/>
  <c r="AY14" i="106"/>
  <c r="AJ16" i="106"/>
  <c r="AW20" i="106"/>
  <c r="AL22" i="106"/>
  <c r="AN28" i="106"/>
  <c r="AV33" i="106"/>
  <c r="AK35" i="106"/>
  <c r="AM41" i="106"/>
  <c r="AV55" i="106"/>
  <c r="AV56" i="106"/>
  <c r="AY67" i="106"/>
  <c r="AX67" i="106"/>
  <c r="AV67" i="106"/>
  <c r="AN67" i="106"/>
  <c r="AX74" i="106"/>
  <c r="AW76" i="106"/>
  <c r="AY102" i="106"/>
  <c r="AY96" i="106"/>
  <c r="AX96" i="106"/>
  <c r="AW96" i="106"/>
  <c r="AV96" i="106"/>
  <c r="AL96" i="106"/>
  <c r="AK96" i="106"/>
  <c r="AL60" i="106"/>
  <c r="AK53" i="106"/>
  <c r="AN81" i="106"/>
  <c r="AM81" i="106"/>
  <c r="AL81" i="106"/>
  <c r="AK81" i="106"/>
  <c r="AJ81" i="106"/>
  <c r="AN128" i="106"/>
  <c r="AL57" i="106"/>
  <c r="AX20" i="106"/>
  <c r="BR24" i="106"/>
  <c r="AJ29" i="106"/>
  <c r="AN41" i="106"/>
  <c r="AW55" i="106"/>
  <c r="AY74" i="106"/>
  <c r="AX76" i="106"/>
  <c r="AV90" i="106"/>
  <c r="AX93" i="106"/>
  <c r="AZ102" i="106"/>
  <c r="AX182" i="106"/>
  <c r="AM50" i="106"/>
  <c r="AJ50" i="106"/>
  <c r="AL56" i="106"/>
  <c r="AK56" i="106"/>
  <c r="AJ56" i="106"/>
  <c r="AJ27" i="106"/>
  <c r="AM15" i="106"/>
  <c r="AL16" i="106"/>
  <c r="AN22" i="106"/>
  <c r="AV27" i="106"/>
  <c r="AK29" i="106"/>
  <c r="AX33" i="106"/>
  <c r="AM35" i="106"/>
  <c r="BR37" i="106"/>
  <c r="AJ42" i="106"/>
  <c r="AI43" i="106"/>
  <c r="AO43" i="106" s="1"/>
  <c r="AX54" i="106"/>
  <c r="AX55" i="106"/>
  <c r="AX56" i="106"/>
  <c r="AY76" i="106"/>
  <c r="AY79" i="106"/>
  <c r="AX79" i="106"/>
  <c r="AW79" i="106"/>
  <c r="AV79" i="106"/>
  <c r="AL79" i="106"/>
  <c r="AV84" i="106"/>
  <c r="AY86" i="106"/>
  <c r="AX86" i="106"/>
  <c r="AW86" i="106"/>
  <c r="AV86" i="106"/>
  <c r="AM86" i="106"/>
  <c r="AW90" i="106"/>
  <c r="AY93" i="106"/>
  <c r="AY115" i="106"/>
  <c r="AX115" i="106"/>
  <c r="AW115" i="106"/>
  <c r="AV115" i="106"/>
  <c r="AO115" i="106"/>
  <c r="AN115" i="106"/>
  <c r="AM115" i="106"/>
  <c r="AL115" i="106"/>
  <c r="AK115" i="106"/>
  <c r="AO124" i="106"/>
  <c r="AI127" i="106"/>
  <c r="AO135" i="106"/>
  <c r="AN135" i="106"/>
  <c r="AL135" i="106"/>
  <c r="AK135" i="106"/>
  <c r="AZ135" i="106"/>
  <c r="AY135" i="106"/>
  <c r="AX135" i="106"/>
  <c r="AW135" i="106"/>
  <c r="AV135" i="106"/>
  <c r="AZ148" i="106"/>
  <c r="AY148" i="106"/>
  <c r="AX148" i="106"/>
  <c r="AW148" i="106"/>
  <c r="AV148" i="106"/>
  <c r="AO148" i="106"/>
  <c r="AL148" i="106"/>
  <c r="AN148" i="106"/>
  <c r="AM148" i="106"/>
  <c r="AK148" i="106"/>
  <c r="AI156" i="106"/>
  <c r="AO156" i="106" s="1"/>
  <c r="AT175" i="106"/>
  <c r="AZ175" i="106" s="1"/>
  <c r="AV268" i="106"/>
  <c r="BA129" i="106"/>
  <c r="AV129" i="106"/>
  <c r="AM54" i="106"/>
  <c r="AZ361" i="106"/>
  <c r="AY361" i="106"/>
  <c r="AX361" i="106"/>
  <c r="AO361" i="106"/>
  <c r="AW361" i="106"/>
  <c r="AV361" i="106"/>
  <c r="AN361" i="106"/>
  <c r="AM361" i="106"/>
  <c r="AL361" i="106"/>
  <c r="AK361" i="106"/>
  <c r="AJ361" i="106"/>
  <c r="AY20" i="106"/>
  <c r="AJ23" i="106"/>
  <c r="AW27" i="106"/>
  <c r="AL29" i="106"/>
  <c r="AY33" i="106"/>
  <c r="AN35" i="106"/>
  <c r="AV40" i="106"/>
  <c r="AK42" i="106"/>
  <c r="AV52" i="106"/>
  <c r="AY55" i="106"/>
  <c r="AY56" i="106"/>
  <c r="AV57" i="106"/>
  <c r="AJ72" i="106"/>
  <c r="AX90" i="106"/>
  <c r="AZ93" i="106"/>
  <c r="AJ95" i="106"/>
  <c r="BA185" i="106"/>
  <c r="AV185" i="106"/>
  <c r="AI187" i="106"/>
  <c r="AO187" i="106" s="1"/>
  <c r="AO206" i="106"/>
  <c r="AN206" i="106"/>
  <c r="AM206" i="106"/>
  <c r="AL206" i="106"/>
  <c r="AK206" i="106"/>
  <c r="AJ206" i="106"/>
  <c r="AZ206" i="106"/>
  <c r="AY206" i="106"/>
  <c r="AX206" i="106"/>
  <c r="AW206" i="106"/>
  <c r="AV206" i="106"/>
  <c r="AV357" i="106"/>
  <c r="AN49" i="106"/>
  <c r="AK49" i="106"/>
  <c r="AJ49" i="106"/>
  <c r="AZ329" i="106"/>
  <c r="AY329" i="106"/>
  <c r="AX329" i="106"/>
  <c r="AO329" i="106"/>
  <c r="AN329" i="106"/>
  <c r="AM329" i="106"/>
  <c r="AL329" i="106"/>
  <c r="AK329" i="106"/>
  <c r="AJ329" i="106"/>
  <c r="AW329" i="106"/>
  <c r="AV329" i="106"/>
  <c r="AZ170" i="106"/>
  <c r="AY170" i="106"/>
  <c r="AX170" i="106"/>
  <c r="AW170" i="106"/>
  <c r="AV170" i="106"/>
  <c r="AO170" i="106"/>
  <c r="AN170" i="106"/>
  <c r="AL170" i="106"/>
  <c r="AM170" i="106"/>
  <c r="AK170" i="106"/>
  <c r="AJ170" i="106"/>
  <c r="AO167" i="106"/>
  <c r="AN167" i="106"/>
  <c r="AM167" i="106"/>
  <c r="AL167" i="106"/>
  <c r="AK167" i="106"/>
  <c r="AZ167" i="106"/>
  <c r="AY167" i="106"/>
  <c r="AX167" i="106"/>
  <c r="AW167" i="106"/>
  <c r="AV167" i="106"/>
  <c r="AM27" i="106"/>
  <c r="AN56" i="106"/>
  <c r="AN101" i="106"/>
  <c r="AM101" i="106"/>
  <c r="AL101" i="106"/>
  <c r="AK101" i="106"/>
  <c r="AJ101" i="106"/>
  <c r="AZ14" i="106"/>
  <c r="AM22" i="106"/>
  <c r="AW33" i="106"/>
  <c r="AM16" i="106"/>
  <c r="AN16" i="106"/>
  <c r="AV21" i="106"/>
  <c r="AK23" i="106"/>
  <c r="AX27" i="106"/>
  <c r="AM29" i="106"/>
  <c r="AJ36" i="106"/>
  <c r="AW40" i="106"/>
  <c r="AL42" i="106"/>
  <c r="AW57" i="106"/>
  <c r="AV59" i="106"/>
  <c r="AY66" i="106"/>
  <c r="AX66" i="106"/>
  <c r="AW66" i="106"/>
  <c r="AV66" i="106"/>
  <c r="AI68" i="106"/>
  <c r="AO68" i="106" s="1"/>
  <c r="AK72" i="106"/>
  <c r="AY90" i="106"/>
  <c r="AK95" i="106"/>
  <c r="AK100" i="106"/>
  <c r="AJ100" i="106"/>
  <c r="AY100" i="106"/>
  <c r="AX100" i="106"/>
  <c r="AI106" i="106"/>
  <c r="AO106" i="106" s="1"/>
  <c r="AO112" i="106"/>
  <c r="AT300" i="106"/>
  <c r="AZ300" i="106" s="1"/>
  <c r="AT335" i="106"/>
  <c r="AZ335" i="106" s="1"/>
  <c r="BA343" i="106"/>
  <c r="AY201" i="106"/>
  <c r="AX201" i="106"/>
  <c r="AO201" i="106"/>
  <c r="AN201" i="106"/>
  <c r="AM201" i="106"/>
  <c r="AL201" i="106"/>
  <c r="AK201" i="106"/>
  <c r="AJ201" i="106"/>
  <c r="AZ201" i="106"/>
  <c r="AW201" i="106"/>
  <c r="AV201" i="106"/>
  <c r="AW54" i="106"/>
  <c r="AV54" i="106"/>
  <c r="BA248" i="106"/>
  <c r="AV248" i="106"/>
  <c r="AL28" i="106"/>
  <c r="AW21" i="106"/>
  <c r="AL23" i="106"/>
  <c r="AY27" i="106"/>
  <c r="AN29" i="106"/>
  <c r="AV34" i="106"/>
  <c r="AK36" i="106"/>
  <c r="AX40" i="106"/>
  <c r="AM42" i="106"/>
  <c r="AX57" i="106"/>
  <c r="AL69" i="106"/>
  <c r="AL72" i="106"/>
  <c r="AY73" i="106"/>
  <c r="AV82" i="106"/>
  <c r="AN95" i="106"/>
  <c r="AX125" i="106"/>
  <c r="AJ143" i="106"/>
  <c r="AO143" i="106"/>
  <c r="AN143" i="106"/>
  <c r="AM143" i="106"/>
  <c r="AL143" i="106"/>
  <c r="AK143" i="106"/>
  <c r="AN199" i="106"/>
  <c r="AM199" i="106"/>
  <c r="AZ199" i="106"/>
  <c r="AY199" i="106"/>
  <c r="AX199" i="106"/>
  <c r="AW199" i="106"/>
  <c r="AV199" i="106"/>
  <c r="AL199" i="106"/>
  <c r="AK199" i="106"/>
  <c r="AJ199" i="106"/>
  <c r="AO199" i="106"/>
  <c r="AX334" i="106"/>
  <c r="AW334" i="106"/>
  <c r="AV334" i="106"/>
  <c r="AZ334" i="106"/>
  <c r="AY334" i="106"/>
  <c r="AL334" i="106"/>
  <c r="AK334" i="106"/>
  <c r="AJ334" i="106"/>
  <c r="AO334" i="106"/>
  <c r="AO344" i="106"/>
  <c r="AZ344" i="106"/>
  <c r="AY344" i="106"/>
  <c r="AX344" i="106"/>
  <c r="AW344" i="106"/>
  <c r="AV344" i="106"/>
  <c r="AN344" i="106"/>
  <c r="AM344" i="106"/>
  <c r="AL344" i="106"/>
  <c r="AK344" i="106"/>
  <c r="AJ344" i="106"/>
  <c r="AZ139" i="106"/>
  <c r="AY139" i="106"/>
  <c r="AX139" i="106"/>
  <c r="AW139" i="106"/>
  <c r="AV139" i="106"/>
  <c r="AO139" i="106"/>
  <c r="AN139" i="106"/>
  <c r="AM139" i="106"/>
  <c r="AL139" i="106"/>
  <c r="AK57" i="106"/>
  <c r="AV15" i="106"/>
  <c r="AX21" i="106"/>
  <c r="AM23" i="106"/>
  <c r="AJ30" i="106"/>
  <c r="AW34" i="106"/>
  <c r="AL36" i="106"/>
  <c r="AY40" i="106"/>
  <c r="AN42" i="106"/>
  <c r="AJ43" i="106"/>
  <c r="AY46" i="106"/>
  <c r="AY57" i="106"/>
  <c r="AM72" i="106"/>
  <c r="AW82" i="106"/>
  <c r="AT95" i="106"/>
  <c r="AZ95" i="106" s="1"/>
  <c r="AV113" i="106"/>
  <c r="AZ117" i="106"/>
  <c r="AY117" i="106"/>
  <c r="AX117" i="106"/>
  <c r="AW117" i="106"/>
  <c r="AV117" i="106"/>
  <c r="AO117" i="106"/>
  <c r="AN117" i="106"/>
  <c r="AK117" i="106"/>
  <c r="AJ117" i="106"/>
  <c r="AY125" i="106"/>
  <c r="AJ127" i="106"/>
  <c r="AM236" i="106"/>
  <c r="AL236" i="106"/>
  <c r="AK236" i="106"/>
  <c r="AJ236" i="106"/>
  <c r="AZ236" i="106"/>
  <c r="AY236" i="106"/>
  <c r="AX236" i="106"/>
  <c r="AW236" i="106"/>
  <c r="AV236" i="106"/>
  <c r="AO236" i="106"/>
  <c r="AN236" i="106"/>
  <c r="AX238" i="106"/>
  <c r="AW238" i="106"/>
  <c r="AV238" i="106"/>
  <c r="AO238" i="106"/>
  <c r="AN238" i="106"/>
  <c r="AM238" i="106"/>
  <c r="AL238" i="106"/>
  <c r="AK238" i="106"/>
  <c r="AJ238" i="106"/>
  <c r="AZ238" i="106"/>
  <c r="AY238" i="106"/>
  <c r="AO295" i="106"/>
  <c r="AN295" i="106"/>
  <c r="AM295" i="106"/>
  <c r="AZ295" i="106"/>
  <c r="AY295" i="106"/>
  <c r="AX295" i="106"/>
  <c r="AW295" i="106"/>
  <c r="AV295" i="106"/>
  <c r="AL295" i="106"/>
  <c r="AK295" i="106"/>
  <c r="AJ295" i="106"/>
  <c r="AV260" i="106"/>
  <c r="AN33" i="106"/>
  <c r="AL54" i="106"/>
  <c r="AL40" i="106"/>
  <c r="AV49" i="106"/>
  <c r="AZ354" i="106"/>
  <c r="AY354" i="106"/>
  <c r="AX354" i="106"/>
  <c r="AW354" i="106"/>
  <c r="AV354" i="106"/>
  <c r="AL354" i="106"/>
  <c r="AO354" i="106"/>
  <c r="AN354" i="106"/>
  <c r="AM354" i="106"/>
  <c r="AK354" i="106"/>
  <c r="AJ354" i="106"/>
  <c r="AN34" i="106"/>
  <c r="AN23" i="106"/>
  <c r="AV28" i="106"/>
  <c r="AK30" i="106"/>
  <c r="AX34" i="106"/>
  <c r="AM36" i="106"/>
  <c r="AY47" i="106"/>
  <c r="AV47" i="106"/>
  <c r="BR61" i="106"/>
  <c r="AV81" i="106"/>
  <c r="AX82" i="106"/>
  <c r="AI86" i="106"/>
  <c r="AO86" i="106" s="1"/>
  <c r="AY94" i="106"/>
  <c r="AX94" i="106"/>
  <c r="AW94" i="106"/>
  <c r="AV94" i="106"/>
  <c r="AM94" i="106"/>
  <c r="AL94" i="106"/>
  <c r="AJ94" i="106"/>
  <c r="AW113" i="106"/>
  <c r="AZ125" i="106"/>
  <c r="AI183" i="106"/>
  <c r="AO183" i="106" s="1"/>
  <c r="AO232" i="106"/>
  <c r="AX53" i="106"/>
  <c r="AW53" i="106"/>
  <c r="AV53" i="106"/>
  <c r="AN60" i="106"/>
  <c r="AW14" i="106"/>
  <c r="AW15" i="106"/>
  <c r="AY21" i="106"/>
  <c r="AX15" i="106"/>
  <c r="AM17" i="106"/>
  <c r="AJ24" i="106"/>
  <c r="AW28" i="106"/>
  <c r="AL30" i="106"/>
  <c r="AY34" i="106"/>
  <c r="AN36" i="106"/>
  <c r="AV41" i="106"/>
  <c r="AL43" i="106"/>
  <c r="AN48" i="106"/>
  <c r="BR48" i="106"/>
  <c r="BR49" i="106"/>
  <c r="BR60" i="106"/>
  <c r="AL63" i="106"/>
  <c r="AK63" i="106"/>
  <c r="BR63" i="106"/>
  <c r="AY65" i="106"/>
  <c r="AT72" i="106"/>
  <c r="AZ72" i="106" s="1"/>
  <c r="AL80" i="106"/>
  <c r="AW81" i="106"/>
  <c r="AY82" i="106"/>
  <c r="AK106" i="106"/>
  <c r="BA110" i="106"/>
  <c r="AV110" i="106"/>
  <c r="AX113" i="106"/>
  <c r="AV122" i="106"/>
  <c r="AN127" i="106"/>
  <c r="BA130" i="106"/>
  <c r="AV130" i="106"/>
  <c r="AI181" i="106"/>
  <c r="AO181" i="106" s="1"/>
  <c r="AM56" i="106"/>
  <c r="AY72" i="106"/>
  <c r="AX72" i="106"/>
  <c r="AW72" i="106"/>
  <c r="AV72" i="106"/>
  <c r="AN62" i="106"/>
  <c r="AM62" i="106"/>
  <c r="AL62" i="106"/>
  <c r="AK62" i="106"/>
  <c r="AJ62" i="106"/>
  <c r="AX81" i="106"/>
  <c r="AY85" i="106"/>
  <c r="AX85" i="106"/>
  <c r="AW85" i="106"/>
  <c r="AV85" i="106"/>
  <c r="AN85" i="106"/>
  <c r="AK85" i="106"/>
  <c r="AJ85" i="106"/>
  <c r="AV101" i="106"/>
  <c r="AY104" i="106"/>
  <c r="AL106" i="106"/>
  <c r="AY113" i="106"/>
  <c r="AI320" i="106"/>
  <c r="AO320" i="106" s="1"/>
  <c r="AO327" i="106"/>
  <c r="AN327" i="106"/>
  <c r="AM327" i="106"/>
  <c r="AZ327" i="106"/>
  <c r="AY327" i="106"/>
  <c r="AX327" i="106"/>
  <c r="AW327" i="106"/>
  <c r="AV327" i="106"/>
  <c r="AJ327" i="106"/>
  <c r="AL327" i="106"/>
  <c r="AK327" i="106"/>
  <c r="AN177" i="106"/>
  <c r="AM177" i="106"/>
  <c r="AL177" i="106"/>
  <c r="AK177" i="106"/>
  <c r="AJ177" i="106"/>
  <c r="AZ180" i="106"/>
  <c r="AY180" i="106"/>
  <c r="AX180" i="106"/>
  <c r="AW180" i="106"/>
  <c r="AV180" i="106"/>
  <c r="AO180" i="106"/>
  <c r="AM180" i="106"/>
  <c r="AL180" i="106"/>
  <c r="AJ180" i="106"/>
  <c r="AO196" i="106"/>
  <c r="AN196" i="106"/>
  <c r="AM196" i="106"/>
  <c r="AL196" i="106"/>
  <c r="AK196" i="106"/>
  <c r="AJ196" i="106"/>
  <c r="AZ203" i="106"/>
  <c r="AY203" i="106"/>
  <c r="AX203" i="106"/>
  <c r="AW203" i="106"/>
  <c r="AV203" i="106"/>
  <c r="AO203" i="106"/>
  <c r="AM203" i="106"/>
  <c r="AZ246" i="106"/>
  <c r="AY246" i="106"/>
  <c r="AX246" i="106"/>
  <c r="AW246" i="106"/>
  <c r="AV246" i="106"/>
  <c r="AO246" i="106"/>
  <c r="AN246" i="106"/>
  <c r="AM246" i="106"/>
  <c r="AL246" i="106"/>
  <c r="AK246" i="106"/>
  <c r="AJ246" i="106"/>
  <c r="AZ284" i="106"/>
  <c r="AY284" i="106"/>
  <c r="AX284" i="106"/>
  <c r="AW284" i="106"/>
  <c r="AN284" i="106"/>
  <c r="AV284" i="106"/>
  <c r="AK284" i="106"/>
  <c r="AJ284" i="106"/>
  <c r="AI307" i="106"/>
  <c r="AL351" i="106"/>
  <c r="AK351" i="106"/>
  <c r="AJ351" i="106"/>
  <c r="AW351" i="106"/>
  <c r="AZ351" i="106"/>
  <c r="AY351" i="106"/>
  <c r="AX351" i="106"/>
  <c r="AV351" i="106"/>
  <c r="AO351" i="106"/>
  <c r="AN351" i="106"/>
  <c r="AZ122" i="106"/>
  <c r="AX132" i="106"/>
  <c r="AO134" i="106"/>
  <c r="AM134" i="106"/>
  <c r="AL134" i="106"/>
  <c r="AK134" i="106"/>
  <c r="AN155" i="106"/>
  <c r="AM155" i="106"/>
  <c r="AL155" i="106"/>
  <c r="AK155" i="106"/>
  <c r="AJ155" i="106"/>
  <c r="AI221" i="106"/>
  <c r="AZ299" i="106"/>
  <c r="AN299" i="106"/>
  <c r="AY299" i="106"/>
  <c r="AX299" i="106"/>
  <c r="AW299" i="106"/>
  <c r="AV299" i="106"/>
  <c r="AL299" i="106"/>
  <c r="AK299" i="106"/>
  <c r="AJ299" i="106"/>
  <c r="AZ316" i="106"/>
  <c r="AY316" i="106"/>
  <c r="AX316" i="106"/>
  <c r="AW316" i="106"/>
  <c r="AN316" i="106"/>
  <c r="AV316" i="106"/>
  <c r="AJ316" i="106"/>
  <c r="AY132" i="106"/>
  <c r="AZ150" i="106"/>
  <c r="AY150" i="106"/>
  <c r="AW150" i="106"/>
  <c r="AV150" i="106"/>
  <c r="AT160" i="106"/>
  <c r="AZ160" i="106" s="1"/>
  <c r="AL189" i="106"/>
  <c r="AX189" i="106"/>
  <c r="AW189" i="106"/>
  <c r="AV189" i="106"/>
  <c r="AN189" i="106"/>
  <c r="AM189" i="106"/>
  <c r="AK189" i="106"/>
  <c r="AJ189" i="106"/>
  <c r="AW213" i="106"/>
  <c r="AK213" i="106"/>
  <c r="AY213" i="106"/>
  <c r="AX213" i="106"/>
  <c r="AV213" i="106"/>
  <c r="AL213" i="106"/>
  <c r="AJ213" i="106"/>
  <c r="AO216" i="106"/>
  <c r="AI251" i="106"/>
  <c r="AO251" i="106" s="1"/>
  <c r="AZ258" i="106"/>
  <c r="AY258" i="106"/>
  <c r="AX258" i="106"/>
  <c r="AW258" i="106"/>
  <c r="AV258" i="106"/>
  <c r="AL258" i="106"/>
  <c r="AO258" i="106"/>
  <c r="AN258" i="106"/>
  <c r="AZ277" i="106"/>
  <c r="AY277" i="106"/>
  <c r="AX277" i="106"/>
  <c r="AW277" i="106"/>
  <c r="AV277" i="106"/>
  <c r="AK277" i="106"/>
  <c r="AO277" i="106"/>
  <c r="AJ277" i="106"/>
  <c r="AY280" i="106"/>
  <c r="AX280" i="106"/>
  <c r="AW280" i="106"/>
  <c r="AV280" i="106"/>
  <c r="AO280" i="106"/>
  <c r="AN280" i="106"/>
  <c r="AM280" i="106"/>
  <c r="AL280" i="106"/>
  <c r="AK280" i="106"/>
  <c r="AJ280" i="106"/>
  <c r="AO166" i="106"/>
  <c r="AI177" i="106"/>
  <c r="AO177" i="106" s="1"/>
  <c r="AO218" i="106"/>
  <c r="AM218" i="106"/>
  <c r="AL218" i="106"/>
  <c r="AY218" i="106"/>
  <c r="AX218" i="106"/>
  <c r="AW218" i="106"/>
  <c r="AV218" i="106"/>
  <c r="AN218" i="106"/>
  <c r="AK218" i="106"/>
  <c r="AJ218" i="106"/>
  <c r="AI246" i="106"/>
  <c r="AI284" i="106"/>
  <c r="AO301" i="106"/>
  <c r="AN301" i="106"/>
  <c r="AM301" i="106"/>
  <c r="AL301" i="106"/>
  <c r="AK301" i="106"/>
  <c r="AY301" i="106"/>
  <c r="AW301" i="106"/>
  <c r="AV301" i="106"/>
  <c r="AJ301" i="106"/>
  <c r="AT332" i="106"/>
  <c r="AZ332" i="106" s="1"/>
  <c r="AI134" i="106"/>
  <c r="AI155" i="106"/>
  <c r="AO155" i="106" s="1"/>
  <c r="AZ161" i="106"/>
  <c r="AV164" i="106"/>
  <c r="AT174" i="106"/>
  <c r="AZ174" i="106" s="1"/>
  <c r="AT183" i="106"/>
  <c r="AZ183" i="106" s="1"/>
  <c r="AV187" i="106"/>
  <c r="AV310" i="106"/>
  <c r="AI316" i="106"/>
  <c r="AO316" i="106" s="1"/>
  <c r="AL133" i="106"/>
  <c r="AJ133" i="106"/>
  <c r="AK154" i="106"/>
  <c r="AJ154" i="106"/>
  <c r="AX158" i="106"/>
  <c r="AW158" i="106"/>
  <c r="AV158" i="106"/>
  <c r="AN158" i="106"/>
  <c r="AM158" i="106"/>
  <c r="AJ158" i="106"/>
  <c r="AY169" i="106"/>
  <c r="AX169" i="106"/>
  <c r="AW169" i="106"/>
  <c r="AV169" i="106"/>
  <c r="AO169" i="106"/>
  <c r="AN169" i="106"/>
  <c r="AL169" i="106"/>
  <c r="AK169" i="106"/>
  <c r="AZ191" i="106"/>
  <c r="AY191" i="106"/>
  <c r="AX191" i="106"/>
  <c r="AV191" i="106"/>
  <c r="AO191" i="106"/>
  <c r="AK191" i="106"/>
  <c r="AJ191" i="106"/>
  <c r="AK198" i="106"/>
  <c r="AZ198" i="106"/>
  <c r="AY198" i="106"/>
  <c r="AX198" i="106"/>
  <c r="AW198" i="106"/>
  <c r="AV198" i="106"/>
  <c r="AO198" i="106"/>
  <c r="AN198" i="106"/>
  <c r="AM198" i="106"/>
  <c r="AJ198" i="106"/>
  <c r="AT224" i="106"/>
  <c r="AZ224" i="106" s="1"/>
  <c r="AI226" i="106"/>
  <c r="BA292" i="106"/>
  <c r="AV292" i="106"/>
  <c r="AV297" i="106"/>
  <c r="AV118" i="106"/>
  <c r="AI147" i="106"/>
  <c r="AO147" i="106" s="1"/>
  <c r="BA183" i="106"/>
  <c r="AV183" i="106"/>
  <c r="AJ203" i="106"/>
  <c r="AN231" i="106"/>
  <c r="AM231" i="106"/>
  <c r="AZ231" i="106"/>
  <c r="AY231" i="106"/>
  <c r="AX231" i="106"/>
  <c r="AW231" i="106"/>
  <c r="AV231" i="106"/>
  <c r="AL231" i="106"/>
  <c r="AK231" i="106"/>
  <c r="AJ231" i="106"/>
  <c r="AN243" i="106"/>
  <c r="AM243" i="106"/>
  <c r="AL243" i="106"/>
  <c r="AJ243" i="106"/>
  <c r="AZ243" i="106"/>
  <c r="AY243" i="106"/>
  <c r="AX243" i="106"/>
  <c r="AW243" i="106"/>
  <c r="AV243" i="106"/>
  <c r="AK243" i="106"/>
  <c r="AV249" i="106"/>
  <c r="AL284" i="106"/>
  <c r="AV332" i="106"/>
  <c r="AV346" i="106"/>
  <c r="AM351" i="106"/>
  <c r="AK180" i="106"/>
  <c r="AK203" i="106"/>
  <c r="AM284" i="106"/>
  <c r="AJ87" i="106"/>
  <c r="AJ103" i="106"/>
  <c r="AN134" i="106"/>
  <c r="AY137" i="106"/>
  <c r="AW137" i="106"/>
  <c r="AV137" i="106"/>
  <c r="AK137" i="106"/>
  <c r="AW179" i="106"/>
  <c r="AV179" i="106"/>
  <c r="AO179" i="106"/>
  <c r="AM179" i="106"/>
  <c r="AL179" i="106"/>
  <c r="AJ179" i="106"/>
  <c r="AN180" i="106"/>
  <c r="AO189" i="106"/>
  <c r="AL203" i="106"/>
  <c r="AM213" i="106"/>
  <c r="AJ258" i="106"/>
  <c r="AV267" i="106"/>
  <c r="AL277" i="106"/>
  <c r="AO284" i="106"/>
  <c r="AM299" i="106"/>
  <c r="AK306" i="106"/>
  <c r="AJ306" i="106"/>
  <c r="AZ306" i="106"/>
  <c r="AY306" i="106"/>
  <c r="AX306" i="106"/>
  <c r="AW306" i="106"/>
  <c r="AV306" i="106"/>
  <c r="AL306" i="106"/>
  <c r="BA307" i="106"/>
  <c r="AL316" i="106"/>
  <c r="AX59" i="106"/>
  <c r="AY78" i="106"/>
  <c r="AK87" i="106"/>
  <c r="AJ92" i="106"/>
  <c r="AK103" i="106"/>
  <c r="AX107" i="106"/>
  <c r="AY118" i="106"/>
  <c r="AJ124" i="106"/>
  <c r="AJ150" i="106"/>
  <c r="AN188" i="106"/>
  <c r="AM188" i="106"/>
  <c r="AL188" i="106"/>
  <c r="AJ188" i="106"/>
  <c r="AN203" i="106"/>
  <c r="AN213" i="106"/>
  <c r="AK258" i="106"/>
  <c r="AM277" i="106"/>
  <c r="AO299" i="106"/>
  <c r="AV308" i="106"/>
  <c r="AO308" i="106"/>
  <c r="AN308" i="106"/>
  <c r="AM308" i="106"/>
  <c r="AL308" i="106"/>
  <c r="AK308" i="106"/>
  <c r="AJ308" i="106"/>
  <c r="AM316" i="106"/>
  <c r="AV324" i="106"/>
  <c r="AK338" i="106"/>
  <c r="AJ338" i="106"/>
  <c r="AV338" i="106"/>
  <c r="AZ338" i="106"/>
  <c r="AY338" i="106"/>
  <c r="AX338" i="106"/>
  <c r="AW338" i="106"/>
  <c r="AN338" i="106"/>
  <c r="AM338" i="106"/>
  <c r="AL338" i="106"/>
  <c r="AY59" i="106"/>
  <c r="AL87" i="106"/>
  <c r="AK92" i="106"/>
  <c r="AL103" i="106"/>
  <c r="AY107" i="106"/>
  <c r="AK124" i="106"/>
  <c r="AK150" i="106"/>
  <c r="AV163" i="106"/>
  <c r="AI169" i="106"/>
  <c r="AI191" i="106"/>
  <c r="AV211" i="106"/>
  <c r="AO213" i="106"/>
  <c r="AM258" i="106"/>
  <c r="AV275" i="106"/>
  <c r="AN277" i="106"/>
  <c r="AV282" i="106"/>
  <c r="AM87" i="106"/>
  <c r="AL92" i="106"/>
  <c r="AM103" i="106"/>
  <c r="AL124" i="106"/>
  <c r="AN146" i="106"/>
  <c r="AM146" i="106"/>
  <c r="AL146" i="106"/>
  <c r="AJ146" i="106"/>
  <c r="AL150" i="106"/>
  <c r="AV177" i="106"/>
  <c r="AT218" i="106"/>
  <c r="AZ218" i="106" s="1"/>
  <c r="AT266" i="106"/>
  <c r="AZ266" i="106" s="1"/>
  <c r="AN288" i="106"/>
  <c r="AM288" i="106"/>
  <c r="AL288" i="106"/>
  <c r="AK288" i="106"/>
  <c r="AJ288" i="106"/>
  <c r="AX288" i="106"/>
  <c r="AZ288" i="106"/>
  <c r="AY288" i="106"/>
  <c r="AW288" i="106"/>
  <c r="AV288" i="106"/>
  <c r="AY347" i="106"/>
  <c r="AX347" i="106"/>
  <c r="AW347" i="106"/>
  <c r="AV347" i="106"/>
  <c r="AZ347" i="106"/>
  <c r="AN347" i="106"/>
  <c r="AM347" i="106"/>
  <c r="AL347" i="106"/>
  <c r="AK347" i="106"/>
  <c r="AJ347" i="106"/>
  <c r="BA348" i="106"/>
  <c r="AV348" i="106"/>
  <c r="AJ75" i="106"/>
  <c r="AN87" i="106"/>
  <c r="AJ91" i="106"/>
  <c r="AM92" i="106"/>
  <c r="AN103" i="106"/>
  <c r="AJ123" i="106"/>
  <c r="AM124" i="106"/>
  <c r="AZ149" i="106"/>
  <c r="AY149" i="106"/>
  <c r="AX149" i="106"/>
  <c r="AW149" i="106"/>
  <c r="AV149" i="106"/>
  <c r="AO149" i="106"/>
  <c r="AM150" i="106"/>
  <c r="AO157" i="106"/>
  <c r="AN157" i="106"/>
  <c r="AM157" i="106"/>
  <c r="AK157" i="106"/>
  <c r="AJ157" i="106"/>
  <c r="AZ171" i="106"/>
  <c r="AY171" i="106"/>
  <c r="AX171" i="106"/>
  <c r="AV171" i="106"/>
  <c r="AO171" i="106"/>
  <c r="AK171" i="106"/>
  <c r="AJ171" i="106"/>
  <c r="AW177" i="106"/>
  <c r="AV196" i="106"/>
  <c r="AX202" i="106"/>
  <c r="AW202" i="106"/>
  <c r="AV202" i="106"/>
  <c r="AO202" i="106"/>
  <c r="AN202" i="106"/>
  <c r="AM202" i="106"/>
  <c r="AL202" i="106"/>
  <c r="AK202" i="106"/>
  <c r="AJ202" i="106"/>
  <c r="AI231" i="106"/>
  <c r="AO231" i="106" s="1"/>
  <c r="AZ280" i="106"/>
  <c r="AK75" i="106"/>
  <c r="AK91" i="106"/>
  <c r="AN92" i="106"/>
  <c r="AJ112" i="106"/>
  <c r="AK123" i="106"/>
  <c r="AN124" i="106"/>
  <c r="AK133" i="106"/>
  <c r="AV144" i="106"/>
  <c r="AN150" i="106"/>
  <c r="AL154" i="106"/>
  <c r="AV155" i="106"/>
  <c r="BA173" i="106"/>
  <c r="AV173" i="106"/>
  <c r="AX177" i="106"/>
  <c r="AY189" i="106"/>
  <c r="AW196" i="106"/>
  <c r="AN281" i="106"/>
  <c r="AM281" i="106"/>
  <c r="AL281" i="106"/>
  <c r="AK281" i="106"/>
  <c r="AJ281" i="106"/>
  <c r="AZ281" i="106"/>
  <c r="AY281" i="106"/>
  <c r="AX281" i="106"/>
  <c r="AW281" i="106"/>
  <c r="AV281" i="106"/>
  <c r="AO365" i="106"/>
  <c r="AN365" i="106"/>
  <c r="AM365" i="106"/>
  <c r="AL365" i="106"/>
  <c r="AK365" i="106"/>
  <c r="AY365" i="106"/>
  <c r="AZ365" i="106"/>
  <c r="AX365" i="106"/>
  <c r="AW365" i="106"/>
  <c r="AV365" i="106"/>
  <c r="AJ365" i="106"/>
  <c r="AL75" i="106"/>
  <c r="AL91" i="106"/>
  <c r="AK112" i="106"/>
  <c r="AL123" i="106"/>
  <c r="AM133" i="106"/>
  <c r="AV134" i="106"/>
  <c r="AO150" i="106"/>
  <c r="AM154" i="106"/>
  <c r="AW155" i="106"/>
  <c r="AK158" i="106"/>
  <c r="AJ169" i="106"/>
  <c r="AY177" i="106"/>
  <c r="AV186" i="106"/>
  <c r="AZ189" i="106"/>
  <c r="AL191" i="106"/>
  <c r="AX196" i="106"/>
  <c r="AL198" i="106"/>
  <c r="AO225" i="106"/>
  <c r="AN225" i="106"/>
  <c r="AM225" i="106"/>
  <c r="AL225" i="106"/>
  <c r="AK225" i="106"/>
  <c r="AJ225" i="106"/>
  <c r="AZ237" i="106"/>
  <c r="AL255" i="106"/>
  <c r="AK255" i="106"/>
  <c r="AJ255" i="106"/>
  <c r="AZ255" i="106"/>
  <c r="AY255" i="106"/>
  <c r="AX255" i="106"/>
  <c r="AW255" i="106"/>
  <c r="AV255" i="106"/>
  <c r="AO255" i="106"/>
  <c r="AN255" i="106"/>
  <c r="AM255" i="106"/>
  <c r="AZ265" i="106"/>
  <c r="AY265" i="106"/>
  <c r="AX265" i="106"/>
  <c r="AO265" i="106"/>
  <c r="AW265" i="106"/>
  <c r="AV265" i="106"/>
  <c r="AN265" i="106"/>
  <c r="AM265" i="106"/>
  <c r="AL265" i="106"/>
  <c r="AK265" i="106"/>
  <c r="AJ265" i="106"/>
  <c r="AZ290" i="106"/>
  <c r="AY290" i="106"/>
  <c r="AX290" i="106"/>
  <c r="AW290" i="106"/>
  <c r="AV290" i="106"/>
  <c r="AL290" i="106"/>
  <c r="AO290" i="106"/>
  <c r="AN290" i="106"/>
  <c r="AM290" i="106"/>
  <c r="AK290" i="106"/>
  <c r="AJ290" i="106"/>
  <c r="AV314" i="106"/>
  <c r="AN320" i="106"/>
  <c r="AM320" i="106"/>
  <c r="AL320" i="106"/>
  <c r="AK320" i="106"/>
  <c r="AJ320" i="106"/>
  <c r="AX320" i="106"/>
  <c r="AZ320" i="106"/>
  <c r="AY320" i="106"/>
  <c r="AW320" i="106"/>
  <c r="AV320" i="106"/>
  <c r="AM75" i="106"/>
  <c r="AM91" i="106"/>
  <c r="AL112" i="106"/>
  <c r="AJ122" i="106"/>
  <c r="AM123" i="106"/>
  <c r="AN133" i="106"/>
  <c r="AW134" i="106"/>
  <c r="AV136" i="106"/>
  <c r="AO136" i="106"/>
  <c r="AN136" i="106"/>
  <c r="AN154" i="106"/>
  <c r="AX155" i="106"/>
  <c r="AL158" i="106"/>
  <c r="AY160" i="106"/>
  <c r="AX160" i="106"/>
  <c r="AW160" i="106"/>
  <c r="AN160" i="106"/>
  <c r="AV168" i="106"/>
  <c r="AO168" i="106"/>
  <c r="AN168" i="106"/>
  <c r="AL168" i="106"/>
  <c r="AK168" i="106"/>
  <c r="AM169" i="106"/>
  <c r="AZ177" i="106"/>
  <c r="AM191" i="106"/>
  <c r="AY196" i="106"/>
  <c r="AN313" i="106"/>
  <c r="AM313" i="106"/>
  <c r="AL313" i="106"/>
  <c r="AK313" i="106"/>
  <c r="AJ313" i="106"/>
  <c r="AY313" i="106"/>
  <c r="AZ313" i="106"/>
  <c r="AX313" i="106"/>
  <c r="AW313" i="106"/>
  <c r="AV313" i="106"/>
  <c r="AO313" i="106"/>
  <c r="AY315" i="106"/>
  <c r="AX315" i="106"/>
  <c r="AW315" i="106"/>
  <c r="AV315" i="106"/>
  <c r="AN315" i="106"/>
  <c r="AM315" i="106"/>
  <c r="AL315" i="106"/>
  <c r="AK315" i="106"/>
  <c r="AJ315" i="106"/>
  <c r="AN91" i="106"/>
  <c r="AJ111" i="106"/>
  <c r="AM112" i="106"/>
  <c r="AK122" i="106"/>
  <c r="AN123" i="106"/>
  <c r="AO133" i="106"/>
  <c r="AX134" i="106"/>
  <c r="AI146" i="106"/>
  <c r="AO146" i="106" s="1"/>
  <c r="AO154" i="106"/>
  <c r="AY155" i="106"/>
  <c r="AO158" i="106"/>
  <c r="AZ181" i="106"/>
  <c r="AY181" i="106"/>
  <c r="AX181" i="106"/>
  <c r="AW181" i="106"/>
  <c r="AV181" i="106"/>
  <c r="AM181" i="106"/>
  <c r="AN191" i="106"/>
  <c r="AZ196" i="106"/>
  <c r="AO212" i="106"/>
  <c r="AN212" i="106"/>
  <c r="AZ212" i="106"/>
  <c r="AY212" i="106"/>
  <c r="AX212" i="106"/>
  <c r="AW212" i="106"/>
  <c r="AV212" i="106"/>
  <c r="AM212" i="106"/>
  <c r="AL212" i="106"/>
  <c r="AK212" i="106"/>
  <c r="AJ212" i="106"/>
  <c r="AZ227" i="106"/>
  <c r="AY227" i="106"/>
  <c r="AX227" i="106"/>
  <c r="AW227" i="106"/>
  <c r="AV227" i="106"/>
  <c r="AO227" i="106"/>
  <c r="AK227" i="106"/>
  <c r="AJ227" i="106"/>
  <c r="AI288" i="106"/>
  <c r="AO288" i="106" s="1"/>
  <c r="AT331" i="106"/>
  <c r="AZ331" i="106" s="1"/>
  <c r="AK111" i="106"/>
  <c r="AN112" i="106"/>
  <c r="AL122" i="106"/>
  <c r="AJ132" i="106"/>
  <c r="AY134" i="106"/>
  <c r="AZ155" i="106"/>
  <c r="AK179" i="106"/>
  <c r="AZ235" i="106"/>
  <c r="AY235" i="106"/>
  <c r="AX235" i="106"/>
  <c r="AW235" i="106"/>
  <c r="AV235" i="106"/>
  <c r="AO235" i="106"/>
  <c r="AN235" i="106"/>
  <c r="AM235" i="106"/>
  <c r="AL235" i="106"/>
  <c r="AK235" i="106"/>
  <c r="AJ235" i="106"/>
  <c r="AX301" i="106"/>
  <c r="AM306" i="106"/>
  <c r="AZ322" i="106"/>
  <c r="AY322" i="106"/>
  <c r="AX322" i="106"/>
  <c r="AW322" i="106"/>
  <c r="AV322" i="106"/>
  <c r="AL322" i="106"/>
  <c r="AO322" i="106"/>
  <c r="AN322" i="106"/>
  <c r="AM322" i="106"/>
  <c r="AK322" i="106"/>
  <c r="AJ322" i="106"/>
  <c r="AZ134" i="106"/>
  <c r="AJ137" i="106"/>
  <c r="AO178" i="106"/>
  <c r="AN179" i="106"/>
  <c r="AO190" i="106"/>
  <c r="AZ190" i="106"/>
  <c r="AY190" i="106"/>
  <c r="AX190" i="106"/>
  <c r="AW190" i="106"/>
  <c r="AV190" i="106"/>
  <c r="AN190" i="106"/>
  <c r="AM190" i="106"/>
  <c r="AK190" i="106"/>
  <c r="AJ217" i="106"/>
  <c r="AZ217" i="106"/>
  <c r="AY217" i="106"/>
  <c r="AX217" i="106"/>
  <c r="AW217" i="106"/>
  <c r="AV217" i="106"/>
  <c r="AO217" i="106"/>
  <c r="AN217" i="106"/>
  <c r="AM217" i="106"/>
  <c r="AK217" i="106"/>
  <c r="AZ239" i="106"/>
  <c r="AY239" i="106"/>
  <c r="AW239" i="106"/>
  <c r="AV239" i="106"/>
  <c r="AM239" i="106"/>
  <c r="AX239" i="106"/>
  <c r="AO239" i="106"/>
  <c r="AN239" i="106"/>
  <c r="AL239" i="106"/>
  <c r="AK239" i="106"/>
  <c r="BA241" i="106"/>
  <c r="AI281" i="106"/>
  <c r="AO281" i="106" s="1"/>
  <c r="AZ301" i="106"/>
  <c r="AN306" i="106"/>
  <c r="BA356" i="106"/>
  <c r="AV205" i="106"/>
  <c r="AY207" i="106"/>
  <c r="AW207" i="106"/>
  <c r="AV207" i="106"/>
  <c r="AM207" i="106"/>
  <c r="AW237" i="106"/>
  <c r="AY256" i="106"/>
  <c r="AO269" i="106"/>
  <c r="AN269" i="106"/>
  <c r="AM269" i="106"/>
  <c r="AL269" i="106"/>
  <c r="AK269" i="106"/>
  <c r="AW314" i="106"/>
  <c r="AW205" i="106"/>
  <c r="AY226" i="106"/>
  <c r="AX226" i="106"/>
  <c r="AV226" i="106"/>
  <c r="AL226" i="106"/>
  <c r="AX237" i="106"/>
  <c r="AO250" i="106"/>
  <c r="AN250" i="106"/>
  <c r="AM250" i="106"/>
  <c r="AL250" i="106"/>
  <c r="AV252" i="106"/>
  <c r="AX314" i="106"/>
  <c r="AY325" i="106"/>
  <c r="AV340" i="106"/>
  <c r="AO340" i="106"/>
  <c r="AN340" i="106"/>
  <c r="AV342" i="106"/>
  <c r="AO371" i="106"/>
  <c r="AN371" i="106"/>
  <c r="AM371" i="106"/>
  <c r="AL371" i="106"/>
  <c r="AK371" i="106"/>
  <c r="AJ371" i="106"/>
  <c r="AZ371" i="106"/>
  <c r="AW371" i="106"/>
  <c r="AX205" i="106"/>
  <c r="AY237" i="106"/>
  <c r="AV276" i="106"/>
  <c r="AO276" i="106"/>
  <c r="AN276" i="106"/>
  <c r="AL287" i="106"/>
  <c r="AK287" i="106"/>
  <c r="AJ287" i="106"/>
  <c r="AI298" i="106"/>
  <c r="AO298" i="106" s="1"/>
  <c r="AV317" i="106"/>
  <c r="AZ325" i="106"/>
  <c r="AO333" i="106"/>
  <c r="AN333" i="106"/>
  <c r="AM333" i="106"/>
  <c r="AL333" i="106"/>
  <c r="AK333" i="106"/>
  <c r="AY333" i="106"/>
  <c r="AI198" i="106"/>
  <c r="AI243" i="106"/>
  <c r="AO243" i="106" s="1"/>
  <c r="AW257" i="106"/>
  <c r="AV257" i="106"/>
  <c r="AO257" i="106"/>
  <c r="AY283" i="106"/>
  <c r="AX283" i="106"/>
  <c r="AW283" i="106"/>
  <c r="AV283" i="106"/>
  <c r="AL319" i="106"/>
  <c r="AK319" i="106"/>
  <c r="AJ319" i="106"/>
  <c r="AW319" i="106"/>
  <c r="AI347" i="106"/>
  <c r="AO347" i="106" s="1"/>
  <c r="AZ367" i="106"/>
  <c r="AY367" i="106"/>
  <c r="AX367" i="106"/>
  <c r="AW367" i="106"/>
  <c r="AV367" i="106"/>
  <c r="AO367" i="106"/>
  <c r="AM367" i="106"/>
  <c r="AL211" i="106"/>
  <c r="AJ211" i="106"/>
  <c r="AT213" i="106"/>
  <c r="AZ213" i="106" s="1"/>
  <c r="AT232" i="106"/>
  <c r="AZ297" i="106"/>
  <c r="AY297" i="106"/>
  <c r="AX297" i="106"/>
  <c r="AO297" i="106"/>
  <c r="AZ360" i="106"/>
  <c r="AY360" i="106"/>
  <c r="AX360" i="106"/>
  <c r="AW360" i="106"/>
  <c r="AV360" i="106"/>
  <c r="AL360" i="106"/>
  <c r="AJ360" i="106"/>
  <c r="AI188" i="106"/>
  <c r="AO188" i="106" s="1"/>
  <c r="AZ193" i="106"/>
  <c r="AZ220" i="106"/>
  <c r="AX220" i="106"/>
  <c r="AW220" i="106"/>
  <c r="AN220" i="106"/>
  <c r="AI315" i="106"/>
  <c r="AO315" i="106" s="1"/>
  <c r="AI326" i="106"/>
  <c r="AO326" i="106" s="1"/>
  <c r="AV331" i="106"/>
  <c r="AO346" i="106"/>
  <c r="AN346" i="106"/>
  <c r="AM346" i="106"/>
  <c r="AL346" i="106"/>
  <c r="AZ346" i="106"/>
  <c r="AK370" i="106"/>
  <c r="AJ370" i="106"/>
  <c r="AV370" i="106"/>
  <c r="AJ207" i="106"/>
  <c r="AJ221" i="106"/>
  <c r="AZ245" i="106"/>
  <c r="AY245" i="106"/>
  <c r="AX245" i="106"/>
  <c r="AW245" i="106"/>
  <c r="AK245" i="106"/>
  <c r="AM268" i="106"/>
  <c r="AL268" i="106"/>
  <c r="AK268" i="106"/>
  <c r="AJ268" i="106"/>
  <c r="AJ269" i="106"/>
  <c r="AI294" i="106"/>
  <c r="AO294" i="106" s="1"/>
  <c r="AK207" i="106"/>
  <c r="AK221" i="106"/>
  <c r="AJ226" i="106"/>
  <c r="AJ250" i="106"/>
  <c r="AK261" i="106"/>
  <c r="AZ264" i="106"/>
  <c r="AY264" i="106"/>
  <c r="AX264" i="106"/>
  <c r="AW264" i="106"/>
  <c r="AV264" i="106"/>
  <c r="AJ264" i="106"/>
  <c r="AM287" i="106"/>
  <c r="AJ340" i="106"/>
  <c r="AZ363" i="106"/>
  <c r="AN363" i="106"/>
  <c r="AL207" i="106"/>
  <c r="AI211" i="106"/>
  <c r="AO211" i="106" s="1"/>
  <c r="AL221" i="106"/>
  <c r="AK226" i="106"/>
  <c r="AY233" i="106"/>
  <c r="AX233" i="106"/>
  <c r="AO233" i="106"/>
  <c r="AN249" i="106"/>
  <c r="AM249" i="106"/>
  <c r="AL249" i="106"/>
  <c r="AK249" i="106"/>
  <c r="AJ249" i="106"/>
  <c r="AK250" i="106"/>
  <c r="AL261" i="106"/>
  <c r="AJ276" i="106"/>
  <c r="AJ283" i="106"/>
  <c r="AN287" i="106"/>
  <c r="AJ312" i="106"/>
  <c r="AM319" i="106"/>
  <c r="AJ333" i="106"/>
  <c r="AK340" i="106"/>
  <c r="AT344" i="106"/>
  <c r="AJ178" i="106"/>
  <c r="AJ197" i="106"/>
  <c r="AN207" i="106"/>
  <c r="AJ216" i="106"/>
  <c r="AM221" i="106"/>
  <c r="AM226" i="106"/>
  <c r="AZ252" i="106"/>
  <c r="AY252" i="106"/>
  <c r="AX252" i="106"/>
  <c r="AW252" i="106"/>
  <c r="AN252" i="106"/>
  <c r="AJ257" i="106"/>
  <c r="AM261" i="106"/>
  <c r="AV262" i="106"/>
  <c r="AZ271" i="106"/>
  <c r="AY271" i="106"/>
  <c r="AX271" i="106"/>
  <c r="AW271" i="106"/>
  <c r="AV271" i="106"/>
  <c r="AM271" i="106"/>
  <c r="AK276" i="106"/>
  <c r="AY278" i="106"/>
  <c r="AO282" i="106"/>
  <c r="AN282" i="106"/>
  <c r="AM282" i="106"/>
  <c r="AL282" i="106"/>
  <c r="AK283" i="106"/>
  <c r="AO287" i="106"/>
  <c r="AW289" i="106"/>
  <c r="AV289" i="106"/>
  <c r="AO289" i="106"/>
  <c r="AK312" i="106"/>
  <c r="AN319" i="106"/>
  <c r="AL340" i="106"/>
  <c r="AZ342" i="106"/>
  <c r="AY342" i="106"/>
  <c r="AJ367" i="106"/>
  <c r="AN205" i="106"/>
  <c r="AL205" i="106"/>
  <c r="AK205" i="106"/>
  <c r="AO237" i="106"/>
  <c r="AN237" i="106"/>
  <c r="AL237" i="106"/>
  <c r="AK237" i="106"/>
  <c r="AO256" i="106"/>
  <c r="AN256" i="106"/>
  <c r="AM256" i="106"/>
  <c r="AL256" i="106"/>
  <c r="AK256" i="106"/>
  <c r="AJ256" i="106"/>
  <c r="AO275" i="106"/>
  <c r="AN275" i="106"/>
  <c r="AM275" i="106"/>
  <c r="AL275" i="106"/>
  <c r="AK275" i="106"/>
  <c r="AJ275" i="106"/>
  <c r="AO314" i="106"/>
  <c r="AN314" i="106"/>
  <c r="AM314" i="106"/>
  <c r="AL314" i="106"/>
  <c r="AZ314" i="106"/>
  <c r="AM332" i="106"/>
  <c r="AL332" i="106"/>
  <c r="AK332" i="106"/>
  <c r="AJ332" i="106"/>
  <c r="AX332" i="106"/>
  <c r="AY335" i="106"/>
  <c r="AX335" i="106"/>
  <c r="AW335" i="106"/>
  <c r="AV335" i="106"/>
  <c r="AM335" i="106"/>
  <c r="AL178" i="106"/>
  <c r="AL197" i="106"/>
  <c r="AL216" i="106"/>
  <c r="AO221" i="106"/>
  <c r="AV222" i="106"/>
  <c r="AO226" i="106"/>
  <c r="AL257" i="106"/>
  <c r="AZ259" i="106"/>
  <c r="AO261" i="106"/>
  <c r="AM276" i="106"/>
  <c r="AM283" i="106"/>
  <c r="AM312" i="106"/>
  <c r="AO339" i="106"/>
  <c r="AN339" i="106"/>
  <c r="AM339" i="106"/>
  <c r="AL339" i="106"/>
  <c r="AK339" i="106"/>
  <c r="AJ339" i="106"/>
  <c r="AW339" i="106"/>
  <c r="AL367" i="106"/>
  <c r="AV371" i="106"/>
  <c r="AM178" i="106"/>
  <c r="AM197" i="106"/>
  <c r="AV200" i="106"/>
  <c r="AJ200" i="106"/>
  <c r="AK211" i="106"/>
  <c r="AZ214" i="106"/>
  <c r="AY214" i="106"/>
  <c r="AM216" i="106"/>
  <c r="AT221" i="106"/>
  <c r="AZ221" i="106" s="1"/>
  <c r="AM224" i="106"/>
  <c r="AK224" i="106"/>
  <c r="AJ224" i="106"/>
  <c r="AM257" i="106"/>
  <c r="AZ267" i="106"/>
  <c r="AV269" i="106"/>
  <c r="AN283" i="106"/>
  <c r="AM300" i="106"/>
  <c r="AL300" i="106"/>
  <c r="AK300" i="106"/>
  <c r="AJ300" i="106"/>
  <c r="AZ310" i="106"/>
  <c r="AY310" i="106"/>
  <c r="AN312" i="106"/>
  <c r="BA358" i="106"/>
  <c r="AN367" i="106"/>
  <c r="AX371" i="106"/>
  <c r="AJ166" i="106"/>
  <c r="AN178" i="106"/>
  <c r="AJ187" i="106"/>
  <c r="AN197" i="106"/>
  <c r="AM211" i="106"/>
  <c r="AN216" i="106"/>
  <c r="BA247" i="106"/>
  <c r="AN257" i="106"/>
  <c r="AW269" i="106"/>
  <c r="AO283" i="106"/>
  <c r="AJ297" i="106"/>
  <c r="AZ303" i="106"/>
  <c r="AY303" i="106"/>
  <c r="AX303" i="106"/>
  <c r="AW303" i="106"/>
  <c r="AV303" i="106"/>
  <c r="AM303" i="106"/>
  <c r="AT312" i="106"/>
  <c r="AZ312" i="106" s="1"/>
  <c r="AZ328" i="106"/>
  <c r="AY328" i="106"/>
  <c r="AX328" i="106"/>
  <c r="AW328" i="106"/>
  <c r="AV328" i="106"/>
  <c r="AJ328" i="106"/>
  <c r="AV337" i="106"/>
  <c r="AO359" i="106"/>
  <c r="AN359" i="106"/>
  <c r="AM359" i="106"/>
  <c r="AY371" i="106"/>
  <c r="AK166" i="106"/>
  <c r="AK187" i="106"/>
  <c r="AN211" i="106"/>
  <c r="AV250" i="106"/>
  <c r="AT253" i="106"/>
  <c r="AZ253" i="106" s="1"/>
  <c r="AX269" i="106"/>
  <c r="AK297" i="106"/>
  <c r="AO307" i="106"/>
  <c r="AN307" i="106"/>
  <c r="AM307" i="106"/>
  <c r="AL307" i="106"/>
  <c r="AK307" i="106"/>
  <c r="AJ307" i="106"/>
  <c r="AW307" i="106"/>
  <c r="AV333" i="106"/>
  <c r="AK360" i="106"/>
  <c r="AV372" i="106"/>
  <c r="AO372" i="106"/>
  <c r="AN372" i="106"/>
  <c r="AZ372" i="106"/>
  <c r="AY372" i="106"/>
  <c r="AX372" i="106"/>
  <c r="AW372" i="106"/>
  <c r="AJ144" i="106"/>
  <c r="AL166" i="106"/>
  <c r="AJ176" i="106"/>
  <c r="AL187" i="106"/>
  <c r="AJ220" i="106"/>
  <c r="AV244" i="106"/>
  <c r="AO244" i="106"/>
  <c r="AN244" i="106"/>
  <c r="AW250" i="106"/>
  <c r="AO263" i="106"/>
  <c r="AN263" i="106"/>
  <c r="AM263" i="106"/>
  <c r="AN268" i="106"/>
  <c r="AY269" i="106"/>
  <c r="AV287" i="106"/>
  <c r="AZ296" i="106"/>
  <c r="AY296" i="106"/>
  <c r="AX296" i="106"/>
  <c r="AW296" i="106"/>
  <c r="AV296" i="106"/>
  <c r="AJ296" i="106"/>
  <c r="AL297" i="106"/>
  <c r="AW333" i="106"/>
  <c r="AI342" i="106"/>
  <c r="AO342" i="106" s="1"/>
  <c r="AJ346" i="106"/>
  <c r="AZ348" i="106"/>
  <c r="AY348" i="106"/>
  <c r="AX348" i="106"/>
  <c r="AW348" i="106"/>
  <c r="AN348" i="106"/>
  <c r="AO352" i="106"/>
  <c r="AN352" i="106"/>
  <c r="AM352" i="106"/>
  <c r="AL352" i="106"/>
  <c r="AK352" i="106"/>
  <c r="AJ352" i="106"/>
  <c r="AX352" i="106"/>
  <c r="AM360" i="106"/>
  <c r="AL370" i="106"/>
  <c r="AK144" i="106"/>
  <c r="AJ165" i="106"/>
  <c r="AM166" i="106"/>
  <c r="AK176" i="106"/>
  <c r="AJ186" i="106"/>
  <c r="AM187" i="106"/>
  <c r="AX207" i="106"/>
  <c r="AI219" i="106"/>
  <c r="AO219" i="106" s="1"/>
  <c r="AK220" i="106"/>
  <c r="AV221" i="106"/>
  <c r="AJ245" i="106"/>
  <c r="AX250" i="106"/>
  <c r="AO268" i="106"/>
  <c r="AZ269" i="106"/>
  <c r="AW276" i="106"/>
  <c r="AW287" i="106"/>
  <c r="AM297" i="106"/>
  <c r="AV319" i="106"/>
  <c r="AK325" i="106"/>
  <c r="AX333" i="106"/>
  <c r="AI339" i="106"/>
  <c r="AW340" i="106"/>
  <c r="AK346" i="106"/>
  <c r="AN360" i="106"/>
  <c r="AM370" i="106"/>
  <c r="AK165" i="106"/>
  <c r="AN166" i="106"/>
  <c r="AL176" i="106"/>
  <c r="AK186" i="106"/>
  <c r="AN187" i="106"/>
  <c r="AV192" i="106"/>
  <c r="AZ207" i="106"/>
  <c r="AL220" i="106"/>
  <c r="AW221" i="106"/>
  <c r="AW226" i="106"/>
  <c r="AJ229" i="106"/>
  <c r="AL245" i="106"/>
  <c r="AO249" i="106"/>
  <c r="AY250" i="106"/>
  <c r="AV261" i="106"/>
  <c r="AK264" i="106"/>
  <c r="AX276" i="106"/>
  <c r="AX287" i="106"/>
  <c r="AK293" i="106"/>
  <c r="AN297" i="106"/>
  <c r="AV312" i="106"/>
  <c r="AX319" i="106"/>
  <c r="AL325" i="106"/>
  <c r="AN331" i="106"/>
  <c r="AZ333" i="106"/>
  <c r="AX340" i="106"/>
  <c r="AN345" i="106"/>
  <c r="AM345" i="106"/>
  <c r="AL345" i="106"/>
  <c r="AK345" i="106"/>
  <c r="AJ345" i="106"/>
  <c r="AY345" i="106"/>
  <c r="AO360" i="106"/>
  <c r="AJ363" i="106"/>
  <c r="AN370" i="106"/>
  <c r="AM220" i="106"/>
  <c r="AZ226" i="106"/>
  <c r="AJ233" i="106"/>
  <c r="AM245" i="106"/>
  <c r="AZ250" i="106"/>
  <c r="AX257" i="106"/>
  <c r="AW261" i="106"/>
  <c r="AL264" i="106"/>
  <c r="AX270" i="106"/>
  <c r="AW270" i="106"/>
  <c r="AV270" i="106"/>
  <c r="AV272" i="106"/>
  <c r="AK274" i="106"/>
  <c r="AJ274" i="106"/>
  <c r="AY276" i="106"/>
  <c r="AZ283" i="106"/>
  <c r="AY287" i="106"/>
  <c r="AL293" i="106"/>
  <c r="AW312" i="106"/>
  <c r="AY319" i="106"/>
  <c r="AM325" i="106"/>
  <c r="AY340" i="106"/>
  <c r="AJ342" i="106"/>
  <c r="AT360" i="106"/>
  <c r="AI362" i="106"/>
  <c r="AO362" i="106" s="1"/>
  <c r="AK363" i="106"/>
  <c r="AO370" i="106"/>
  <c r="AX364" i="106"/>
  <c r="AK309" i="106"/>
  <c r="AK341" i="106"/>
  <c r="AK373" i="106"/>
  <c r="AJ366" i="106"/>
  <c r="AO321" i="106"/>
  <c r="AO353" i="106"/>
  <c r="AV309" i="106"/>
  <c r="AV341" i="106"/>
  <c r="AJ358" i="106"/>
  <c r="AV373" i="106"/>
  <c r="AW309" i="106"/>
  <c r="AK326" i="106"/>
  <c r="AW341" i="106"/>
  <c r="AK358" i="106"/>
  <c r="AW373" i="106"/>
  <c r="AX309" i="106"/>
  <c r="AX341" i="106"/>
  <c r="AL358" i="106"/>
  <c r="AJ364" i="106"/>
  <c r="AX373" i="106"/>
  <c r="AY309" i="106"/>
  <c r="AY341" i="106"/>
  <c r="AM358" i="106"/>
  <c r="AK364" i="106"/>
  <c r="AV366" i="106"/>
  <c r="AY373" i="106"/>
  <c r="AV321" i="106"/>
  <c r="AV353" i="106"/>
  <c r="AN358" i="106"/>
  <c r="AL364" i="106"/>
  <c r="AW366" i="106"/>
  <c r="AP25" i="1"/>
  <c r="AP24" i="1"/>
  <c r="AP23" i="1"/>
  <c r="AP22" i="1"/>
  <c r="AP21" i="1"/>
  <c r="BZ14" i="106" l="1"/>
  <c r="BP14" i="106"/>
  <c r="BP15" i="106"/>
  <c r="BO15" i="106"/>
  <c r="BQ15" i="106" s="1"/>
  <c r="BJ17" i="106"/>
  <c r="BL16" i="106"/>
  <c r="BN16" i="106"/>
  <c r="BO14" i="106"/>
  <c r="BQ14" i="106" s="1"/>
  <c r="AU373" i="105"/>
  <c r="BA373" i="105" s="1"/>
  <c r="AS373" i="105"/>
  <c r="AQ373" i="105"/>
  <c r="AT373" i="105" s="1"/>
  <c r="AP373" i="105"/>
  <c r="AH373" i="105"/>
  <c r="AG373" i="105"/>
  <c r="AI373" i="105" s="1"/>
  <c r="AF373" i="105"/>
  <c r="AE373" i="105"/>
  <c r="AD373" i="105"/>
  <c r="AC373" i="105"/>
  <c r="AB373" i="105"/>
  <c r="AA373" i="105"/>
  <c r="B373" i="105"/>
  <c r="AU372" i="105"/>
  <c r="BA372" i="105" s="1"/>
  <c r="AS372" i="105"/>
  <c r="AQ372" i="105"/>
  <c r="AP372" i="105"/>
  <c r="AT372" i="105" s="1"/>
  <c r="AI372" i="105"/>
  <c r="AH372" i="105"/>
  <c r="AG372" i="105"/>
  <c r="AF372" i="105"/>
  <c r="AE372" i="105"/>
  <c r="AD372" i="105"/>
  <c r="AC372" i="105"/>
  <c r="AB372" i="105"/>
  <c r="AA372" i="105"/>
  <c r="B372" i="105"/>
  <c r="AO372" i="105" s="1"/>
  <c r="AU371" i="105"/>
  <c r="BA371" i="105" s="1"/>
  <c r="AS371" i="105"/>
  <c r="AQ371" i="105"/>
  <c r="AP371" i="105"/>
  <c r="AH371" i="105"/>
  <c r="AG371" i="105"/>
  <c r="AF371" i="105"/>
  <c r="AE371" i="105"/>
  <c r="AD371" i="105"/>
  <c r="AC371" i="105"/>
  <c r="AB371" i="105"/>
  <c r="AA371" i="105"/>
  <c r="B371" i="105"/>
  <c r="AM371" i="105" s="1"/>
  <c r="AU370" i="105"/>
  <c r="BA370" i="105" s="1"/>
  <c r="AS370" i="105"/>
  <c r="AQ370" i="105"/>
  <c r="AT370" i="105" s="1"/>
  <c r="AP370" i="105"/>
  <c r="AI370" i="105"/>
  <c r="AH370" i="105"/>
  <c r="AG370" i="105"/>
  <c r="AF370" i="105"/>
  <c r="AE370" i="105"/>
  <c r="AD370" i="105"/>
  <c r="AC370" i="105"/>
  <c r="AB370" i="105"/>
  <c r="AA370" i="105"/>
  <c r="B370" i="105"/>
  <c r="AZ370" i="105" s="1"/>
  <c r="AU369" i="105"/>
  <c r="BA369" i="105" s="1"/>
  <c r="AS369" i="105"/>
  <c r="AQ369" i="105"/>
  <c r="AP369" i="105"/>
  <c r="AH369" i="105"/>
  <c r="AG369" i="105"/>
  <c r="AF369" i="105"/>
  <c r="AE369" i="105"/>
  <c r="AD369" i="105"/>
  <c r="AC369" i="105"/>
  <c r="AB369" i="105"/>
  <c r="AA369" i="105"/>
  <c r="B369" i="105"/>
  <c r="AV369" i="105" s="1"/>
  <c r="AU368" i="105"/>
  <c r="BA368" i="105" s="1"/>
  <c r="AS368" i="105"/>
  <c r="AQ368" i="105"/>
  <c r="AP368" i="105"/>
  <c r="AT368" i="105" s="1"/>
  <c r="AH368" i="105"/>
  <c r="AG368" i="105"/>
  <c r="AF368" i="105"/>
  <c r="AE368" i="105"/>
  <c r="AI368" i="105" s="1"/>
  <c r="AD368" i="105"/>
  <c r="AC368" i="105"/>
  <c r="AB368" i="105"/>
  <c r="AA368" i="105"/>
  <c r="B368" i="105"/>
  <c r="AU367" i="105"/>
  <c r="BA367" i="105" s="1"/>
  <c r="AS367" i="105"/>
  <c r="AT367" i="105" s="1"/>
  <c r="AQ367" i="105"/>
  <c r="AP367" i="105"/>
  <c r="AH367" i="105"/>
  <c r="AG367" i="105"/>
  <c r="AF367" i="105"/>
  <c r="AE367" i="105"/>
  <c r="AI367" i="105" s="1"/>
  <c r="AD367" i="105"/>
  <c r="AC367" i="105"/>
  <c r="AB367" i="105"/>
  <c r="AA367" i="105"/>
  <c r="B367" i="105"/>
  <c r="AV367" i="105" s="1"/>
  <c r="AU366" i="105"/>
  <c r="BA366" i="105" s="1"/>
  <c r="AS366" i="105"/>
  <c r="AQ366" i="105"/>
  <c r="AP366" i="105"/>
  <c r="AH366" i="105"/>
  <c r="AG366" i="105"/>
  <c r="AF366" i="105"/>
  <c r="AE366" i="105"/>
  <c r="AD366" i="105"/>
  <c r="AC366" i="105"/>
  <c r="AB366" i="105"/>
  <c r="AA366" i="105"/>
  <c r="B366" i="105"/>
  <c r="AJ366" i="105" s="1"/>
  <c r="AU365" i="105"/>
  <c r="BA365" i="105" s="1"/>
  <c r="AS365" i="105"/>
  <c r="AQ365" i="105"/>
  <c r="AP365" i="105"/>
  <c r="AH365" i="105"/>
  <c r="AG365" i="105"/>
  <c r="AF365" i="105"/>
  <c r="AE365" i="105"/>
  <c r="AD365" i="105"/>
  <c r="AC365" i="105"/>
  <c r="AB365" i="105"/>
  <c r="AA365" i="105"/>
  <c r="B365" i="105"/>
  <c r="AU364" i="105"/>
  <c r="BA364" i="105" s="1"/>
  <c r="AS364" i="105"/>
  <c r="AQ364" i="105"/>
  <c r="AP364" i="105"/>
  <c r="AN364" i="105"/>
  <c r="AM364" i="105"/>
  <c r="AL364" i="105"/>
  <c r="AK364" i="105"/>
  <c r="AJ364" i="105"/>
  <c r="AH364" i="105"/>
  <c r="AG364" i="105"/>
  <c r="AF364" i="105"/>
  <c r="AE364" i="105"/>
  <c r="AD364" i="105"/>
  <c r="AC364" i="105"/>
  <c r="AB364" i="105"/>
  <c r="AA364" i="105"/>
  <c r="B364" i="105"/>
  <c r="AX364" i="105" s="1"/>
  <c r="AU363" i="105"/>
  <c r="BA363" i="105" s="1"/>
  <c r="AS363" i="105"/>
  <c r="AQ363" i="105"/>
  <c r="AP363" i="105"/>
  <c r="AT363" i="105" s="1"/>
  <c r="AH363" i="105"/>
  <c r="AG363" i="105"/>
  <c r="AF363" i="105"/>
  <c r="AI363" i="105" s="1"/>
  <c r="AE363" i="105"/>
  <c r="AD363" i="105"/>
  <c r="AC363" i="105"/>
  <c r="AB363" i="105"/>
  <c r="AA363" i="105"/>
  <c r="B363" i="105"/>
  <c r="AZ363" i="105" s="1"/>
  <c r="AU362" i="105"/>
  <c r="BA362" i="105" s="1"/>
  <c r="AS362" i="105"/>
  <c r="AQ362" i="105"/>
  <c r="AP362" i="105"/>
  <c r="AH362" i="105"/>
  <c r="AG362" i="105"/>
  <c r="AF362" i="105"/>
  <c r="AE362" i="105"/>
  <c r="AI362" i="105" s="1"/>
  <c r="AD362" i="105"/>
  <c r="AC362" i="105"/>
  <c r="AB362" i="105"/>
  <c r="AA362" i="105"/>
  <c r="B362" i="105"/>
  <c r="AX362" i="105" s="1"/>
  <c r="AU361" i="105"/>
  <c r="BA361" i="105" s="1"/>
  <c r="AS361" i="105"/>
  <c r="AQ361" i="105"/>
  <c r="AP361" i="105"/>
  <c r="AT361" i="105" s="1"/>
  <c r="AH361" i="105"/>
  <c r="AG361" i="105"/>
  <c r="AF361" i="105"/>
  <c r="AE361" i="105"/>
  <c r="AI361" i="105" s="1"/>
  <c r="AD361" i="105"/>
  <c r="AC361" i="105"/>
  <c r="AB361" i="105"/>
  <c r="AA361" i="105"/>
  <c r="B361" i="105"/>
  <c r="AL361" i="105" s="1"/>
  <c r="AU360" i="105"/>
  <c r="BA360" i="105" s="1"/>
  <c r="AT360" i="105"/>
  <c r="AS360" i="105"/>
  <c r="AQ360" i="105"/>
  <c r="AP360" i="105"/>
  <c r="AH360" i="105"/>
  <c r="AG360" i="105"/>
  <c r="AF360" i="105"/>
  <c r="AE360" i="105"/>
  <c r="AD360" i="105"/>
  <c r="AC360" i="105"/>
  <c r="AB360" i="105"/>
  <c r="AA360" i="105"/>
  <c r="B360" i="105"/>
  <c r="AU359" i="105"/>
  <c r="BA359" i="105" s="1"/>
  <c r="AT359" i="105"/>
  <c r="AS359" i="105"/>
  <c r="AQ359" i="105"/>
  <c r="AP359" i="105"/>
  <c r="AH359" i="105"/>
  <c r="AG359" i="105"/>
  <c r="AF359" i="105"/>
  <c r="AE359" i="105"/>
  <c r="AI359" i="105" s="1"/>
  <c r="AD359" i="105"/>
  <c r="AC359" i="105"/>
  <c r="AB359" i="105"/>
  <c r="AA359" i="105"/>
  <c r="B359" i="105"/>
  <c r="AZ359" i="105" s="1"/>
  <c r="AZ358" i="105"/>
  <c r="AY358" i="105"/>
  <c r="AX358" i="105"/>
  <c r="AW358" i="105"/>
  <c r="AU358" i="105"/>
  <c r="BA358" i="105" s="1"/>
  <c r="AS358" i="105"/>
  <c r="AQ358" i="105"/>
  <c r="AP358" i="105"/>
  <c r="AT358" i="105" s="1"/>
  <c r="AL358" i="105"/>
  <c r="AK358" i="105"/>
  <c r="AJ358" i="105"/>
  <c r="AH358" i="105"/>
  <c r="AG358" i="105"/>
  <c r="AF358" i="105"/>
  <c r="AE358" i="105"/>
  <c r="AD358" i="105"/>
  <c r="AC358" i="105"/>
  <c r="AB358" i="105"/>
  <c r="AA358" i="105"/>
  <c r="B358" i="105"/>
  <c r="AN358" i="105" s="1"/>
  <c r="AU357" i="105"/>
  <c r="BA357" i="105" s="1"/>
  <c r="AS357" i="105"/>
  <c r="AQ357" i="105"/>
  <c r="AP357" i="105"/>
  <c r="AT357" i="105" s="1"/>
  <c r="AH357" i="105"/>
  <c r="AG357" i="105"/>
  <c r="AF357" i="105"/>
  <c r="AE357" i="105"/>
  <c r="AI357" i="105" s="1"/>
  <c r="AD357" i="105"/>
  <c r="AC357" i="105"/>
  <c r="AB357" i="105"/>
  <c r="AA357" i="105"/>
  <c r="B357" i="105"/>
  <c r="AU356" i="105"/>
  <c r="BA356" i="105" s="1"/>
  <c r="AS356" i="105"/>
  <c r="AQ356" i="105"/>
  <c r="AP356" i="105"/>
  <c r="AT356" i="105" s="1"/>
  <c r="AN356" i="105"/>
  <c r="AK356" i="105"/>
  <c r="AJ356" i="105"/>
  <c r="AH356" i="105"/>
  <c r="AG356" i="105"/>
  <c r="AF356" i="105"/>
  <c r="AE356" i="105"/>
  <c r="AD356" i="105"/>
  <c r="AC356" i="105"/>
  <c r="AB356" i="105"/>
  <c r="AA356" i="105"/>
  <c r="B356" i="105"/>
  <c r="AU355" i="105"/>
  <c r="BA355" i="105" s="1"/>
  <c r="AS355" i="105"/>
  <c r="AQ355" i="105"/>
  <c r="AP355" i="105"/>
  <c r="AT355" i="105" s="1"/>
  <c r="AH355" i="105"/>
  <c r="AG355" i="105"/>
  <c r="AF355" i="105"/>
  <c r="AE355" i="105"/>
  <c r="AD355" i="105"/>
  <c r="AC355" i="105"/>
  <c r="AB355" i="105"/>
  <c r="AA355" i="105"/>
  <c r="B355" i="105"/>
  <c r="AU354" i="105"/>
  <c r="BA354" i="105" s="1"/>
  <c r="AT354" i="105"/>
  <c r="AS354" i="105"/>
  <c r="AQ354" i="105"/>
  <c r="AP354" i="105"/>
  <c r="AI354" i="105"/>
  <c r="AH354" i="105"/>
  <c r="AG354" i="105"/>
  <c r="AF354" i="105"/>
  <c r="AE354" i="105"/>
  <c r="AD354" i="105"/>
  <c r="AC354" i="105"/>
  <c r="AB354" i="105"/>
  <c r="AA354" i="105"/>
  <c r="B354" i="105"/>
  <c r="AU353" i="105"/>
  <c r="BA353" i="105" s="1"/>
  <c r="AS353" i="105"/>
  <c r="AQ353" i="105"/>
  <c r="AP353" i="105"/>
  <c r="AO353" i="105"/>
  <c r="AN353" i="105"/>
  <c r="AM353" i="105"/>
  <c r="AL353" i="105"/>
  <c r="AK353" i="105"/>
  <c r="AJ353" i="105"/>
  <c r="AI353" i="105"/>
  <c r="AH353" i="105"/>
  <c r="AG353" i="105"/>
  <c r="AF353" i="105"/>
  <c r="AE353" i="105"/>
  <c r="AD353" i="105"/>
  <c r="AC353" i="105"/>
  <c r="AB353" i="105"/>
  <c r="AA353" i="105"/>
  <c r="B353" i="105"/>
  <c r="AY353" i="105" s="1"/>
  <c r="AU352" i="105"/>
  <c r="BA352" i="105" s="1"/>
  <c r="AT352" i="105"/>
  <c r="AS352" i="105"/>
  <c r="AQ352" i="105"/>
  <c r="AP352" i="105"/>
  <c r="AH352" i="105"/>
  <c r="AG352" i="105"/>
  <c r="AF352" i="105"/>
  <c r="AE352" i="105"/>
  <c r="AD352" i="105"/>
  <c r="AC352" i="105"/>
  <c r="AB352" i="105"/>
  <c r="AA352" i="105"/>
  <c r="B352" i="105"/>
  <c r="AU351" i="105"/>
  <c r="BA351" i="105" s="1"/>
  <c r="AS351" i="105"/>
  <c r="AQ351" i="105"/>
  <c r="AP351" i="105"/>
  <c r="AT351" i="105" s="1"/>
  <c r="AH351" i="105"/>
  <c r="AI351" i="105" s="1"/>
  <c r="AG351" i="105"/>
  <c r="AF351" i="105"/>
  <c r="AE351" i="105"/>
  <c r="AD351" i="105"/>
  <c r="AC351" i="105"/>
  <c r="AB351" i="105"/>
  <c r="AA351" i="105"/>
  <c r="B351" i="105"/>
  <c r="AV351" i="105" s="1"/>
  <c r="AU350" i="105"/>
  <c r="BA350" i="105" s="1"/>
  <c r="AS350" i="105"/>
  <c r="AQ350" i="105"/>
  <c r="AP350" i="105"/>
  <c r="AI350" i="105"/>
  <c r="AH350" i="105"/>
  <c r="AG350" i="105"/>
  <c r="AF350" i="105"/>
  <c r="AE350" i="105"/>
  <c r="AD350" i="105"/>
  <c r="AC350" i="105"/>
  <c r="AB350" i="105"/>
  <c r="AA350" i="105"/>
  <c r="B350" i="105"/>
  <c r="AJ350" i="105" s="1"/>
  <c r="AU349" i="105"/>
  <c r="BA349" i="105" s="1"/>
  <c r="AS349" i="105"/>
  <c r="AQ349" i="105"/>
  <c r="AP349" i="105"/>
  <c r="AH349" i="105"/>
  <c r="AG349" i="105"/>
  <c r="AF349" i="105"/>
  <c r="AE349" i="105"/>
  <c r="AD349" i="105"/>
  <c r="AC349" i="105"/>
  <c r="AB349" i="105"/>
  <c r="AA349" i="105"/>
  <c r="B349" i="105"/>
  <c r="AY349" i="105" s="1"/>
  <c r="AX348" i="105"/>
  <c r="AU348" i="105"/>
  <c r="BA348" i="105" s="1"/>
  <c r="AT348" i="105"/>
  <c r="AS348" i="105"/>
  <c r="AQ348" i="105"/>
  <c r="AP348" i="105"/>
  <c r="AH348" i="105"/>
  <c r="AG348" i="105"/>
  <c r="AF348" i="105"/>
  <c r="AE348" i="105"/>
  <c r="AI348" i="105" s="1"/>
  <c r="AD348" i="105"/>
  <c r="AC348" i="105"/>
  <c r="AB348" i="105"/>
  <c r="AA348" i="105"/>
  <c r="B348" i="105"/>
  <c r="AW348" i="105" s="1"/>
  <c r="AU347" i="105"/>
  <c r="BA347" i="105" s="1"/>
  <c r="AS347" i="105"/>
  <c r="AQ347" i="105"/>
  <c r="AP347" i="105"/>
  <c r="AT347" i="105" s="1"/>
  <c r="AN347" i="105"/>
  <c r="AM347" i="105"/>
  <c r="AL347" i="105"/>
  <c r="AK347" i="105"/>
  <c r="AJ347" i="105"/>
  <c r="AH347" i="105"/>
  <c r="AG347" i="105"/>
  <c r="AF347" i="105"/>
  <c r="AE347" i="105"/>
  <c r="AD347" i="105"/>
  <c r="AC347" i="105"/>
  <c r="AB347" i="105"/>
  <c r="AA347" i="105"/>
  <c r="B347" i="105"/>
  <c r="AU346" i="105"/>
  <c r="BA346" i="105" s="1"/>
  <c r="AS346" i="105"/>
  <c r="AQ346" i="105"/>
  <c r="AP346" i="105"/>
  <c r="AT346" i="105" s="1"/>
  <c r="AH346" i="105"/>
  <c r="AG346" i="105"/>
  <c r="AF346" i="105"/>
  <c r="AE346" i="105"/>
  <c r="AI346" i="105" s="1"/>
  <c r="AD346" i="105"/>
  <c r="AC346" i="105"/>
  <c r="AB346" i="105"/>
  <c r="AA346" i="105"/>
  <c r="B346" i="105"/>
  <c r="AX346" i="105" s="1"/>
  <c r="AU345" i="105"/>
  <c r="BA345" i="105" s="1"/>
  <c r="AS345" i="105"/>
  <c r="AQ345" i="105"/>
  <c r="AP345" i="105"/>
  <c r="AT345" i="105" s="1"/>
  <c r="AH345" i="105"/>
  <c r="AG345" i="105"/>
  <c r="AF345" i="105"/>
  <c r="AE345" i="105"/>
  <c r="AI345" i="105" s="1"/>
  <c r="AD345" i="105"/>
  <c r="AC345" i="105"/>
  <c r="AB345" i="105"/>
  <c r="AA345" i="105"/>
  <c r="B345" i="105"/>
  <c r="AU344" i="105"/>
  <c r="BA344" i="105" s="1"/>
  <c r="AS344" i="105"/>
  <c r="AQ344" i="105"/>
  <c r="AP344" i="105"/>
  <c r="AT344" i="105" s="1"/>
  <c r="AH344" i="105"/>
  <c r="AG344" i="105"/>
  <c r="AF344" i="105"/>
  <c r="AE344" i="105"/>
  <c r="AI344" i="105" s="1"/>
  <c r="AD344" i="105"/>
  <c r="AC344" i="105"/>
  <c r="AB344" i="105"/>
  <c r="AA344" i="105"/>
  <c r="B344" i="105"/>
  <c r="AY344" i="105" s="1"/>
  <c r="AW343" i="105"/>
  <c r="AU343" i="105"/>
  <c r="BA343" i="105" s="1"/>
  <c r="AS343" i="105"/>
  <c r="AQ343" i="105"/>
  <c r="AP343" i="105"/>
  <c r="AH343" i="105"/>
  <c r="AG343" i="105"/>
  <c r="AF343" i="105"/>
  <c r="AI343" i="105" s="1"/>
  <c r="AE343" i="105"/>
  <c r="AD343" i="105"/>
  <c r="AC343" i="105"/>
  <c r="AB343" i="105"/>
  <c r="AA343" i="105"/>
  <c r="B343" i="105"/>
  <c r="AU342" i="105"/>
  <c r="BA342" i="105" s="1"/>
  <c r="AS342" i="105"/>
  <c r="AQ342" i="105"/>
  <c r="AP342" i="105"/>
  <c r="AH342" i="105"/>
  <c r="AG342" i="105"/>
  <c r="AF342" i="105"/>
  <c r="AE342" i="105"/>
  <c r="AD342" i="105"/>
  <c r="AC342" i="105"/>
  <c r="AB342" i="105"/>
  <c r="AA342" i="105"/>
  <c r="B342" i="105"/>
  <c r="AY342" i="105" s="1"/>
  <c r="AU341" i="105"/>
  <c r="BA341" i="105" s="1"/>
  <c r="AS341" i="105"/>
  <c r="AQ341" i="105"/>
  <c r="AP341" i="105"/>
  <c r="AH341" i="105"/>
  <c r="AG341" i="105"/>
  <c r="AF341" i="105"/>
  <c r="AE341" i="105"/>
  <c r="AD341" i="105"/>
  <c r="AC341" i="105"/>
  <c r="AB341" i="105"/>
  <c r="AA341" i="105"/>
  <c r="B341" i="105"/>
  <c r="AU340" i="105"/>
  <c r="BA340" i="105" s="1"/>
  <c r="AS340" i="105"/>
  <c r="AQ340" i="105"/>
  <c r="AP340" i="105"/>
  <c r="AH340" i="105"/>
  <c r="AI340" i="105" s="1"/>
  <c r="AG340" i="105"/>
  <c r="AF340" i="105"/>
  <c r="AE340" i="105"/>
  <c r="AD340" i="105"/>
  <c r="AC340" i="105"/>
  <c r="AB340" i="105"/>
  <c r="AA340" i="105"/>
  <c r="B340" i="105"/>
  <c r="AU339" i="105"/>
  <c r="BA339" i="105" s="1"/>
  <c r="AS339" i="105"/>
  <c r="AQ339" i="105"/>
  <c r="AP339" i="105"/>
  <c r="AH339" i="105"/>
  <c r="AG339" i="105"/>
  <c r="AF339" i="105"/>
  <c r="AE339" i="105"/>
  <c r="AD339" i="105"/>
  <c r="AC339" i="105"/>
  <c r="AB339" i="105"/>
  <c r="AA339" i="105"/>
  <c r="B339" i="105"/>
  <c r="AU338" i="105"/>
  <c r="BA338" i="105" s="1"/>
  <c r="AS338" i="105"/>
  <c r="AQ338" i="105"/>
  <c r="AP338" i="105"/>
  <c r="AT338" i="105" s="1"/>
  <c r="AZ338" i="105" s="1"/>
  <c r="AI338" i="105"/>
  <c r="AH338" i="105"/>
  <c r="AG338" i="105"/>
  <c r="AF338" i="105"/>
  <c r="AE338" i="105"/>
  <c r="AD338" i="105"/>
  <c r="AC338" i="105"/>
  <c r="AB338" i="105"/>
  <c r="AA338" i="105"/>
  <c r="B338" i="105"/>
  <c r="AU337" i="105"/>
  <c r="BA337" i="105" s="1"/>
  <c r="AS337" i="105"/>
  <c r="AQ337" i="105"/>
  <c r="AP337" i="105"/>
  <c r="AT337" i="105" s="1"/>
  <c r="AH337" i="105"/>
  <c r="AG337" i="105"/>
  <c r="AF337" i="105"/>
  <c r="AE337" i="105"/>
  <c r="AD337" i="105"/>
  <c r="AC337" i="105"/>
  <c r="AB337" i="105"/>
  <c r="AA337" i="105"/>
  <c r="B337" i="105"/>
  <c r="AU336" i="105"/>
  <c r="BA336" i="105" s="1"/>
  <c r="AT336" i="105"/>
  <c r="AS336" i="105"/>
  <c r="AQ336" i="105"/>
  <c r="AP336" i="105"/>
  <c r="AH336" i="105"/>
  <c r="AG336" i="105"/>
  <c r="AF336" i="105"/>
  <c r="AE336" i="105"/>
  <c r="AD336" i="105"/>
  <c r="AC336" i="105"/>
  <c r="AB336" i="105"/>
  <c r="AA336" i="105"/>
  <c r="B336" i="105"/>
  <c r="AU335" i="105"/>
  <c r="BA335" i="105" s="1"/>
  <c r="AT335" i="105"/>
  <c r="AS335" i="105"/>
  <c r="AQ335" i="105"/>
  <c r="AP335" i="105"/>
  <c r="AH335" i="105"/>
  <c r="AI335" i="105" s="1"/>
  <c r="AG335" i="105"/>
  <c r="AF335" i="105"/>
  <c r="AE335" i="105"/>
  <c r="AD335" i="105"/>
  <c r="AC335" i="105"/>
  <c r="AB335" i="105"/>
  <c r="AA335" i="105"/>
  <c r="B335" i="105"/>
  <c r="AV335" i="105" s="1"/>
  <c r="AU334" i="105"/>
  <c r="BA334" i="105" s="1"/>
  <c r="AS334" i="105"/>
  <c r="AQ334" i="105"/>
  <c r="AP334" i="105"/>
  <c r="AH334" i="105"/>
  <c r="AG334" i="105"/>
  <c r="AF334" i="105"/>
  <c r="AE334" i="105"/>
  <c r="AD334" i="105"/>
  <c r="AC334" i="105"/>
  <c r="AB334" i="105"/>
  <c r="AA334" i="105"/>
  <c r="B334" i="105"/>
  <c r="AU333" i="105"/>
  <c r="BA333" i="105" s="1"/>
  <c r="AT333" i="105"/>
  <c r="AS333" i="105"/>
  <c r="AQ333" i="105"/>
  <c r="AP333" i="105"/>
  <c r="AH333" i="105"/>
  <c r="AG333" i="105"/>
  <c r="AF333" i="105"/>
  <c r="AE333" i="105"/>
  <c r="AD333" i="105"/>
  <c r="AC333" i="105"/>
  <c r="AB333" i="105"/>
  <c r="AA333" i="105"/>
  <c r="B333" i="105"/>
  <c r="AZ333" i="105" s="1"/>
  <c r="AW332" i="105"/>
  <c r="AU332" i="105"/>
  <c r="BA332" i="105" s="1"/>
  <c r="AS332" i="105"/>
  <c r="AQ332" i="105"/>
  <c r="AP332" i="105"/>
  <c r="AH332" i="105"/>
  <c r="AG332" i="105"/>
  <c r="AF332" i="105"/>
  <c r="AE332" i="105"/>
  <c r="AD332" i="105"/>
  <c r="AC332" i="105"/>
  <c r="AB332" i="105"/>
  <c r="AA332" i="105"/>
  <c r="B332" i="105"/>
  <c r="AY332" i="105" s="1"/>
  <c r="AU331" i="105"/>
  <c r="BA331" i="105" s="1"/>
  <c r="AT331" i="105"/>
  <c r="AS331" i="105"/>
  <c r="AQ331" i="105"/>
  <c r="AP331" i="105"/>
  <c r="AH331" i="105"/>
  <c r="AG331" i="105"/>
  <c r="AF331" i="105"/>
  <c r="AE331" i="105"/>
  <c r="AD331" i="105"/>
  <c r="AC331" i="105"/>
  <c r="AB331" i="105"/>
  <c r="AA331" i="105"/>
  <c r="B331" i="105"/>
  <c r="AU330" i="105"/>
  <c r="BA330" i="105" s="1"/>
  <c r="AT330" i="105"/>
  <c r="AS330" i="105"/>
  <c r="AQ330" i="105"/>
  <c r="AP330" i="105"/>
  <c r="AH330" i="105"/>
  <c r="AI330" i="105" s="1"/>
  <c r="AG330" i="105"/>
  <c r="AF330" i="105"/>
  <c r="AE330" i="105"/>
  <c r="AD330" i="105"/>
  <c r="AC330" i="105"/>
  <c r="AB330" i="105"/>
  <c r="AA330" i="105"/>
  <c r="B330" i="105"/>
  <c r="AX330" i="105" s="1"/>
  <c r="AU329" i="105"/>
  <c r="BA329" i="105" s="1"/>
  <c r="AS329" i="105"/>
  <c r="AQ329" i="105"/>
  <c r="AP329" i="105"/>
  <c r="AH329" i="105"/>
  <c r="AG329" i="105"/>
  <c r="AF329" i="105"/>
  <c r="AE329" i="105"/>
  <c r="AD329" i="105"/>
  <c r="AC329" i="105"/>
  <c r="AB329" i="105"/>
  <c r="AA329" i="105"/>
  <c r="B329" i="105"/>
  <c r="AK329" i="105" s="1"/>
  <c r="AU328" i="105"/>
  <c r="BA328" i="105" s="1"/>
  <c r="AS328" i="105"/>
  <c r="AQ328" i="105"/>
  <c r="AT328" i="105" s="1"/>
  <c r="AP328" i="105"/>
  <c r="AI328" i="105"/>
  <c r="AH328" i="105"/>
  <c r="AG328" i="105"/>
  <c r="AF328" i="105"/>
  <c r="AE328" i="105"/>
  <c r="AD328" i="105"/>
  <c r="AC328" i="105"/>
  <c r="AB328" i="105"/>
  <c r="AA328" i="105"/>
  <c r="B328" i="105"/>
  <c r="AY327" i="105"/>
  <c r="AX327" i="105"/>
  <c r="AW327" i="105"/>
  <c r="AU327" i="105"/>
  <c r="BA327" i="105" s="1"/>
  <c r="AS327" i="105"/>
  <c r="AQ327" i="105"/>
  <c r="AP327" i="105"/>
  <c r="AI327" i="105"/>
  <c r="AH327" i="105"/>
  <c r="AG327" i="105"/>
  <c r="AF327" i="105"/>
  <c r="AE327" i="105"/>
  <c r="AD327" i="105"/>
  <c r="AC327" i="105"/>
  <c r="AB327" i="105"/>
  <c r="AA327" i="105"/>
  <c r="B327" i="105"/>
  <c r="AU326" i="105"/>
  <c r="BA326" i="105" s="1"/>
  <c r="AS326" i="105"/>
  <c r="AQ326" i="105"/>
  <c r="AP326" i="105"/>
  <c r="AH326" i="105"/>
  <c r="AG326" i="105"/>
  <c r="AF326" i="105"/>
  <c r="AE326" i="105"/>
  <c r="AD326" i="105"/>
  <c r="AC326" i="105"/>
  <c r="AB326" i="105"/>
  <c r="AA326" i="105"/>
  <c r="B326" i="105"/>
  <c r="AY326" i="105" s="1"/>
  <c r="AU325" i="105"/>
  <c r="BA325" i="105" s="1"/>
  <c r="AS325" i="105"/>
  <c r="AQ325" i="105"/>
  <c r="AP325" i="105"/>
  <c r="AH325" i="105"/>
  <c r="AG325" i="105"/>
  <c r="AF325" i="105"/>
  <c r="AE325" i="105"/>
  <c r="AD325" i="105"/>
  <c r="AC325" i="105"/>
  <c r="AB325" i="105"/>
  <c r="AA325" i="105"/>
  <c r="B325" i="105"/>
  <c r="AU324" i="105"/>
  <c r="BA324" i="105" s="1"/>
  <c r="AS324" i="105"/>
  <c r="AQ324" i="105"/>
  <c r="AP324" i="105"/>
  <c r="AH324" i="105"/>
  <c r="AG324" i="105"/>
  <c r="AF324" i="105"/>
  <c r="AE324" i="105"/>
  <c r="AD324" i="105"/>
  <c r="AC324" i="105"/>
  <c r="AB324" i="105"/>
  <c r="AA324" i="105"/>
  <c r="B324" i="105"/>
  <c r="AN324" i="105" s="1"/>
  <c r="AU323" i="105"/>
  <c r="BA323" i="105" s="1"/>
  <c r="AS323" i="105"/>
  <c r="AQ323" i="105"/>
  <c r="AT323" i="105" s="1"/>
  <c r="AP323" i="105"/>
  <c r="AH323" i="105"/>
  <c r="AG323" i="105"/>
  <c r="AF323" i="105"/>
  <c r="AE323" i="105"/>
  <c r="AD323" i="105"/>
  <c r="AC323" i="105"/>
  <c r="AB323" i="105"/>
  <c r="AA323" i="105"/>
  <c r="B323" i="105"/>
  <c r="AU322" i="105"/>
  <c r="BA322" i="105" s="1"/>
  <c r="AT322" i="105"/>
  <c r="AS322" i="105"/>
  <c r="AQ322" i="105"/>
  <c r="AP322" i="105"/>
  <c r="AH322" i="105"/>
  <c r="AG322" i="105"/>
  <c r="AF322" i="105"/>
  <c r="AE322" i="105"/>
  <c r="AI322" i="105" s="1"/>
  <c r="AD322" i="105"/>
  <c r="AC322" i="105"/>
  <c r="AB322" i="105"/>
  <c r="AA322" i="105"/>
  <c r="B322" i="105"/>
  <c r="AZ322" i="105" s="1"/>
  <c r="AY321" i="105"/>
  <c r="AW321" i="105"/>
  <c r="AU321" i="105"/>
  <c r="BA321" i="105" s="1"/>
  <c r="AS321" i="105"/>
  <c r="AQ321" i="105"/>
  <c r="AP321" i="105"/>
  <c r="AN321" i="105"/>
  <c r="AM321" i="105"/>
  <c r="AL321" i="105"/>
  <c r="AK321" i="105"/>
  <c r="AJ321" i="105"/>
  <c r="AH321" i="105"/>
  <c r="AG321" i="105"/>
  <c r="AF321" i="105"/>
  <c r="AE321" i="105"/>
  <c r="AD321" i="105"/>
  <c r="AC321" i="105"/>
  <c r="AB321" i="105"/>
  <c r="AA321" i="105"/>
  <c r="B321" i="105"/>
  <c r="AU320" i="105"/>
  <c r="BA320" i="105" s="1"/>
  <c r="AS320" i="105"/>
  <c r="AQ320" i="105"/>
  <c r="AP320" i="105"/>
  <c r="AH320" i="105"/>
  <c r="AG320" i="105"/>
  <c r="AF320" i="105"/>
  <c r="AE320" i="105"/>
  <c r="AD320" i="105"/>
  <c r="AC320" i="105"/>
  <c r="AB320" i="105"/>
  <c r="AA320" i="105"/>
  <c r="B320" i="105"/>
  <c r="AU319" i="105"/>
  <c r="BA319" i="105" s="1"/>
  <c r="AT319" i="105"/>
  <c r="AS319" i="105"/>
  <c r="AQ319" i="105"/>
  <c r="AP319" i="105"/>
  <c r="AH319" i="105"/>
  <c r="AG319" i="105"/>
  <c r="AF319" i="105"/>
  <c r="AI319" i="105" s="1"/>
  <c r="AE319" i="105"/>
  <c r="AD319" i="105"/>
  <c r="AC319" i="105"/>
  <c r="AB319" i="105"/>
  <c r="AA319" i="105"/>
  <c r="B319" i="105"/>
  <c r="AU318" i="105"/>
  <c r="BA318" i="105" s="1"/>
  <c r="AS318" i="105"/>
  <c r="AQ318" i="105"/>
  <c r="AP318" i="105"/>
  <c r="AH318" i="105"/>
  <c r="AG318" i="105"/>
  <c r="AF318" i="105"/>
  <c r="AE318" i="105"/>
  <c r="AD318" i="105"/>
  <c r="AC318" i="105"/>
  <c r="AB318" i="105"/>
  <c r="AA318" i="105"/>
  <c r="B318" i="105"/>
  <c r="AU317" i="105"/>
  <c r="BA317" i="105" s="1"/>
  <c r="AS317" i="105"/>
  <c r="AQ317" i="105"/>
  <c r="AP317" i="105"/>
  <c r="AH317" i="105"/>
  <c r="AG317" i="105"/>
  <c r="AF317" i="105"/>
  <c r="AE317" i="105"/>
  <c r="AD317" i="105"/>
  <c r="AC317" i="105"/>
  <c r="AB317" i="105"/>
  <c r="AA317" i="105"/>
  <c r="B317" i="105"/>
  <c r="AU316" i="105"/>
  <c r="BA316" i="105" s="1"/>
  <c r="AS316" i="105"/>
  <c r="AQ316" i="105"/>
  <c r="AT316" i="105" s="1"/>
  <c r="AP316" i="105"/>
  <c r="AH316" i="105"/>
  <c r="AG316" i="105"/>
  <c r="AF316" i="105"/>
  <c r="AE316" i="105"/>
  <c r="AD316" i="105"/>
  <c r="AC316" i="105"/>
  <c r="AB316" i="105"/>
  <c r="AA316" i="105"/>
  <c r="B316" i="105"/>
  <c r="AZ316" i="105" s="1"/>
  <c r="AY315" i="105"/>
  <c r="AW315" i="105"/>
  <c r="AV315" i="105"/>
  <c r="AU315" i="105"/>
  <c r="BA315" i="105" s="1"/>
  <c r="AS315" i="105"/>
  <c r="AQ315" i="105"/>
  <c r="AP315" i="105"/>
  <c r="AT315" i="105" s="1"/>
  <c r="AM315" i="105"/>
  <c r="AL315" i="105"/>
  <c r="AH315" i="105"/>
  <c r="AG315" i="105"/>
  <c r="AF315" i="105"/>
  <c r="AE315" i="105"/>
  <c r="AD315" i="105"/>
  <c r="AC315" i="105"/>
  <c r="AB315" i="105"/>
  <c r="AA315" i="105"/>
  <c r="B315" i="105"/>
  <c r="AU314" i="105"/>
  <c r="BA314" i="105" s="1"/>
  <c r="AS314" i="105"/>
  <c r="AQ314" i="105"/>
  <c r="AP314" i="105"/>
  <c r="AH314" i="105"/>
  <c r="AG314" i="105"/>
  <c r="AF314" i="105"/>
  <c r="AE314" i="105"/>
  <c r="AD314" i="105"/>
  <c r="AC314" i="105"/>
  <c r="AB314" i="105"/>
  <c r="AA314" i="105"/>
  <c r="B314" i="105"/>
  <c r="AX314" i="105" s="1"/>
  <c r="AX313" i="105"/>
  <c r="AU313" i="105"/>
  <c r="BA313" i="105" s="1"/>
  <c r="AS313" i="105"/>
  <c r="AQ313" i="105"/>
  <c r="AP313" i="105"/>
  <c r="AH313" i="105"/>
  <c r="AG313" i="105"/>
  <c r="AF313" i="105"/>
  <c r="AE313" i="105"/>
  <c r="AD313" i="105"/>
  <c r="AC313" i="105"/>
  <c r="AB313" i="105"/>
  <c r="AA313" i="105"/>
  <c r="B313" i="105"/>
  <c r="AJ313" i="105" s="1"/>
  <c r="AU312" i="105"/>
  <c r="BA312" i="105" s="1"/>
  <c r="AS312" i="105"/>
  <c r="AQ312" i="105"/>
  <c r="AP312" i="105"/>
  <c r="AH312" i="105"/>
  <c r="AG312" i="105"/>
  <c r="AF312" i="105"/>
  <c r="AE312" i="105"/>
  <c r="AD312" i="105"/>
  <c r="AC312" i="105"/>
  <c r="AB312" i="105"/>
  <c r="AA312" i="105"/>
  <c r="B312" i="105"/>
  <c r="AY312" i="105" s="1"/>
  <c r="AW311" i="105"/>
  <c r="AV311" i="105"/>
  <c r="AU311" i="105"/>
  <c r="BA311" i="105" s="1"/>
  <c r="AS311" i="105"/>
  <c r="AQ311" i="105"/>
  <c r="AP311" i="105"/>
  <c r="AT311" i="105" s="1"/>
  <c r="AH311" i="105"/>
  <c r="AG311" i="105"/>
  <c r="AF311" i="105"/>
  <c r="AE311" i="105"/>
  <c r="AD311" i="105"/>
  <c r="AC311" i="105"/>
  <c r="AB311" i="105"/>
  <c r="AA311" i="105"/>
  <c r="B311" i="105"/>
  <c r="AU310" i="105"/>
  <c r="BA310" i="105" s="1"/>
  <c r="AS310" i="105"/>
  <c r="AQ310" i="105"/>
  <c r="AP310" i="105"/>
  <c r="AH310" i="105"/>
  <c r="AG310" i="105"/>
  <c r="AF310" i="105"/>
  <c r="AE310" i="105"/>
  <c r="AD310" i="105"/>
  <c r="AC310" i="105"/>
  <c r="AB310" i="105"/>
  <c r="AA310" i="105"/>
  <c r="B310" i="105"/>
  <c r="AY310" i="105" s="1"/>
  <c r="AU309" i="105"/>
  <c r="BA309" i="105" s="1"/>
  <c r="AS309" i="105"/>
  <c r="AQ309" i="105"/>
  <c r="AP309" i="105"/>
  <c r="AJ309" i="105"/>
  <c r="AH309" i="105"/>
  <c r="AG309" i="105"/>
  <c r="AF309" i="105"/>
  <c r="AE309" i="105"/>
  <c r="AD309" i="105"/>
  <c r="AC309" i="105"/>
  <c r="AB309" i="105"/>
  <c r="AA309" i="105"/>
  <c r="B309" i="105"/>
  <c r="AU308" i="105"/>
  <c r="BA308" i="105" s="1"/>
  <c r="AS308" i="105"/>
  <c r="AQ308" i="105"/>
  <c r="AP308" i="105"/>
  <c r="AH308" i="105"/>
  <c r="AG308" i="105"/>
  <c r="AF308" i="105"/>
  <c r="AE308" i="105"/>
  <c r="AD308" i="105"/>
  <c r="AC308" i="105"/>
  <c r="AB308" i="105"/>
  <c r="AA308" i="105"/>
  <c r="B308" i="105"/>
  <c r="AU307" i="105"/>
  <c r="BA307" i="105" s="1"/>
  <c r="AS307" i="105"/>
  <c r="AQ307" i="105"/>
  <c r="AP307" i="105"/>
  <c r="AH307" i="105"/>
  <c r="AG307" i="105"/>
  <c r="AF307" i="105"/>
  <c r="AE307" i="105"/>
  <c r="AD307" i="105"/>
  <c r="AC307" i="105"/>
  <c r="AB307" i="105"/>
  <c r="AA307" i="105"/>
  <c r="B307" i="105"/>
  <c r="AU306" i="105"/>
  <c r="BA306" i="105" s="1"/>
  <c r="AS306" i="105"/>
  <c r="AQ306" i="105"/>
  <c r="AP306" i="105"/>
  <c r="AH306" i="105"/>
  <c r="AG306" i="105"/>
  <c r="AF306" i="105"/>
  <c r="AE306" i="105"/>
  <c r="AD306" i="105"/>
  <c r="AC306" i="105"/>
  <c r="AB306" i="105"/>
  <c r="AA306" i="105"/>
  <c r="B306" i="105"/>
  <c r="AY306" i="105" s="1"/>
  <c r="AZ305" i="105"/>
  <c r="AY305" i="105"/>
  <c r="AX305" i="105"/>
  <c r="AW305" i="105"/>
  <c r="AV305" i="105"/>
  <c r="AU305" i="105"/>
  <c r="BA305" i="105" s="1"/>
  <c r="AS305" i="105"/>
  <c r="AQ305" i="105"/>
  <c r="AP305" i="105"/>
  <c r="AT305" i="105" s="1"/>
  <c r="AN305" i="105"/>
  <c r="AM305" i="105"/>
  <c r="AK305" i="105"/>
  <c r="AH305" i="105"/>
  <c r="AG305" i="105"/>
  <c r="AF305" i="105"/>
  <c r="AE305" i="105"/>
  <c r="AD305" i="105"/>
  <c r="AC305" i="105"/>
  <c r="AB305" i="105"/>
  <c r="AA305" i="105"/>
  <c r="B305" i="105"/>
  <c r="AJ305" i="105" s="1"/>
  <c r="AU304" i="105"/>
  <c r="BA304" i="105" s="1"/>
  <c r="AS304" i="105"/>
  <c r="AQ304" i="105"/>
  <c r="AP304" i="105"/>
  <c r="AH304" i="105"/>
  <c r="AG304" i="105"/>
  <c r="AF304" i="105"/>
  <c r="AE304" i="105"/>
  <c r="AI304" i="105" s="1"/>
  <c r="AD304" i="105"/>
  <c r="AC304" i="105"/>
  <c r="AB304" i="105"/>
  <c r="AA304" i="105"/>
  <c r="B304" i="105"/>
  <c r="AU303" i="105"/>
  <c r="BA303" i="105" s="1"/>
  <c r="AS303" i="105"/>
  <c r="AQ303" i="105"/>
  <c r="AP303" i="105"/>
  <c r="AH303" i="105"/>
  <c r="AG303" i="105"/>
  <c r="AF303" i="105"/>
  <c r="AE303" i="105"/>
  <c r="AD303" i="105"/>
  <c r="AC303" i="105"/>
  <c r="AB303" i="105"/>
  <c r="AA303" i="105"/>
  <c r="B303" i="105"/>
  <c r="AV303" i="105" s="1"/>
  <c r="AU302" i="105"/>
  <c r="BA302" i="105" s="1"/>
  <c r="AS302" i="105"/>
  <c r="AQ302" i="105"/>
  <c r="AP302" i="105"/>
  <c r="AT302" i="105" s="1"/>
  <c r="AH302" i="105"/>
  <c r="AG302" i="105"/>
  <c r="AF302" i="105"/>
  <c r="AE302" i="105"/>
  <c r="AD302" i="105"/>
  <c r="AC302" i="105"/>
  <c r="AB302" i="105"/>
  <c r="AA302" i="105"/>
  <c r="B302" i="105"/>
  <c r="AU301" i="105"/>
  <c r="BA301" i="105" s="1"/>
  <c r="AS301" i="105"/>
  <c r="AQ301" i="105"/>
  <c r="AP301" i="105"/>
  <c r="AH301" i="105"/>
  <c r="AG301" i="105"/>
  <c r="AF301" i="105"/>
  <c r="AE301" i="105"/>
  <c r="AD301" i="105"/>
  <c r="AC301" i="105"/>
  <c r="AB301" i="105"/>
  <c r="AA301" i="105"/>
  <c r="B301" i="105"/>
  <c r="AU300" i="105"/>
  <c r="BA300" i="105" s="1"/>
  <c r="AS300" i="105"/>
  <c r="AQ300" i="105"/>
  <c r="AP300" i="105"/>
  <c r="AT300" i="105" s="1"/>
  <c r="AH300" i="105"/>
  <c r="AG300" i="105"/>
  <c r="AF300" i="105"/>
  <c r="AE300" i="105"/>
  <c r="AD300" i="105"/>
  <c r="AC300" i="105"/>
  <c r="AB300" i="105"/>
  <c r="AA300" i="105"/>
  <c r="B300" i="105"/>
  <c r="AX300" i="105" s="1"/>
  <c r="AY299" i="105"/>
  <c r="AX299" i="105"/>
  <c r="AW299" i="105"/>
  <c r="AV299" i="105"/>
  <c r="AU299" i="105"/>
  <c r="BA299" i="105" s="1"/>
  <c r="AS299" i="105"/>
  <c r="AQ299" i="105"/>
  <c r="AP299" i="105"/>
  <c r="AJ299" i="105"/>
  <c r="AH299" i="105"/>
  <c r="AG299" i="105"/>
  <c r="AF299" i="105"/>
  <c r="AE299" i="105"/>
  <c r="AD299" i="105"/>
  <c r="AC299" i="105"/>
  <c r="AB299" i="105"/>
  <c r="AA299" i="105"/>
  <c r="B299" i="105"/>
  <c r="AU298" i="105"/>
  <c r="BA298" i="105" s="1"/>
  <c r="AS298" i="105"/>
  <c r="AQ298" i="105"/>
  <c r="AP298" i="105"/>
  <c r="AH298" i="105"/>
  <c r="AI298" i="105" s="1"/>
  <c r="AG298" i="105"/>
  <c r="AF298" i="105"/>
  <c r="AE298" i="105"/>
  <c r="AD298" i="105"/>
  <c r="AC298" i="105"/>
  <c r="AB298" i="105"/>
  <c r="AA298" i="105"/>
  <c r="B298" i="105"/>
  <c r="AK298" i="105" s="1"/>
  <c r="AU297" i="105"/>
  <c r="BA297" i="105" s="1"/>
  <c r="AS297" i="105"/>
  <c r="AQ297" i="105"/>
  <c r="AP297" i="105"/>
  <c r="AT297" i="105" s="1"/>
  <c r="AK297" i="105"/>
  <c r="AI297" i="105"/>
  <c r="AH297" i="105"/>
  <c r="AG297" i="105"/>
  <c r="AF297" i="105"/>
  <c r="AE297" i="105"/>
  <c r="AD297" i="105"/>
  <c r="AC297" i="105"/>
  <c r="AB297" i="105"/>
  <c r="AA297" i="105"/>
  <c r="B297" i="105"/>
  <c r="AL297" i="105" s="1"/>
  <c r="AU296" i="105"/>
  <c r="BA296" i="105" s="1"/>
  <c r="AS296" i="105"/>
  <c r="AQ296" i="105"/>
  <c r="AP296" i="105"/>
  <c r="AT296" i="105" s="1"/>
  <c r="AH296" i="105"/>
  <c r="AG296" i="105"/>
  <c r="AF296" i="105"/>
  <c r="AI296" i="105" s="1"/>
  <c r="AE296" i="105"/>
  <c r="AD296" i="105"/>
  <c r="AC296" i="105"/>
  <c r="AB296" i="105"/>
  <c r="AA296" i="105"/>
  <c r="B296" i="105"/>
  <c r="AX296" i="105" s="1"/>
  <c r="AX295" i="105"/>
  <c r="AU295" i="105"/>
  <c r="BA295" i="105" s="1"/>
  <c r="AS295" i="105"/>
  <c r="AQ295" i="105"/>
  <c r="AP295" i="105"/>
  <c r="AH295" i="105"/>
  <c r="AG295" i="105"/>
  <c r="AF295" i="105"/>
  <c r="AE295" i="105"/>
  <c r="AD295" i="105"/>
  <c r="AC295" i="105"/>
  <c r="AB295" i="105"/>
  <c r="AA295" i="105"/>
  <c r="B295" i="105"/>
  <c r="AY295" i="105" s="1"/>
  <c r="AU294" i="105"/>
  <c r="BA294" i="105" s="1"/>
  <c r="AT294" i="105"/>
  <c r="AS294" i="105"/>
  <c r="AQ294" i="105"/>
  <c r="AP294" i="105"/>
  <c r="AH294" i="105"/>
  <c r="AG294" i="105"/>
  <c r="AF294" i="105"/>
  <c r="AE294" i="105"/>
  <c r="AD294" i="105"/>
  <c r="AC294" i="105"/>
  <c r="AB294" i="105"/>
  <c r="AA294" i="105"/>
  <c r="B294" i="105"/>
  <c r="AU293" i="105"/>
  <c r="BA293" i="105" s="1"/>
  <c r="AT293" i="105"/>
  <c r="AS293" i="105"/>
  <c r="AQ293" i="105"/>
  <c r="AP293" i="105"/>
  <c r="AJ293" i="105"/>
  <c r="AH293" i="105"/>
  <c r="AG293" i="105"/>
  <c r="AF293" i="105"/>
  <c r="AE293" i="105"/>
  <c r="AD293" i="105"/>
  <c r="AC293" i="105"/>
  <c r="AB293" i="105"/>
  <c r="AA293" i="105"/>
  <c r="B293" i="105"/>
  <c r="AU292" i="105"/>
  <c r="BA292" i="105" s="1"/>
  <c r="AS292" i="105"/>
  <c r="AQ292" i="105"/>
  <c r="AP292" i="105"/>
  <c r="AH292" i="105"/>
  <c r="AG292" i="105"/>
  <c r="AF292" i="105"/>
  <c r="AE292" i="105"/>
  <c r="AI292" i="105" s="1"/>
  <c r="AD292" i="105"/>
  <c r="AC292" i="105"/>
  <c r="AB292" i="105"/>
  <c r="AA292" i="105"/>
  <c r="B292" i="105"/>
  <c r="AU291" i="105"/>
  <c r="BA291" i="105" s="1"/>
  <c r="AS291" i="105"/>
  <c r="AQ291" i="105"/>
  <c r="AP291" i="105"/>
  <c r="AH291" i="105"/>
  <c r="AG291" i="105"/>
  <c r="AF291" i="105"/>
  <c r="AE291" i="105"/>
  <c r="AD291" i="105"/>
  <c r="AC291" i="105"/>
  <c r="AB291" i="105"/>
  <c r="AA291" i="105"/>
  <c r="B291" i="105"/>
  <c r="AX291" i="105" s="1"/>
  <c r="AU290" i="105"/>
  <c r="BA290" i="105" s="1"/>
  <c r="AS290" i="105"/>
  <c r="AQ290" i="105"/>
  <c r="AP290" i="105"/>
  <c r="AH290" i="105"/>
  <c r="AG290" i="105"/>
  <c r="AF290" i="105"/>
  <c r="AE290" i="105"/>
  <c r="AD290" i="105"/>
  <c r="AC290" i="105"/>
  <c r="AB290" i="105"/>
  <c r="AA290" i="105"/>
  <c r="B290" i="105"/>
  <c r="AY289" i="105"/>
  <c r="AW289" i="105"/>
  <c r="AV289" i="105"/>
  <c r="AU289" i="105"/>
  <c r="BA289" i="105" s="1"/>
  <c r="AT289" i="105"/>
  <c r="AZ289" i="105" s="1"/>
  <c r="AS289" i="105"/>
  <c r="AQ289" i="105"/>
  <c r="AP289" i="105"/>
  <c r="AM289" i="105"/>
  <c r="AL289" i="105"/>
  <c r="AJ289" i="105"/>
  <c r="AH289" i="105"/>
  <c r="AG289" i="105"/>
  <c r="AF289" i="105"/>
  <c r="AE289" i="105"/>
  <c r="AI289" i="105" s="1"/>
  <c r="AD289" i="105"/>
  <c r="AC289" i="105"/>
  <c r="AB289" i="105"/>
  <c r="AA289" i="105"/>
  <c r="B289" i="105"/>
  <c r="AU288" i="105"/>
  <c r="BA288" i="105" s="1"/>
  <c r="AS288" i="105"/>
  <c r="AQ288" i="105"/>
  <c r="AP288" i="105"/>
  <c r="AH288" i="105"/>
  <c r="AG288" i="105"/>
  <c r="AF288" i="105"/>
  <c r="AE288" i="105"/>
  <c r="AD288" i="105"/>
  <c r="AC288" i="105"/>
  <c r="AB288" i="105"/>
  <c r="AA288" i="105"/>
  <c r="B288" i="105"/>
  <c r="AY288" i="105" s="1"/>
  <c r="AU287" i="105"/>
  <c r="BA287" i="105" s="1"/>
  <c r="AS287" i="105"/>
  <c r="AQ287" i="105"/>
  <c r="AP287" i="105"/>
  <c r="AT287" i="105" s="1"/>
  <c r="AO287" i="105"/>
  <c r="AN287" i="105"/>
  <c r="AM287" i="105"/>
  <c r="AL287" i="105"/>
  <c r="AK287" i="105"/>
  <c r="AJ287" i="105"/>
  <c r="AI287" i="105"/>
  <c r="AH287" i="105"/>
  <c r="AG287" i="105"/>
  <c r="AF287" i="105"/>
  <c r="AE287" i="105"/>
  <c r="AD287" i="105"/>
  <c r="AC287" i="105"/>
  <c r="AB287" i="105"/>
  <c r="AA287" i="105"/>
  <c r="B287" i="105"/>
  <c r="AU286" i="105"/>
  <c r="BA286" i="105" s="1"/>
  <c r="AS286" i="105"/>
  <c r="AQ286" i="105"/>
  <c r="AP286" i="105"/>
  <c r="AH286" i="105"/>
  <c r="AG286" i="105"/>
  <c r="AF286" i="105"/>
  <c r="AE286" i="105"/>
  <c r="AI286" i="105" s="1"/>
  <c r="AD286" i="105"/>
  <c r="AC286" i="105"/>
  <c r="AB286" i="105"/>
  <c r="AA286" i="105"/>
  <c r="B286" i="105"/>
  <c r="AM286" i="105" s="1"/>
  <c r="AU285" i="105"/>
  <c r="BA285" i="105" s="1"/>
  <c r="AS285" i="105"/>
  <c r="AQ285" i="105"/>
  <c r="AP285" i="105"/>
  <c r="AT285" i="105" s="1"/>
  <c r="AH285" i="105"/>
  <c r="AG285" i="105"/>
  <c r="AF285" i="105"/>
  <c r="AE285" i="105"/>
  <c r="AD285" i="105"/>
  <c r="AC285" i="105"/>
  <c r="AB285" i="105"/>
  <c r="AA285" i="105"/>
  <c r="B285" i="105"/>
  <c r="AN285" i="105" s="1"/>
  <c r="AU284" i="105"/>
  <c r="BA284" i="105" s="1"/>
  <c r="AS284" i="105"/>
  <c r="AQ284" i="105"/>
  <c r="AP284" i="105"/>
  <c r="AL284" i="105"/>
  <c r="AH284" i="105"/>
  <c r="AG284" i="105"/>
  <c r="AI284" i="105" s="1"/>
  <c r="AF284" i="105"/>
  <c r="AE284" i="105"/>
  <c r="AD284" i="105"/>
  <c r="AC284" i="105"/>
  <c r="AB284" i="105"/>
  <c r="AA284" i="105"/>
  <c r="B284" i="105"/>
  <c r="AX284" i="105" s="1"/>
  <c r="AU283" i="105"/>
  <c r="BA283" i="105" s="1"/>
  <c r="AS283" i="105"/>
  <c r="AQ283" i="105"/>
  <c r="AT283" i="105" s="1"/>
  <c r="AP283" i="105"/>
  <c r="AH283" i="105"/>
  <c r="AG283" i="105"/>
  <c r="AF283" i="105"/>
  <c r="AE283" i="105"/>
  <c r="AD283" i="105"/>
  <c r="AC283" i="105"/>
  <c r="AB283" i="105"/>
  <c r="AA283" i="105"/>
  <c r="B283" i="105"/>
  <c r="AU282" i="105"/>
  <c r="BA282" i="105" s="1"/>
  <c r="AS282" i="105"/>
  <c r="AQ282" i="105"/>
  <c r="AP282" i="105"/>
  <c r="AT282" i="105" s="1"/>
  <c r="AH282" i="105"/>
  <c r="AG282" i="105"/>
  <c r="AF282" i="105"/>
  <c r="AE282" i="105"/>
  <c r="AD282" i="105"/>
  <c r="AC282" i="105"/>
  <c r="AB282" i="105"/>
  <c r="AA282" i="105"/>
  <c r="B282" i="105"/>
  <c r="AU281" i="105"/>
  <c r="BA281" i="105" s="1"/>
  <c r="AS281" i="105"/>
  <c r="AQ281" i="105"/>
  <c r="AP281" i="105"/>
  <c r="AT281" i="105" s="1"/>
  <c r="AH281" i="105"/>
  <c r="AG281" i="105"/>
  <c r="AF281" i="105"/>
  <c r="AE281" i="105"/>
  <c r="AD281" i="105"/>
  <c r="AC281" i="105"/>
  <c r="AB281" i="105"/>
  <c r="AA281" i="105"/>
  <c r="B281" i="105"/>
  <c r="AU280" i="105"/>
  <c r="BA280" i="105" s="1"/>
  <c r="AS280" i="105"/>
  <c r="AQ280" i="105"/>
  <c r="AP280" i="105"/>
  <c r="AH280" i="105"/>
  <c r="AG280" i="105"/>
  <c r="AF280" i="105"/>
  <c r="AE280" i="105"/>
  <c r="AI280" i="105" s="1"/>
  <c r="AD280" i="105"/>
  <c r="AC280" i="105"/>
  <c r="AB280" i="105"/>
  <c r="AA280" i="105"/>
  <c r="B280" i="105"/>
  <c r="AY279" i="105"/>
  <c r="AX279" i="105"/>
  <c r="AV279" i="105"/>
  <c r="AU279" i="105"/>
  <c r="BA279" i="105" s="1"/>
  <c r="AS279" i="105"/>
  <c r="AQ279" i="105"/>
  <c r="AT279" i="105" s="1"/>
  <c r="AP279" i="105"/>
  <c r="AN279" i="105"/>
  <c r="AM279" i="105"/>
  <c r="AK279" i="105"/>
  <c r="AH279" i="105"/>
  <c r="AG279" i="105"/>
  <c r="AF279" i="105"/>
  <c r="AE279" i="105"/>
  <c r="AD279" i="105"/>
  <c r="AC279" i="105"/>
  <c r="AB279" i="105"/>
  <c r="AA279" i="105"/>
  <c r="B279" i="105"/>
  <c r="AU278" i="105"/>
  <c r="BA278" i="105" s="1"/>
  <c r="AS278" i="105"/>
  <c r="AQ278" i="105"/>
  <c r="AP278" i="105"/>
  <c r="AH278" i="105"/>
  <c r="AG278" i="105"/>
  <c r="AF278" i="105"/>
  <c r="AE278" i="105"/>
  <c r="AI278" i="105" s="1"/>
  <c r="AD278" i="105"/>
  <c r="AC278" i="105"/>
  <c r="AB278" i="105"/>
  <c r="AA278" i="105"/>
  <c r="B278" i="105"/>
  <c r="AU277" i="105"/>
  <c r="BA277" i="105" s="1"/>
  <c r="AS277" i="105"/>
  <c r="AQ277" i="105"/>
  <c r="AP277" i="105"/>
  <c r="AT277" i="105" s="1"/>
  <c r="AH277" i="105"/>
  <c r="AG277" i="105"/>
  <c r="AF277" i="105"/>
  <c r="AE277" i="105"/>
  <c r="AI277" i="105" s="1"/>
  <c r="AD277" i="105"/>
  <c r="AC277" i="105"/>
  <c r="AB277" i="105"/>
  <c r="AA277" i="105"/>
  <c r="B277" i="105"/>
  <c r="AU276" i="105"/>
  <c r="BA276" i="105" s="1"/>
  <c r="AS276" i="105"/>
  <c r="AQ276" i="105"/>
  <c r="AP276" i="105"/>
  <c r="AH276" i="105"/>
  <c r="AG276" i="105"/>
  <c r="AF276" i="105"/>
  <c r="AE276" i="105"/>
  <c r="AD276" i="105"/>
  <c r="AC276" i="105"/>
  <c r="AB276" i="105"/>
  <c r="AA276" i="105"/>
  <c r="B276" i="105"/>
  <c r="AM276" i="105" s="1"/>
  <c r="AU275" i="105"/>
  <c r="BA275" i="105" s="1"/>
  <c r="AS275" i="105"/>
  <c r="AQ275" i="105"/>
  <c r="AP275" i="105"/>
  <c r="AT275" i="105" s="1"/>
  <c r="AH275" i="105"/>
  <c r="AG275" i="105"/>
  <c r="AF275" i="105"/>
  <c r="AE275" i="105"/>
  <c r="AD275" i="105"/>
  <c r="AC275" i="105"/>
  <c r="AB275" i="105"/>
  <c r="AA275" i="105"/>
  <c r="B275" i="105"/>
  <c r="AU274" i="105"/>
  <c r="BA274" i="105" s="1"/>
  <c r="AS274" i="105"/>
  <c r="AQ274" i="105"/>
  <c r="AP274" i="105"/>
  <c r="AH274" i="105"/>
  <c r="AG274" i="105"/>
  <c r="AF274" i="105"/>
  <c r="AE274" i="105"/>
  <c r="AD274" i="105"/>
  <c r="AC274" i="105"/>
  <c r="AB274" i="105"/>
  <c r="AA274" i="105"/>
  <c r="B274" i="105"/>
  <c r="AX274" i="105" s="1"/>
  <c r="AU273" i="105"/>
  <c r="BA273" i="105" s="1"/>
  <c r="AS273" i="105"/>
  <c r="AQ273" i="105"/>
  <c r="AP273" i="105"/>
  <c r="AH273" i="105"/>
  <c r="AG273" i="105"/>
  <c r="AF273" i="105"/>
  <c r="AE273" i="105"/>
  <c r="AD273" i="105"/>
  <c r="AC273" i="105"/>
  <c r="AB273" i="105"/>
  <c r="AA273" i="105"/>
  <c r="B273" i="105"/>
  <c r="AY273" i="105" s="1"/>
  <c r="AY272" i="105"/>
  <c r="AW272" i="105"/>
  <c r="AV272" i="105"/>
  <c r="AU272" i="105"/>
  <c r="BA272" i="105" s="1"/>
  <c r="AS272" i="105"/>
  <c r="AQ272" i="105"/>
  <c r="AP272" i="105"/>
  <c r="AT272" i="105" s="1"/>
  <c r="AZ272" i="105" s="1"/>
  <c r="AJ272" i="105"/>
  <c r="AI272" i="105"/>
  <c r="AH272" i="105"/>
  <c r="AG272" i="105"/>
  <c r="AF272" i="105"/>
  <c r="AE272" i="105"/>
  <c r="AD272" i="105"/>
  <c r="AC272" i="105"/>
  <c r="AB272" i="105"/>
  <c r="AA272" i="105"/>
  <c r="B272" i="105"/>
  <c r="AX272" i="105" s="1"/>
  <c r="AU271" i="105"/>
  <c r="BA271" i="105" s="1"/>
  <c r="AS271" i="105"/>
  <c r="AQ271" i="105"/>
  <c r="AP271" i="105"/>
  <c r="AN271" i="105"/>
  <c r="AH271" i="105"/>
  <c r="AG271" i="105"/>
  <c r="AF271" i="105"/>
  <c r="AE271" i="105"/>
  <c r="AD271" i="105"/>
  <c r="AC271" i="105"/>
  <c r="AB271" i="105"/>
  <c r="AA271" i="105"/>
  <c r="B271" i="105"/>
  <c r="AV271" i="105" s="1"/>
  <c r="AX270" i="105"/>
  <c r="AU270" i="105"/>
  <c r="BA270" i="105" s="1"/>
  <c r="AS270" i="105"/>
  <c r="AT270" i="105" s="1"/>
  <c r="AQ270" i="105"/>
  <c r="AP270" i="105"/>
  <c r="AH270" i="105"/>
  <c r="AG270" i="105"/>
  <c r="AF270" i="105"/>
  <c r="AE270" i="105"/>
  <c r="AD270" i="105"/>
  <c r="AC270" i="105"/>
  <c r="AB270" i="105"/>
  <c r="AA270" i="105"/>
  <c r="B270" i="105"/>
  <c r="AU269" i="105"/>
  <c r="BA269" i="105" s="1"/>
  <c r="AS269" i="105"/>
  <c r="AQ269" i="105"/>
  <c r="AP269" i="105"/>
  <c r="AH269" i="105"/>
  <c r="AG269" i="105"/>
  <c r="AF269" i="105"/>
  <c r="AE269" i="105"/>
  <c r="AD269" i="105"/>
  <c r="AC269" i="105"/>
  <c r="AB269" i="105"/>
  <c r="AA269" i="105"/>
  <c r="B269" i="105"/>
  <c r="AN269" i="105" s="1"/>
  <c r="AU268" i="105"/>
  <c r="BA268" i="105" s="1"/>
  <c r="AS268" i="105"/>
  <c r="AQ268" i="105"/>
  <c r="AP268" i="105"/>
  <c r="AH268" i="105"/>
  <c r="AG268" i="105"/>
  <c r="AF268" i="105"/>
  <c r="AE268" i="105"/>
  <c r="AD268" i="105"/>
  <c r="AC268" i="105"/>
  <c r="AB268" i="105"/>
  <c r="AA268" i="105"/>
  <c r="B268" i="105"/>
  <c r="AU267" i="105"/>
  <c r="BA267" i="105" s="1"/>
  <c r="AS267" i="105"/>
  <c r="AQ267" i="105"/>
  <c r="AP267" i="105"/>
  <c r="AM267" i="105"/>
  <c r="AK267" i="105"/>
  <c r="AJ267" i="105"/>
  <c r="AI267" i="105"/>
  <c r="AH267" i="105"/>
  <c r="AG267" i="105"/>
  <c r="AF267" i="105"/>
  <c r="AE267" i="105"/>
  <c r="AD267" i="105"/>
  <c r="AC267" i="105"/>
  <c r="AB267" i="105"/>
  <c r="AA267" i="105"/>
  <c r="B267" i="105"/>
  <c r="AU266" i="105"/>
  <c r="BA266" i="105" s="1"/>
  <c r="AS266" i="105"/>
  <c r="AQ266" i="105"/>
  <c r="AP266" i="105"/>
  <c r="AT266" i="105" s="1"/>
  <c r="AH266" i="105"/>
  <c r="AG266" i="105"/>
  <c r="AI266" i="105" s="1"/>
  <c r="AF266" i="105"/>
  <c r="AE266" i="105"/>
  <c r="AD266" i="105"/>
  <c r="AC266" i="105"/>
  <c r="AB266" i="105"/>
  <c r="AA266" i="105"/>
  <c r="B266" i="105"/>
  <c r="AU265" i="105"/>
  <c r="BA265" i="105" s="1"/>
  <c r="AS265" i="105"/>
  <c r="AQ265" i="105"/>
  <c r="AP265" i="105"/>
  <c r="AK265" i="105"/>
  <c r="AJ265" i="105"/>
  <c r="AH265" i="105"/>
  <c r="AG265" i="105"/>
  <c r="AF265" i="105"/>
  <c r="AE265" i="105"/>
  <c r="AD265" i="105"/>
  <c r="AC265" i="105"/>
  <c r="AB265" i="105"/>
  <c r="AA265" i="105"/>
  <c r="B265" i="105"/>
  <c r="AY264" i="105"/>
  <c r="AU264" i="105"/>
  <c r="BA264" i="105" s="1"/>
  <c r="AT264" i="105"/>
  <c r="AS264" i="105"/>
  <c r="AQ264" i="105"/>
  <c r="AP264" i="105"/>
  <c r="AH264" i="105"/>
  <c r="AG264" i="105"/>
  <c r="AF264" i="105"/>
  <c r="AE264" i="105"/>
  <c r="AD264" i="105"/>
  <c r="AC264" i="105"/>
  <c r="AB264" i="105"/>
  <c r="AA264" i="105"/>
  <c r="B264" i="105"/>
  <c r="AW264" i="105" s="1"/>
  <c r="AU263" i="105"/>
  <c r="BA263" i="105" s="1"/>
  <c r="AS263" i="105"/>
  <c r="AQ263" i="105"/>
  <c r="AP263" i="105"/>
  <c r="AT263" i="105" s="1"/>
  <c r="AH263" i="105"/>
  <c r="AG263" i="105"/>
  <c r="AI263" i="105" s="1"/>
  <c r="AF263" i="105"/>
  <c r="AE263" i="105"/>
  <c r="AD263" i="105"/>
  <c r="AC263" i="105"/>
  <c r="AB263" i="105"/>
  <c r="AA263" i="105"/>
  <c r="B263" i="105"/>
  <c r="AU262" i="105"/>
  <c r="BA262" i="105" s="1"/>
  <c r="AS262" i="105"/>
  <c r="AQ262" i="105"/>
  <c r="AT262" i="105" s="1"/>
  <c r="AP262" i="105"/>
  <c r="AH262" i="105"/>
  <c r="AG262" i="105"/>
  <c r="AF262" i="105"/>
  <c r="AE262" i="105"/>
  <c r="AD262" i="105"/>
  <c r="AC262" i="105"/>
  <c r="AB262" i="105"/>
  <c r="AA262" i="105"/>
  <c r="B262" i="105"/>
  <c r="AW262" i="105" s="1"/>
  <c r="AU261" i="105"/>
  <c r="BA261" i="105" s="1"/>
  <c r="AS261" i="105"/>
  <c r="AQ261" i="105"/>
  <c r="AP261" i="105"/>
  <c r="AH261" i="105"/>
  <c r="AG261" i="105"/>
  <c r="AF261" i="105"/>
  <c r="AE261" i="105"/>
  <c r="AD261" i="105"/>
  <c r="AC261" i="105"/>
  <c r="AB261" i="105"/>
  <c r="AA261" i="105"/>
  <c r="B261" i="105"/>
  <c r="AU260" i="105"/>
  <c r="BA260" i="105" s="1"/>
  <c r="AS260" i="105"/>
  <c r="AQ260" i="105"/>
  <c r="AP260" i="105"/>
  <c r="AM260" i="105"/>
  <c r="AH260" i="105"/>
  <c r="AG260" i="105"/>
  <c r="AF260" i="105"/>
  <c r="AE260" i="105"/>
  <c r="AD260" i="105"/>
  <c r="AC260" i="105"/>
  <c r="AB260" i="105"/>
  <c r="AA260" i="105"/>
  <c r="B260" i="105"/>
  <c r="AU259" i="105"/>
  <c r="BA259" i="105" s="1"/>
  <c r="AS259" i="105"/>
  <c r="AQ259" i="105"/>
  <c r="AP259" i="105"/>
  <c r="AT259" i="105" s="1"/>
  <c r="AH259" i="105"/>
  <c r="AG259" i="105"/>
  <c r="AF259" i="105"/>
  <c r="AE259" i="105"/>
  <c r="AD259" i="105"/>
  <c r="AC259" i="105"/>
  <c r="AB259" i="105"/>
  <c r="AA259" i="105"/>
  <c r="B259" i="105"/>
  <c r="AY259" i="105" s="1"/>
  <c r="AU258" i="105"/>
  <c r="BA258" i="105" s="1"/>
  <c r="AS258" i="105"/>
  <c r="AQ258" i="105"/>
  <c r="AP258" i="105"/>
  <c r="AT258" i="105" s="1"/>
  <c r="AH258" i="105"/>
  <c r="AG258" i="105"/>
  <c r="AF258" i="105"/>
  <c r="AE258" i="105"/>
  <c r="AD258" i="105"/>
  <c r="AC258" i="105"/>
  <c r="AB258" i="105"/>
  <c r="AA258" i="105"/>
  <c r="B258" i="105"/>
  <c r="AU257" i="105"/>
  <c r="BA257" i="105" s="1"/>
  <c r="AS257" i="105"/>
  <c r="AQ257" i="105"/>
  <c r="AP257" i="105"/>
  <c r="AT257" i="105" s="1"/>
  <c r="AH257" i="105"/>
  <c r="AG257" i="105"/>
  <c r="AF257" i="105"/>
  <c r="AE257" i="105"/>
  <c r="AD257" i="105"/>
  <c r="AC257" i="105"/>
  <c r="AB257" i="105"/>
  <c r="AA257" i="105"/>
  <c r="B257" i="105"/>
  <c r="AZ257" i="105" s="1"/>
  <c r="AY256" i="105"/>
  <c r="AW256" i="105"/>
  <c r="AV256" i="105"/>
  <c r="AU256" i="105"/>
  <c r="BA256" i="105" s="1"/>
  <c r="AS256" i="105"/>
  <c r="AQ256" i="105"/>
  <c r="AP256" i="105"/>
  <c r="AT256" i="105" s="1"/>
  <c r="AH256" i="105"/>
  <c r="AG256" i="105"/>
  <c r="AF256" i="105"/>
  <c r="AE256" i="105"/>
  <c r="AD256" i="105"/>
  <c r="AC256" i="105"/>
  <c r="AB256" i="105"/>
  <c r="AA256" i="105"/>
  <c r="B256" i="105"/>
  <c r="AX256" i="105" s="1"/>
  <c r="AY255" i="105"/>
  <c r="AX255" i="105"/>
  <c r="AU255" i="105"/>
  <c r="BA255" i="105" s="1"/>
  <c r="AS255" i="105"/>
  <c r="AQ255" i="105"/>
  <c r="AP255" i="105"/>
  <c r="AT255" i="105" s="1"/>
  <c r="AZ255" i="105" s="1"/>
  <c r="AN255" i="105"/>
  <c r="AM255" i="105"/>
  <c r="AH255" i="105"/>
  <c r="AG255" i="105"/>
  <c r="AF255" i="105"/>
  <c r="AE255" i="105"/>
  <c r="AD255" i="105"/>
  <c r="AC255" i="105"/>
  <c r="AB255" i="105"/>
  <c r="AA255" i="105"/>
  <c r="B255" i="105"/>
  <c r="AU254" i="105"/>
  <c r="BA254" i="105" s="1"/>
  <c r="AT254" i="105"/>
  <c r="AS254" i="105"/>
  <c r="AQ254" i="105"/>
  <c r="AP254" i="105"/>
  <c r="AH254" i="105"/>
  <c r="AG254" i="105"/>
  <c r="AF254" i="105"/>
  <c r="AE254" i="105"/>
  <c r="AD254" i="105"/>
  <c r="AC254" i="105"/>
  <c r="AB254" i="105"/>
  <c r="AA254" i="105"/>
  <c r="B254" i="105"/>
  <c r="AU253" i="105"/>
  <c r="BA253" i="105" s="1"/>
  <c r="AS253" i="105"/>
  <c r="AQ253" i="105"/>
  <c r="AP253" i="105"/>
  <c r="AH253" i="105"/>
  <c r="AG253" i="105"/>
  <c r="AF253" i="105"/>
  <c r="AE253" i="105"/>
  <c r="AD253" i="105"/>
  <c r="AC253" i="105"/>
  <c r="AB253" i="105"/>
  <c r="AA253" i="105"/>
  <c r="B253" i="105"/>
  <c r="AM253" i="105" s="1"/>
  <c r="AU252" i="105"/>
  <c r="BA252" i="105" s="1"/>
  <c r="AT252" i="105"/>
  <c r="AS252" i="105"/>
  <c r="AQ252" i="105"/>
  <c r="AP252" i="105"/>
  <c r="AH252" i="105"/>
  <c r="AG252" i="105"/>
  <c r="AF252" i="105"/>
  <c r="AE252" i="105"/>
  <c r="AD252" i="105"/>
  <c r="AC252" i="105"/>
  <c r="AB252" i="105"/>
  <c r="AA252" i="105"/>
  <c r="B252" i="105"/>
  <c r="AK252" i="105" s="1"/>
  <c r="AU251" i="105"/>
  <c r="BA251" i="105" s="1"/>
  <c r="AS251" i="105"/>
  <c r="AQ251" i="105"/>
  <c r="AP251" i="105"/>
  <c r="AH251" i="105"/>
  <c r="AG251" i="105"/>
  <c r="AF251" i="105"/>
  <c r="AE251" i="105"/>
  <c r="AI251" i="105" s="1"/>
  <c r="AD251" i="105"/>
  <c r="AC251" i="105"/>
  <c r="AB251" i="105"/>
  <c r="AA251" i="105"/>
  <c r="B251" i="105"/>
  <c r="AN251" i="105" s="1"/>
  <c r="AU250" i="105"/>
  <c r="BA250" i="105" s="1"/>
  <c r="AS250" i="105"/>
  <c r="AQ250" i="105"/>
  <c r="AP250" i="105"/>
  <c r="AH250" i="105"/>
  <c r="AG250" i="105"/>
  <c r="AF250" i="105"/>
  <c r="AE250" i="105"/>
  <c r="AD250" i="105"/>
  <c r="AC250" i="105"/>
  <c r="AB250" i="105"/>
  <c r="AA250" i="105"/>
  <c r="B250" i="105"/>
  <c r="AU249" i="105"/>
  <c r="BA249" i="105" s="1"/>
  <c r="AS249" i="105"/>
  <c r="AQ249" i="105"/>
  <c r="AP249" i="105"/>
  <c r="AT249" i="105" s="1"/>
  <c r="AZ249" i="105" s="1"/>
  <c r="AL249" i="105"/>
  <c r="AH249" i="105"/>
  <c r="AG249" i="105"/>
  <c r="AF249" i="105"/>
  <c r="AE249" i="105"/>
  <c r="AD249" i="105"/>
  <c r="AC249" i="105"/>
  <c r="AB249" i="105"/>
  <c r="AA249" i="105"/>
  <c r="B249" i="105"/>
  <c r="AU248" i="105"/>
  <c r="BA248" i="105" s="1"/>
  <c r="AS248" i="105"/>
  <c r="AQ248" i="105"/>
  <c r="AP248" i="105"/>
  <c r="AH248" i="105"/>
  <c r="AG248" i="105"/>
  <c r="AF248" i="105"/>
  <c r="AE248" i="105"/>
  <c r="AI248" i="105" s="1"/>
  <c r="AD248" i="105"/>
  <c r="AC248" i="105"/>
  <c r="AB248" i="105"/>
  <c r="AA248" i="105"/>
  <c r="B248" i="105"/>
  <c r="AU247" i="105"/>
  <c r="BA247" i="105" s="1"/>
  <c r="AS247" i="105"/>
  <c r="AT247" i="105" s="1"/>
  <c r="AZ247" i="105" s="1"/>
  <c r="AQ247" i="105"/>
  <c r="AP247" i="105"/>
  <c r="AH247" i="105"/>
  <c r="AG247" i="105"/>
  <c r="AF247" i="105"/>
  <c r="AE247" i="105"/>
  <c r="AI247" i="105" s="1"/>
  <c r="AD247" i="105"/>
  <c r="AC247" i="105"/>
  <c r="AB247" i="105"/>
  <c r="AA247" i="105"/>
  <c r="B247" i="105"/>
  <c r="AY247" i="105" s="1"/>
  <c r="AU246" i="105"/>
  <c r="BA246" i="105" s="1"/>
  <c r="AS246" i="105"/>
  <c r="AQ246" i="105"/>
  <c r="AP246" i="105"/>
  <c r="AH246" i="105"/>
  <c r="AG246" i="105"/>
  <c r="AF246" i="105"/>
  <c r="AE246" i="105"/>
  <c r="AI246" i="105" s="1"/>
  <c r="AD246" i="105"/>
  <c r="AC246" i="105"/>
  <c r="AB246" i="105"/>
  <c r="AA246" i="105"/>
  <c r="B246" i="105"/>
  <c r="AX246" i="105" s="1"/>
  <c r="AU245" i="105"/>
  <c r="BA245" i="105" s="1"/>
  <c r="AS245" i="105"/>
  <c r="AQ245" i="105"/>
  <c r="AP245" i="105"/>
  <c r="AH245" i="105"/>
  <c r="AG245" i="105"/>
  <c r="AF245" i="105"/>
  <c r="AE245" i="105"/>
  <c r="AI245" i="105" s="1"/>
  <c r="AD245" i="105"/>
  <c r="AC245" i="105"/>
  <c r="AB245" i="105"/>
  <c r="AA245" i="105"/>
  <c r="B245" i="105"/>
  <c r="AU244" i="105"/>
  <c r="BA244" i="105" s="1"/>
  <c r="AS244" i="105"/>
  <c r="AQ244" i="105"/>
  <c r="AT244" i="105" s="1"/>
  <c r="AP244" i="105"/>
  <c r="AH244" i="105"/>
  <c r="AG244" i="105"/>
  <c r="AF244" i="105"/>
  <c r="AE244" i="105"/>
  <c r="AD244" i="105"/>
  <c r="AC244" i="105"/>
  <c r="AB244" i="105"/>
  <c r="AA244" i="105"/>
  <c r="B244" i="105"/>
  <c r="AM244" i="105" s="1"/>
  <c r="AU243" i="105"/>
  <c r="BA243" i="105" s="1"/>
  <c r="AS243" i="105"/>
  <c r="AQ243" i="105"/>
  <c r="AT243" i="105" s="1"/>
  <c r="AP243" i="105"/>
  <c r="AK243" i="105"/>
  <c r="AH243" i="105"/>
  <c r="AG243" i="105"/>
  <c r="AF243" i="105"/>
  <c r="AE243" i="105"/>
  <c r="AD243" i="105"/>
  <c r="AC243" i="105"/>
  <c r="AB243" i="105"/>
  <c r="AA243" i="105"/>
  <c r="B243" i="105"/>
  <c r="AU242" i="105"/>
  <c r="BA242" i="105" s="1"/>
  <c r="AS242" i="105"/>
  <c r="AQ242" i="105"/>
  <c r="AP242" i="105"/>
  <c r="AH242" i="105"/>
  <c r="AG242" i="105"/>
  <c r="AF242" i="105"/>
  <c r="AE242" i="105"/>
  <c r="AI242" i="105" s="1"/>
  <c r="AD242" i="105"/>
  <c r="AC242" i="105"/>
  <c r="AB242" i="105"/>
  <c r="AA242" i="105"/>
  <c r="B242" i="105"/>
  <c r="AV242" i="105" s="1"/>
  <c r="AY241" i="105"/>
  <c r="AX241" i="105"/>
  <c r="AW241" i="105"/>
  <c r="AV241" i="105"/>
  <c r="AU241" i="105"/>
  <c r="BA241" i="105" s="1"/>
  <c r="AS241" i="105"/>
  <c r="AT241" i="105" s="1"/>
  <c r="AZ241" i="105" s="1"/>
  <c r="AQ241" i="105"/>
  <c r="AP241" i="105"/>
  <c r="AN241" i="105"/>
  <c r="AM241" i="105"/>
  <c r="AL241" i="105"/>
  <c r="AK241" i="105"/>
  <c r="AJ241" i="105"/>
  <c r="AH241" i="105"/>
  <c r="AG241" i="105"/>
  <c r="AF241" i="105"/>
  <c r="AE241" i="105"/>
  <c r="AD241" i="105"/>
  <c r="AC241" i="105"/>
  <c r="AB241" i="105"/>
  <c r="AA241" i="105"/>
  <c r="B241" i="105"/>
  <c r="AW240" i="105"/>
  <c r="AV240" i="105"/>
  <c r="AU240" i="105"/>
  <c r="BA240" i="105" s="1"/>
  <c r="AS240" i="105"/>
  <c r="AQ240" i="105"/>
  <c r="AP240" i="105"/>
  <c r="AT240" i="105" s="1"/>
  <c r="AN240" i="105"/>
  <c r="AM240" i="105"/>
  <c r="AL240" i="105"/>
  <c r="AK240" i="105"/>
  <c r="AJ240" i="105"/>
  <c r="AH240" i="105"/>
  <c r="AG240" i="105"/>
  <c r="AF240" i="105"/>
  <c r="AE240" i="105"/>
  <c r="AI240" i="105" s="1"/>
  <c r="AO240" i="105" s="1"/>
  <c r="AD240" i="105"/>
  <c r="AC240" i="105"/>
  <c r="AB240" i="105"/>
  <c r="AA240" i="105"/>
  <c r="B240" i="105"/>
  <c r="AX240" i="105" s="1"/>
  <c r="AU239" i="105"/>
  <c r="BA239" i="105" s="1"/>
  <c r="AT239" i="105"/>
  <c r="AS239" i="105"/>
  <c r="AQ239" i="105"/>
  <c r="AP239" i="105"/>
  <c r="AH239" i="105"/>
  <c r="AG239" i="105"/>
  <c r="AF239" i="105"/>
  <c r="AE239" i="105"/>
  <c r="AD239" i="105"/>
  <c r="AC239" i="105"/>
  <c r="AB239" i="105"/>
  <c r="AA239" i="105"/>
  <c r="B239" i="105"/>
  <c r="AU238" i="105"/>
  <c r="BA238" i="105" s="1"/>
  <c r="AT238" i="105"/>
  <c r="AS238" i="105"/>
  <c r="AQ238" i="105"/>
  <c r="AP238" i="105"/>
  <c r="AH238" i="105"/>
  <c r="AG238" i="105"/>
  <c r="AF238" i="105"/>
  <c r="AE238" i="105"/>
  <c r="AI238" i="105" s="1"/>
  <c r="AD238" i="105"/>
  <c r="AC238" i="105"/>
  <c r="AB238" i="105"/>
  <c r="AA238" i="105"/>
  <c r="B238" i="105"/>
  <c r="AU237" i="105"/>
  <c r="BA237" i="105" s="1"/>
  <c r="AT237" i="105"/>
  <c r="AS237" i="105"/>
  <c r="AQ237" i="105"/>
  <c r="AP237" i="105"/>
  <c r="AH237" i="105"/>
  <c r="AG237" i="105"/>
  <c r="AF237" i="105"/>
  <c r="AE237" i="105"/>
  <c r="AD237" i="105"/>
  <c r="AC237" i="105"/>
  <c r="AB237" i="105"/>
  <c r="AA237" i="105"/>
  <c r="B237" i="105"/>
  <c r="AN237" i="105" s="1"/>
  <c r="AX236" i="105"/>
  <c r="AU236" i="105"/>
  <c r="BA236" i="105" s="1"/>
  <c r="AS236" i="105"/>
  <c r="AQ236" i="105"/>
  <c r="AP236" i="105"/>
  <c r="AH236" i="105"/>
  <c r="AG236" i="105"/>
  <c r="AF236" i="105"/>
  <c r="AE236" i="105"/>
  <c r="AI236" i="105" s="1"/>
  <c r="AD236" i="105"/>
  <c r="AC236" i="105"/>
  <c r="AB236" i="105"/>
  <c r="AA236" i="105"/>
  <c r="B236" i="105"/>
  <c r="AY236" i="105" s="1"/>
  <c r="AU235" i="105"/>
  <c r="BA235" i="105" s="1"/>
  <c r="AS235" i="105"/>
  <c r="AQ235" i="105"/>
  <c r="AP235" i="105"/>
  <c r="AH235" i="105"/>
  <c r="AG235" i="105"/>
  <c r="AF235" i="105"/>
  <c r="AE235" i="105"/>
  <c r="AD235" i="105"/>
  <c r="AC235" i="105"/>
  <c r="AB235" i="105"/>
  <c r="AA235" i="105"/>
  <c r="B235" i="105"/>
  <c r="AU234" i="105"/>
  <c r="BA234" i="105" s="1"/>
  <c r="AS234" i="105"/>
  <c r="AQ234" i="105"/>
  <c r="AP234" i="105"/>
  <c r="AH234" i="105"/>
  <c r="AG234" i="105"/>
  <c r="AF234" i="105"/>
  <c r="AE234" i="105"/>
  <c r="AD234" i="105"/>
  <c r="AC234" i="105"/>
  <c r="AB234" i="105"/>
  <c r="AA234" i="105"/>
  <c r="B234" i="105"/>
  <c r="AU233" i="105"/>
  <c r="BA233" i="105" s="1"/>
  <c r="AT233" i="105"/>
  <c r="AS233" i="105"/>
  <c r="AQ233" i="105"/>
  <c r="AP233" i="105"/>
  <c r="AH233" i="105"/>
  <c r="AG233" i="105"/>
  <c r="AF233" i="105"/>
  <c r="AE233" i="105"/>
  <c r="AI233" i="105" s="1"/>
  <c r="AD233" i="105"/>
  <c r="AC233" i="105"/>
  <c r="AB233" i="105"/>
  <c r="AA233" i="105"/>
  <c r="B233" i="105"/>
  <c r="AU232" i="105"/>
  <c r="BA232" i="105" s="1"/>
  <c r="AS232" i="105"/>
  <c r="AQ232" i="105"/>
  <c r="AT232" i="105" s="1"/>
  <c r="AP232" i="105"/>
  <c r="AH232" i="105"/>
  <c r="AG232" i="105"/>
  <c r="AF232" i="105"/>
  <c r="AE232" i="105"/>
  <c r="AI232" i="105" s="1"/>
  <c r="AD232" i="105"/>
  <c r="AC232" i="105"/>
  <c r="AB232" i="105"/>
  <c r="AA232" i="105"/>
  <c r="B232" i="105"/>
  <c r="AX232" i="105" s="1"/>
  <c r="AY231" i="105"/>
  <c r="AX231" i="105"/>
  <c r="AU231" i="105"/>
  <c r="BA231" i="105" s="1"/>
  <c r="AS231" i="105"/>
  <c r="AQ231" i="105"/>
  <c r="AP231" i="105"/>
  <c r="AN231" i="105"/>
  <c r="AH231" i="105"/>
  <c r="AG231" i="105"/>
  <c r="AF231" i="105"/>
  <c r="AE231" i="105"/>
  <c r="AD231" i="105"/>
  <c r="AC231" i="105"/>
  <c r="AB231" i="105"/>
  <c r="AA231" i="105"/>
  <c r="B231" i="105"/>
  <c r="AW231" i="105" s="1"/>
  <c r="AX230" i="105"/>
  <c r="AV230" i="105"/>
  <c r="AU230" i="105"/>
  <c r="BA230" i="105" s="1"/>
  <c r="AS230" i="105"/>
  <c r="AQ230" i="105"/>
  <c r="AT230" i="105" s="1"/>
  <c r="AZ230" i="105" s="1"/>
  <c r="AP230" i="105"/>
  <c r="AN230" i="105"/>
  <c r="AM230" i="105"/>
  <c r="AL230" i="105"/>
  <c r="AK230" i="105"/>
  <c r="AJ230" i="105"/>
  <c r="AH230" i="105"/>
  <c r="AG230" i="105"/>
  <c r="AF230" i="105"/>
  <c r="AE230" i="105"/>
  <c r="AD230" i="105"/>
  <c r="AC230" i="105"/>
  <c r="AB230" i="105"/>
  <c r="AA230" i="105"/>
  <c r="B230" i="105"/>
  <c r="AY230" i="105" s="1"/>
  <c r="AU229" i="105"/>
  <c r="BA229" i="105" s="1"/>
  <c r="AS229" i="105"/>
  <c r="AQ229" i="105"/>
  <c r="AP229" i="105"/>
  <c r="AH229" i="105"/>
  <c r="AG229" i="105"/>
  <c r="AF229" i="105"/>
  <c r="AE229" i="105"/>
  <c r="AD229" i="105"/>
  <c r="AC229" i="105"/>
  <c r="AB229" i="105"/>
  <c r="AA229" i="105"/>
  <c r="B229" i="105"/>
  <c r="AX228" i="105"/>
  <c r="AW228" i="105"/>
  <c r="AV228" i="105"/>
  <c r="AU228" i="105"/>
  <c r="BA228" i="105" s="1"/>
  <c r="AS228" i="105"/>
  <c r="AQ228" i="105"/>
  <c r="AP228" i="105"/>
  <c r="AT228" i="105" s="1"/>
  <c r="AZ228" i="105" s="1"/>
  <c r="AL228" i="105"/>
  <c r="AK228" i="105"/>
  <c r="AH228" i="105"/>
  <c r="AG228" i="105"/>
  <c r="AF228" i="105"/>
  <c r="AE228" i="105"/>
  <c r="AD228" i="105"/>
  <c r="AC228" i="105"/>
  <c r="AB228" i="105"/>
  <c r="AA228" i="105"/>
  <c r="B228" i="105"/>
  <c r="AU227" i="105"/>
  <c r="BA227" i="105" s="1"/>
  <c r="AS227" i="105"/>
  <c r="AT227" i="105" s="1"/>
  <c r="AQ227" i="105"/>
  <c r="AP227" i="105"/>
  <c r="AH227" i="105"/>
  <c r="AG227" i="105"/>
  <c r="AF227" i="105"/>
  <c r="AE227" i="105"/>
  <c r="AI227" i="105" s="1"/>
  <c r="AD227" i="105"/>
  <c r="AC227" i="105"/>
  <c r="AB227" i="105"/>
  <c r="AA227" i="105"/>
  <c r="B227" i="105"/>
  <c r="AO227" i="105" s="1"/>
  <c r="AU226" i="105"/>
  <c r="BA226" i="105" s="1"/>
  <c r="AS226" i="105"/>
  <c r="AQ226" i="105"/>
  <c r="AP226" i="105"/>
  <c r="AK226" i="105"/>
  <c r="AH226" i="105"/>
  <c r="AG226" i="105"/>
  <c r="AF226" i="105"/>
  <c r="AE226" i="105"/>
  <c r="AD226" i="105"/>
  <c r="AC226" i="105"/>
  <c r="AB226" i="105"/>
  <c r="AA226" i="105"/>
  <c r="B226" i="105"/>
  <c r="AJ226" i="105" s="1"/>
  <c r="AU225" i="105"/>
  <c r="BA225" i="105" s="1"/>
  <c r="AS225" i="105"/>
  <c r="AQ225" i="105"/>
  <c r="AP225" i="105"/>
  <c r="AH225" i="105"/>
  <c r="AG225" i="105"/>
  <c r="AF225" i="105"/>
  <c r="AE225" i="105"/>
  <c r="AD225" i="105"/>
  <c r="AC225" i="105"/>
  <c r="AB225" i="105"/>
  <c r="AA225" i="105"/>
  <c r="B225" i="105"/>
  <c r="AL225" i="105" s="1"/>
  <c r="AU224" i="105"/>
  <c r="BA224" i="105" s="1"/>
  <c r="AS224" i="105"/>
  <c r="AQ224" i="105"/>
  <c r="AP224" i="105"/>
  <c r="AH224" i="105"/>
  <c r="AG224" i="105"/>
  <c r="AF224" i="105"/>
  <c r="AE224" i="105"/>
  <c r="AD224" i="105"/>
  <c r="AC224" i="105"/>
  <c r="AB224" i="105"/>
  <c r="AA224" i="105"/>
  <c r="B224" i="105"/>
  <c r="AX224" i="105" s="1"/>
  <c r="AU223" i="105"/>
  <c r="BA223" i="105" s="1"/>
  <c r="AS223" i="105"/>
  <c r="AQ223" i="105"/>
  <c r="AP223" i="105"/>
  <c r="AH223" i="105"/>
  <c r="AG223" i="105"/>
  <c r="AF223" i="105"/>
  <c r="AE223" i="105"/>
  <c r="AI223" i="105" s="1"/>
  <c r="AD223" i="105"/>
  <c r="AC223" i="105"/>
  <c r="AB223" i="105"/>
  <c r="AA223" i="105"/>
  <c r="B223" i="105"/>
  <c r="AV223" i="105" s="1"/>
  <c r="AX222" i="105"/>
  <c r="AW222" i="105"/>
  <c r="AU222" i="105"/>
  <c r="BA222" i="105" s="1"/>
  <c r="AS222" i="105"/>
  <c r="AT222" i="105" s="1"/>
  <c r="AQ222" i="105"/>
  <c r="AP222" i="105"/>
  <c r="AH222" i="105"/>
  <c r="AG222" i="105"/>
  <c r="AF222" i="105"/>
  <c r="AE222" i="105"/>
  <c r="AD222" i="105"/>
  <c r="AC222" i="105"/>
  <c r="AB222" i="105"/>
  <c r="AA222" i="105"/>
  <c r="B222" i="105"/>
  <c r="AU221" i="105"/>
  <c r="BA221" i="105" s="1"/>
  <c r="AS221" i="105"/>
  <c r="AQ221" i="105"/>
  <c r="AP221" i="105"/>
  <c r="AH221" i="105"/>
  <c r="AG221" i="105"/>
  <c r="AF221" i="105"/>
  <c r="AE221" i="105"/>
  <c r="AD221" i="105"/>
  <c r="AC221" i="105"/>
  <c r="AB221" i="105"/>
  <c r="AA221" i="105"/>
  <c r="B221" i="105"/>
  <c r="AU220" i="105"/>
  <c r="BA220" i="105" s="1"/>
  <c r="AS220" i="105"/>
  <c r="AQ220" i="105"/>
  <c r="AP220" i="105"/>
  <c r="AT220" i="105" s="1"/>
  <c r="AH220" i="105"/>
  <c r="AG220" i="105"/>
  <c r="AF220" i="105"/>
  <c r="AE220" i="105"/>
  <c r="AD220" i="105"/>
  <c r="AC220" i="105"/>
  <c r="AB220" i="105"/>
  <c r="AA220" i="105"/>
  <c r="B220" i="105"/>
  <c r="AU219" i="105"/>
  <c r="BA219" i="105" s="1"/>
  <c r="AS219" i="105"/>
  <c r="AQ219" i="105"/>
  <c r="AP219" i="105"/>
  <c r="AH219" i="105"/>
  <c r="AG219" i="105"/>
  <c r="AF219" i="105"/>
  <c r="AE219" i="105"/>
  <c r="AD219" i="105"/>
  <c r="AC219" i="105"/>
  <c r="AB219" i="105"/>
  <c r="AA219" i="105"/>
  <c r="B219" i="105"/>
  <c r="AY219" i="105" s="1"/>
  <c r="AU218" i="105"/>
  <c r="BA218" i="105" s="1"/>
  <c r="AS218" i="105"/>
  <c r="AQ218" i="105"/>
  <c r="AP218" i="105"/>
  <c r="AH218" i="105"/>
  <c r="AG218" i="105"/>
  <c r="AF218" i="105"/>
  <c r="AE218" i="105"/>
  <c r="AD218" i="105"/>
  <c r="AC218" i="105"/>
  <c r="AB218" i="105"/>
  <c r="AA218" i="105"/>
  <c r="B218" i="105"/>
  <c r="AU217" i="105"/>
  <c r="BA217" i="105" s="1"/>
  <c r="AS217" i="105"/>
  <c r="AQ217" i="105"/>
  <c r="AP217" i="105"/>
  <c r="AH217" i="105"/>
  <c r="AG217" i="105"/>
  <c r="AF217" i="105"/>
  <c r="AI217" i="105" s="1"/>
  <c r="AE217" i="105"/>
  <c r="AD217" i="105"/>
  <c r="AC217" i="105"/>
  <c r="AB217" i="105"/>
  <c r="AA217" i="105"/>
  <c r="B217" i="105"/>
  <c r="AZ216" i="105"/>
  <c r="AW216" i="105"/>
  <c r="AU216" i="105"/>
  <c r="BA216" i="105" s="1"/>
  <c r="AS216" i="105"/>
  <c r="AQ216" i="105"/>
  <c r="AP216" i="105"/>
  <c r="AT216" i="105" s="1"/>
  <c r="AH216" i="105"/>
  <c r="AG216" i="105"/>
  <c r="AF216" i="105"/>
  <c r="AE216" i="105"/>
  <c r="AD216" i="105"/>
  <c r="AC216" i="105"/>
  <c r="AB216" i="105"/>
  <c r="AA216" i="105"/>
  <c r="B216" i="105"/>
  <c r="AU215" i="105"/>
  <c r="BA215" i="105" s="1"/>
  <c r="AS215" i="105"/>
  <c r="AQ215" i="105"/>
  <c r="AP215" i="105"/>
  <c r="AH215" i="105"/>
  <c r="AG215" i="105"/>
  <c r="AF215" i="105"/>
  <c r="AE215" i="105"/>
  <c r="AD215" i="105"/>
  <c r="AC215" i="105"/>
  <c r="AB215" i="105"/>
  <c r="AA215" i="105"/>
  <c r="B215" i="105"/>
  <c r="AN215" i="105" s="1"/>
  <c r="AU214" i="105"/>
  <c r="BA214" i="105" s="1"/>
  <c r="AS214" i="105"/>
  <c r="AT214" i="105" s="1"/>
  <c r="AQ214" i="105"/>
  <c r="AP214" i="105"/>
  <c r="AL214" i="105"/>
  <c r="AH214" i="105"/>
  <c r="AG214" i="105"/>
  <c r="AF214" i="105"/>
  <c r="AI214" i="105" s="1"/>
  <c r="AE214" i="105"/>
  <c r="AD214" i="105"/>
  <c r="AC214" i="105"/>
  <c r="AB214" i="105"/>
  <c r="AA214" i="105"/>
  <c r="B214" i="105"/>
  <c r="AM214" i="105" s="1"/>
  <c r="AU213" i="105"/>
  <c r="BA213" i="105" s="1"/>
  <c r="AS213" i="105"/>
  <c r="AQ213" i="105"/>
  <c r="AP213" i="105"/>
  <c r="AH213" i="105"/>
  <c r="AG213" i="105"/>
  <c r="AF213" i="105"/>
  <c r="AI213" i="105" s="1"/>
  <c r="AE213" i="105"/>
  <c r="AD213" i="105"/>
  <c r="AC213" i="105"/>
  <c r="AB213" i="105"/>
  <c r="AA213" i="105"/>
  <c r="B213" i="105"/>
  <c r="AX213" i="105" s="1"/>
  <c r="AU212" i="105"/>
  <c r="BA212" i="105" s="1"/>
  <c r="AS212" i="105"/>
  <c r="AQ212" i="105"/>
  <c r="AP212" i="105"/>
  <c r="AT212" i="105" s="1"/>
  <c r="AJ212" i="105"/>
  <c r="AH212" i="105"/>
  <c r="AG212" i="105"/>
  <c r="AF212" i="105"/>
  <c r="AE212" i="105"/>
  <c r="AD212" i="105"/>
  <c r="AC212" i="105"/>
  <c r="AB212" i="105"/>
  <c r="AA212" i="105"/>
  <c r="B212" i="105"/>
  <c r="AX212" i="105" s="1"/>
  <c r="AU211" i="105"/>
  <c r="BA211" i="105" s="1"/>
  <c r="AS211" i="105"/>
  <c r="AT211" i="105" s="1"/>
  <c r="AQ211" i="105"/>
  <c r="AP211" i="105"/>
  <c r="AH211" i="105"/>
  <c r="AG211" i="105"/>
  <c r="AF211" i="105"/>
  <c r="AE211" i="105"/>
  <c r="AI211" i="105" s="1"/>
  <c r="AD211" i="105"/>
  <c r="AC211" i="105"/>
  <c r="AB211" i="105"/>
  <c r="AA211" i="105"/>
  <c r="B211" i="105"/>
  <c r="AJ211" i="105" s="1"/>
  <c r="AU210" i="105"/>
  <c r="BA210" i="105" s="1"/>
  <c r="AS210" i="105"/>
  <c r="AQ210" i="105"/>
  <c r="AP210" i="105"/>
  <c r="AH210" i="105"/>
  <c r="AG210" i="105"/>
  <c r="AF210" i="105"/>
  <c r="AE210" i="105"/>
  <c r="AI210" i="105" s="1"/>
  <c r="AD210" i="105"/>
  <c r="AC210" i="105"/>
  <c r="AB210" i="105"/>
  <c r="AA210" i="105"/>
  <c r="B210" i="105"/>
  <c r="AL210" i="105" s="1"/>
  <c r="AU209" i="105"/>
  <c r="BA209" i="105" s="1"/>
  <c r="AT209" i="105"/>
  <c r="AS209" i="105"/>
  <c r="AQ209" i="105"/>
  <c r="AP209" i="105"/>
  <c r="AH209" i="105"/>
  <c r="AG209" i="105"/>
  <c r="AF209" i="105"/>
  <c r="AE209" i="105"/>
  <c r="AI209" i="105" s="1"/>
  <c r="AD209" i="105"/>
  <c r="AC209" i="105"/>
  <c r="AB209" i="105"/>
  <c r="AA209" i="105"/>
  <c r="B209" i="105"/>
  <c r="AY208" i="105"/>
  <c r="AW208" i="105"/>
  <c r="AV208" i="105"/>
  <c r="AU208" i="105"/>
  <c r="BA208" i="105" s="1"/>
  <c r="AS208" i="105"/>
  <c r="AT208" i="105" s="1"/>
  <c r="AZ208" i="105" s="1"/>
  <c r="AQ208" i="105"/>
  <c r="AP208" i="105"/>
  <c r="AM208" i="105"/>
  <c r="AL208" i="105"/>
  <c r="AJ208" i="105"/>
  <c r="AH208" i="105"/>
  <c r="AG208" i="105"/>
  <c r="AF208" i="105"/>
  <c r="AE208" i="105"/>
  <c r="AD208" i="105"/>
  <c r="AC208" i="105"/>
  <c r="AB208" i="105"/>
  <c r="AA208" i="105"/>
  <c r="B208" i="105"/>
  <c r="AX208" i="105" s="1"/>
  <c r="AU207" i="105"/>
  <c r="BA207" i="105" s="1"/>
  <c r="AS207" i="105"/>
  <c r="AQ207" i="105"/>
  <c r="AP207" i="105"/>
  <c r="AT207" i="105" s="1"/>
  <c r="AH207" i="105"/>
  <c r="AG207" i="105"/>
  <c r="AF207" i="105"/>
  <c r="AE207" i="105"/>
  <c r="AD207" i="105"/>
  <c r="AC207" i="105"/>
  <c r="AB207" i="105"/>
  <c r="AA207" i="105"/>
  <c r="B207" i="105"/>
  <c r="AX206" i="105"/>
  <c r="AU206" i="105"/>
  <c r="BA206" i="105" s="1"/>
  <c r="AS206" i="105"/>
  <c r="AQ206" i="105"/>
  <c r="AT206" i="105" s="1"/>
  <c r="AP206" i="105"/>
  <c r="AH206" i="105"/>
  <c r="AG206" i="105"/>
  <c r="AF206" i="105"/>
  <c r="AE206" i="105"/>
  <c r="AD206" i="105"/>
  <c r="AC206" i="105"/>
  <c r="AB206" i="105"/>
  <c r="AA206" i="105"/>
  <c r="B206" i="105"/>
  <c r="AJ206" i="105" s="1"/>
  <c r="AU205" i="105"/>
  <c r="BA205" i="105" s="1"/>
  <c r="AS205" i="105"/>
  <c r="AQ205" i="105"/>
  <c r="AP205" i="105"/>
  <c r="AH205" i="105"/>
  <c r="AG205" i="105"/>
  <c r="AF205" i="105"/>
  <c r="AE205" i="105"/>
  <c r="AI205" i="105" s="1"/>
  <c r="AD205" i="105"/>
  <c r="AC205" i="105"/>
  <c r="AB205" i="105"/>
  <c r="AA205" i="105"/>
  <c r="B205" i="105"/>
  <c r="AN205" i="105" s="1"/>
  <c r="AZ204" i="105"/>
  <c r="AU204" i="105"/>
  <c r="BA204" i="105" s="1"/>
  <c r="AS204" i="105"/>
  <c r="AQ204" i="105"/>
  <c r="AP204" i="105"/>
  <c r="AH204" i="105"/>
  <c r="AG204" i="105"/>
  <c r="AF204" i="105"/>
  <c r="AE204" i="105"/>
  <c r="AD204" i="105"/>
  <c r="AC204" i="105"/>
  <c r="AB204" i="105"/>
  <c r="AA204" i="105"/>
  <c r="B204" i="105"/>
  <c r="AY204" i="105" s="1"/>
  <c r="AU203" i="105"/>
  <c r="BA203" i="105" s="1"/>
  <c r="AS203" i="105"/>
  <c r="AQ203" i="105"/>
  <c r="AP203" i="105"/>
  <c r="AT203" i="105" s="1"/>
  <c r="AH203" i="105"/>
  <c r="AG203" i="105"/>
  <c r="AF203" i="105"/>
  <c r="AE203" i="105"/>
  <c r="AD203" i="105"/>
  <c r="AC203" i="105"/>
  <c r="AB203" i="105"/>
  <c r="AA203" i="105"/>
  <c r="B203" i="105"/>
  <c r="AJ203" i="105" s="1"/>
  <c r="AU202" i="105"/>
  <c r="BA202" i="105" s="1"/>
  <c r="AS202" i="105"/>
  <c r="AQ202" i="105"/>
  <c r="AP202" i="105"/>
  <c r="AT202" i="105" s="1"/>
  <c r="AM202" i="105"/>
  <c r="AH202" i="105"/>
  <c r="AG202" i="105"/>
  <c r="AF202" i="105"/>
  <c r="AE202" i="105"/>
  <c r="AD202" i="105"/>
  <c r="AC202" i="105"/>
  <c r="AB202" i="105"/>
  <c r="AA202" i="105"/>
  <c r="B202" i="105"/>
  <c r="AZ202" i="105" s="1"/>
  <c r="AU201" i="105"/>
  <c r="BA201" i="105" s="1"/>
  <c r="AS201" i="105"/>
  <c r="AQ201" i="105"/>
  <c r="AP201" i="105"/>
  <c r="AT201" i="105" s="1"/>
  <c r="AH201" i="105"/>
  <c r="AG201" i="105"/>
  <c r="AF201" i="105"/>
  <c r="AE201" i="105"/>
  <c r="AI201" i="105" s="1"/>
  <c r="AD201" i="105"/>
  <c r="AC201" i="105"/>
  <c r="AB201" i="105"/>
  <c r="AA201" i="105"/>
  <c r="B201" i="105"/>
  <c r="AK201" i="105" s="1"/>
  <c r="AZ200" i="105"/>
  <c r="AY200" i="105"/>
  <c r="AX200" i="105"/>
  <c r="AV200" i="105"/>
  <c r="AU200" i="105"/>
  <c r="BA200" i="105" s="1"/>
  <c r="AS200" i="105"/>
  <c r="AQ200" i="105"/>
  <c r="AP200" i="105"/>
  <c r="AN200" i="105"/>
  <c r="AH200" i="105"/>
  <c r="AG200" i="105"/>
  <c r="AF200" i="105"/>
  <c r="AE200" i="105"/>
  <c r="AI200" i="105" s="1"/>
  <c r="AD200" i="105"/>
  <c r="AC200" i="105"/>
  <c r="AB200" i="105"/>
  <c r="AA200" i="105"/>
  <c r="B200" i="105"/>
  <c r="AW200" i="105" s="1"/>
  <c r="AU199" i="105"/>
  <c r="BA199" i="105" s="1"/>
  <c r="AS199" i="105"/>
  <c r="AQ199" i="105"/>
  <c r="AP199" i="105"/>
  <c r="AT199" i="105" s="1"/>
  <c r="AH199" i="105"/>
  <c r="AG199" i="105"/>
  <c r="AF199" i="105"/>
  <c r="AE199" i="105"/>
  <c r="AI199" i="105" s="1"/>
  <c r="AD199" i="105"/>
  <c r="AC199" i="105"/>
  <c r="AB199" i="105"/>
  <c r="AA199" i="105"/>
  <c r="B199" i="105"/>
  <c r="AY199" i="105" s="1"/>
  <c r="AZ198" i="105"/>
  <c r="AY198" i="105"/>
  <c r="AV198" i="105"/>
  <c r="AU198" i="105"/>
  <c r="BA198" i="105" s="1"/>
  <c r="AS198" i="105"/>
  <c r="AQ198" i="105"/>
  <c r="AP198" i="105"/>
  <c r="AT198" i="105" s="1"/>
  <c r="AM198" i="105"/>
  <c r="AH198" i="105"/>
  <c r="AG198" i="105"/>
  <c r="AF198" i="105"/>
  <c r="AE198" i="105"/>
  <c r="AD198" i="105"/>
  <c r="AC198" i="105"/>
  <c r="AB198" i="105"/>
  <c r="AA198" i="105"/>
  <c r="B198" i="105"/>
  <c r="AO198" i="105" s="1"/>
  <c r="AU197" i="105"/>
  <c r="BA197" i="105" s="1"/>
  <c r="AS197" i="105"/>
  <c r="AQ197" i="105"/>
  <c r="AP197" i="105"/>
  <c r="AT197" i="105" s="1"/>
  <c r="AH197" i="105"/>
  <c r="AG197" i="105"/>
  <c r="AF197" i="105"/>
  <c r="AE197" i="105"/>
  <c r="AD197" i="105"/>
  <c r="AC197" i="105"/>
  <c r="AB197" i="105"/>
  <c r="AA197" i="105"/>
  <c r="B197" i="105"/>
  <c r="AW196" i="105"/>
  <c r="AU196" i="105"/>
  <c r="BA196" i="105" s="1"/>
  <c r="AT196" i="105"/>
  <c r="AS196" i="105"/>
  <c r="AQ196" i="105"/>
  <c r="AP196" i="105"/>
  <c r="AI196" i="105"/>
  <c r="AH196" i="105"/>
  <c r="AG196" i="105"/>
  <c r="AF196" i="105"/>
  <c r="AE196" i="105"/>
  <c r="AD196" i="105"/>
  <c r="AC196" i="105"/>
  <c r="AB196" i="105"/>
  <c r="AA196" i="105"/>
  <c r="B196" i="105"/>
  <c r="AV196" i="105" s="1"/>
  <c r="AU195" i="105"/>
  <c r="BA195" i="105" s="1"/>
  <c r="AS195" i="105"/>
  <c r="AQ195" i="105"/>
  <c r="AP195" i="105"/>
  <c r="AN195" i="105"/>
  <c r="AH195" i="105"/>
  <c r="AG195" i="105"/>
  <c r="AF195" i="105"/>
  <c r="AE195" i="105"/>
  <c r="AD195" i="105"/>
  <c r="AC195" i="105"/>
  <c r="AB195" i="105"/>
  <c r="AA195" i="105"/>
  <c r="B195" i="105"/>
  <c r="AX195" i="105" s="1"/>
  <c r="AU194" i="105"/>
  <c r="BA194" i="105" s="1"/>
  <c r="AS194" i="105"/>
  <c r="AQ194" i="105"/>
  <c r="AP194" i="105"/>
  <c r="AH194" i="105"/>
  <c r="AG194" i="105"/>
  <c r="AF194" i="105"/>
  <c r="AE194" i="105"/>
  <c r="AD194" i="105"/>
  <c r="AC194" i="105"/>
  <c r="AB194" i="105"/>
  <c r="AA194" i="105"/>
  <c r="B194" i="105"/>
  <c r="AZ194" i="105" s="1"/>
  <c r="AU193" i="105"/>
  <c r="BA193" i="105" s="1"/>
  <c r="AS193" i="105"/>
  <c r="AQ193" i="105"/>
  <c r="AP193" i="105"/>
  <c r="AT193" i="105" s="1"/>
  <c r="AH193" i="105"/>
  <c r="AG193" i="105"/>
  <c r="AF193" i="105"/>
  <c r="AE193" i="105"/>
  <c r="AD193" i="105"/>
  <c r="AC193" i="105"/>
  <c r="AB193" i="105"/>
  <c r="AA193" i="105"/>
  <c r="B193" i="105"/>
  <c r="AU192" i="105"/>
  <c r="BA192" i="105" s="1"/>
  <c r="AS192" i="105"/>
  <c r="AQ192" i="105"/>
  <c r="AP192" i="105"/>
  <c r="AT192" i="105" s="1"/>
  <c r="AH192" i="105"/>
  <c r="AG192" i="105"/>
  <c r="AF192" i="105"/>
  <c r="AE192" i="105"/>
  <c r="AD192" i="105"/>
  <c r="AC192" i="105"/>
  <c r="AB192" i="105"/>
  <c r="AA192" i="105"/>
  <c r="B192" i="105"/>
  <c r="AY192" i="105" s="1"/>
  <c r="AW191" i="105"/>
  <c r="AU191" i="105"/>
  <c r="BA191" i="105" s="1"/>
  <c r="AS191" i="105"/>
  <c r="AQ191" i="105"/>
  <c r="AT191" i="105" s="1"/>
  <c r="AP191" i="105"/>
  <c r="AN191" i="105"/>
  <c r="AM191" i="105"/>
  <c r="AJ191" i="105"/>
  <c r="AH191" i="105"/>
  <c r="AG191" i="105"/>
  <c r="AF191" i="105"/>
  <c r="AE191" i="105"/>
  <c r="AD191" i="105"/>
  <c r="AC191" i="105"/>
  <c r="AB191" i="105"/>
  <c r="AA191" i="105"/>
  <c r="B191" i="105"/>
  <c r="AL191" i="105" s="1"/>
  <c r="AU190" i="105"/>
  <c r="BA190" i="105" s="1"/>
  <c r="AS190" i="105"/>
  <c r="AQ190" i="105"/>
  <c r="AP190" i="105"/>
  <c r="AT190" i="105" s="1"/>
  <c r="AH190" i="105"/>
  <c r="AG190" i="105"/>
  <c r="AF190" i="105"/>
  <c r="AE190" i="105"/>
  <c r="AD190" i="105"/>
  <c r="AC190" i="105"/>
  <c r="AB190" i="105"/>
  <c r="AA190" i="105"/>
  <c r="B190" i="105"/>
  <c r="AY190" i="105" s="1"/>
  <c r="AY189" i="105"/>
  <c r="AX189" i="105"/>
  <c r="AW189" i="105"/>
  <c r="AU189" i="105"/>
  <c r="BA189" i="105" s="1"/>
  <c r="AS189" i="105"/>
  <c r="AT189" i="105" s="1"/>
  <c r="AQ189" i="105"/>
  <c r="AP189" i="105"/>
  <c r="AN189" i="105"/>
  <c r="AM189" i="105"/>
  <c r="AL189" i="105"/>
  <c r="AK189" i="105"/>
  <c r="AJ189" i="105"/>
  <c r="AH189" i="105"/>
  <c r="AG189" i="105"/>
  <c r="AF189" i="105"/>
  <c r="AE189" i="105"/>
  <c r="AD189" i="105"/>
  <c r="AC189" i="105"/>
  <c r="AB189" i="105"/>
  <c r="AA189" i="105"/>
  <c r="B189" i="105"/>
  <c r="AU188" i="105"/>
  <c r="BA188" i="105" s="1"/>
  <c r="AS188" i="105"/>
  <c r="AQ188" i="105"/>
  <c r="AP188" i="105"/>
  <c r="AT188" i="105" s="1"/>
  <c r="AH188" i="105"/>
  <c r="AG188" i="105"/>
  <c r="AF188" i="105"/>
  <c r="AE188" i="105"/>
  <c r="AD188" i="105"/>
  <c r="AC188" i="105"/>
  <c r="AB188" i="105"/>
  <c r="AA188" i="105"/>
  <c r="B188" i="105"/>
  <c r="AZ188" i="105" s="1"/>
  <c r="AY187" i="105"/>
  <c r="AU187" i="105"/>
  <c r="BA187" i="105" s="1"/>
  <c r="AS187" i="105"/>
  <c r="AQ187" i="105"/>
  <c r="AP187" i="105"/>
  <c r="AT187" i="105" s="1"/>
  <c r="AZ187" i="105" s="1"/>
  <c r="AK187" i="105"/>
  <c r="AJ187" i="105"/>
  <c r="AH187" i="105"/>
  <c r="AI187" i="105" s="1"/>
  <c r="AO187" i="105" s="1"/>
  <c r="AG187" i="105"/>
  <c r="AF187" i="105"/>
  <c r="AE187" i="105"/>
  <c r="AD187" i="105"/>
  <c r="AC187" i="105"/>
  <c r="AB187" i="105"/>
  <c r="AA187" i="105"/>
  <c r="B187" i="105"/>
  <c r="AU186" i="105"/>
  <c r="BA186" i="105" s="1"/>
  <c r="AS186" i="105"/>
  <c r="AQ186" i="105"/>
  <c r="AP186" i="105"/>
  <c r="AH186" i="105"/>
  <c r="AG186" i="105"/>
  <c r="AF186" i="105"/>
  <c r="AE186" i="105"/>
  <c r="AD186" i="105"/>
  <c r="AC186" i="105"/>
  <c r="AB186" i="105"/>
  <c r="AA186" i="105"/>
  <c r="B186" i="105"/>
  <c r="AY186" i="105" s="1"/>
  <c r="AU185" i="105"/>
  <c r="BA185" i="105" s="1"/>
  <c r="AS185" i="105"/>
  <c r="AQ185" i="105"/>
  <c r="AP185" i="105"/>
  <c r="AH185" i="105"/>
  <c r="AG185" i="105"/>
  <c r="AF185" i="105"/>
  <c r="AE185" i="105"/>
  <c r="AD185" i="105"/>
  <c r="AC185" i="105"/>
  <c r="AB185" i="105"/>
  <c r="AA185" i="105"/>
  <c r="B185" i="105"/>
  <c r="AX184" i="105"/>
  <c r="AU184" i="105"/>
  <c r="BA184" i="105" s="1"/>
  <c r="AS184" i="105"/>
  <c r="AQ184" i="105"/>
  <c r="AP184" i="105"/>
  <c r="AH184" i="105"/>
  <c r="AG184" i="105"/>
  <c r="AF184" i="105"/>
  <c r="AE184" i="105"/>
  <c r="AD184" i="105"/>
  <c r="AC184" i="105"/>
  <c r="AB184" i="105"/>
  <c r="AA184" i="105"/>
  <c r="B184" i="105"/>
  <c r="AY183" i="105"/>
  <c r="AX183" i="105"/>
  <c r="AU183" i="105"/>
  <c r="BA183" i="105" s="1"/>
  <c r="AS183" i="105"/>
  <c r="AQ183" i="105"/>
  <c r="AP183" i="105"/>
  <c r="AT183" i="105" s="1"/>
  <c r="AM183" i="105"/>
  <c r="AH183" i="105"/>
  <c r="AG183" i="105"/>
  <c r="AF183" i="105"/>
  <c r="AE183" i="105"/>
  <c r="AI183" i="105" s="1"/>
  <c r="AD183" i="105"/>
  <c r="AC183" i="105"/>
  <c r="AB183" i="105"/>
  <c r="AA183" i="105"/>
  <c r="B183" i="105"/>
  <c r="AW182" i="105"/>
  <c r="AU182" i="105"/>
  <c r="BA182" i="105" s="1"/>
  <c r="AS182" i="105"/>
  <c r="AQ182" i="105"/>
  <c r="AP182" i="105"/>
  <c r="AT182" i="105" s="1"/>
  <c r="AH182" i="105"/>
  <c r="AG182" i="105"/>
  <c r="AF182" i="105"/>
  <c r="AE182" i="105"/>
  <c r="AD182" i="105"/>
  <c r="AC182" i="105"/>
  <c r="AB182" i="105"/>
  <c r="AA182" i="105"/>
  <c r="B182" i="105"/>
  <c r="AU181" i="105"/>
  <c r="BA181" i="105" s="1"/>
  <c r="AS181" i="105"/>
  <c r="AQ181" i="105"/>
  <c r="AP181" i="105"/>
  <c r="AT181" i="105" s="1"/>
  <c r="AH181" i="105"/>
  <c r="AG181" i="105"/>
  <c r="AF181" i="105"/>
  <c r="AE181" i="105"/>
  <c r="AD181" i="105"/>
  <c r="AC181" i="105"/>
  <c r="AB181" i="105"/>
  <c r="AA181" i="105"/>
  <c r="B181" i="105"/>
  <c r="AL181" i="105" s="1"/>
  <c r="AY180" i="105"/>
  <c r="AU180" i="105"/>
  <c r="BA180" i="105" s="1"/>
  <c r="AS180" i="105"/>
  <c r="AQ180" i="105"/>
  <c r="AP180" i="105"/>
  <c r="AN180" i="105"/>
  <c r="AM180" i="105"/>
  <c r="AK180" i="105"/>
  <c r="AH180" i="105"/>
  <c r="AG180" i="105"/>
  <c r="AF180" i="105"/>
  <c r="AE180" i="105"/>
  <c r="AD180" i="105"/>
  <c r="AC180" i="105"/>
  <c r="AB180" i="105"/>
  <c r="AA180" i="105"/>
  <c r="B180" i="105"/>
  <c r="AX180" i="105" s="1"/>
  <c r="AY179" i="105"/>
  <c r="AX179" i="105"/>
  <c r="AU179" i="105"/>
  <c r="BA179" i="105" s="1"/>
  <c r="AS179" i="105"/>
  <c r="AQ179" i="105"/>
  <c r="AP179" i="105"/>
  <c r="AN179" i="105"/>
  <c r="AL179" i="105"/>
  <c r="AH179" i="105"/>
  <c r="AG179" i="105"/>
  <c r="AF179" i="105"/>
  <c r="AE179" i="105"/>
  <c r="AD179" i="105"/>
  <c r="AC179" i="105"/>
  <c r="AB179" i="105"/>
  <c r="AA179" i="105"/>
  <c r="B179" i="105"/>
  <c r="AU178" i="105"/>
  <c r="BA178" i="105" s="1"/>
  <c r="AS178" i="105"/>
  <c r="AQ178" i="105"/>
  <c r="AP178" i="105"/>
  <c r="AH178" i="105"/>
  <c r="AG178" i="105"/>
  <c r="AI178" i="105" s="1"/>
  <c r="AF178" i="105"/>
  <c r="AE178" i="105"/>
  <c r="AD178" i="105"/>
  <c r="AC178" i="105"/>
  <c r="AB178" i="105"/>
  <c r="AA178" i="105"/>
  <c r="B178" i="105"/>
  <c r="AV178" i="105" s="1"/>
  <c r="AU177" i="105"/>
  <c r="BA177" i="105" s="1"/>
  <c r="AS177" i="105"/>
  <c r="AQ177" i="105"/>
  <c r="AP177" i="105"/>
  <c r="AT177" i="105" s="1"/>
  <c r="AH177" i="105"/>
  <c r="AG177" i="105"/>
  <c r="AF177" i="105"/>
  <c r="AI177" i="105" s="1"/>
  <c r="AE177" i="105"/>
  <c r="AD177" i="105"/>
  <c r="AC177" i="105"/>
  <c r="AB177" i="105"/>
  <c r="AA177" i="105"/>
  <c r="B177" i="105"/>
  <c r="AN177" i="105" s="1"/>
  <c r="AU176" i="105"/>
  <c r="BA176" i="105" s="1"/>
  <c r="AS176" i="105"/>
  <c r="AQ176" i="105"/>
  <c r="AT176" i="105" s="1"/>
  <c r="AP176" i="105"/>
  <c r="AH176" i="105"/>
  <c r="AG176" i="105"/>
  <c r="AF176" i="105"/>
  <c r="AE176" i="105"/>
  <c r="AD176" i="105"/>
  <c r="AC176" i="105"/>
  <c r="AB176" i="105"/>
  <c r="AA176" i="105"/>
  <c r="B176" i="105"/>
  <c r="AY176" i="105" s="1"/>
  <c r="AY175" i="105"/>
  <c r="AX175" i="105"/>
  <c r="AW175" i="105"/>
  <c r="AU175" i="105"/>
  <c r="BA175" i="105" s="1"/>
  <c r="AS175" i="105"/>
  <c r="AQ175" i="105"/>
  <c r="AP175" i="105"/>
  <c r="AL175" i="105"/>
  <c r="AK175" i="105"/>
  <c r="AJ175" i="105"/>
  <c r="AH175" i="105"/>
  <c r="AG175" i="105"/>
  <c r="AF175" i="105"/>
  <c r="AE175" i="105"/>
  <c r="AD175" i="105"/>
  <c r="AC175" i="105"/>
  <c r="AB175" i="105"/>
  <c r="AA175" i="105"/>
  <c r="B175" i="105"/>
  <c r="AU174" i="105"/>
  <c r="BA174" i="105" s="1"/>
  <c r="AS174" i="105"/>
  <c r="AQ174" i="105"/>
  <c r="AP174" i="105"/>
  <c r="AH174" i="105"/>
  <c r="AG174" i="105"/>
  <c r="AF174" i="105"/>
  <c r="AE174" i="105"/>
  <c r="AD174" i="105"/>
  <c r="AC174" i="105"/>
  <c r="AB174" i="105"/>
  <c r="AA174" i="105"/>
  <c r="B174" i="105"/>
  <c r="AU173" i="105"/>
  <c r="BA173" i="105" s="1"/>
  <c r="AS173" i="105"/>
  <c r="AQ173" i="105"/>
  <c r="AP173" i="105"/>
  <c r="AT173" i="105" s="1"/>
  <c r="AH173" i="105"/>
  <c r="AG173" i="105"/>
  <c r="AF173" i="105"/>
  <c r="AE173" i="105"/>
  <c r="AD173" i="105"/>
  <c r="AC173" i="105"/>
  <c r="AB173" i="105"/>
  <c r="AA173" i="105"/>
  <c r="B173" i="105"/>
  <c r="AY173" i="105" s="1"/>
  <c r="AX172" i="105"/>
  <c r="AU172" i="105"/>
  <c r="BA172" i="105" s="1"/>
  <c r="AS172" i="105"/>
  <c r="AQ172" i="105"/>
  <c r="AP172" i="105"/>
  <c r="AH172" i="105"/>
  <c r="AG172" i="105"/>
  <c r="AF172" i="105"/>
  <c r="AE172" i="105"/>
  <c r="AI172" i="105" s="1"/>
  <c r="AO172" i="105" s="1"/>
  <c r="AD172" i="105"/>
  <c r="AC172" i="105"/>
  <c r="AB172" i="105"/>
  <c r="AA172" i="105"/>
  <c r="B172" i="105"/>
  <c r="AU171" i="105"/>
  <c r="BA171" i="105" s="1"/>
  <c r="AS171" i="105"/>
  <c r="AQ171" i="105"/>
  <c r="AP171" i="105"/>
  <c r="AH171" i="105"/>
  <c r="AG171" i="105"/>
  <c r="AF171" i="105"/>
  <c r="AE171" i="105"/>
  <c r="AD171" i="105"/>
  <c r="AC171" i="105"/>
  <c r="AB171" i="105"/>
  <c r="AA171" i="105"/>
  <c r="B171" i="105"/>
  <c r="AL171" i="105" s="1"/>
  <c r="AU170" i="105"/>
  <c r="BA170" i="105" s="1"/>
  <c r="AS170" i="105"/>
  <c r="AQ170" i="105"/>
  <c r="AP170" i="105"/>
  <c r="AT170" i="105" s="1"/>
  <c r="AH170" i="105"/>
  <c r="AG170" i="105"/>
  <c r="AF170" i="105"/>
  <c r="AE170" i="105"/>
  <c r="AD170" i="105"/>
  <c r="AC170" i="105"/>
  <c r="AB170" i="105"/>
  <c r="AA170" i="105"/>
  <c r="B170" i="105"/>
  <c r="AW170" i="105" s="1"/>
  <c r="AU169" i="105"/>
  <c r="BA169" i="105" s="1"/>
  <c r="AS169" i="105"/>
  <c r="AQ169" i="105"/>
  <c r="AP169" i="105"/>
  <c r="AT169" i="105" s="1"/>
  <c r="AH169" i="105"/>
  <c r="AG169" i="105"/>
  <c r="AF169" i="105"/>
  <c r="AE169" i="105"/>
  <c r="AD169" i="105"/>
  <c r="AC169" i="105"/>
  <c r="AB169" i="105"/>
  <c r="AA169" i="105"/>
  <c r="B169" i="105"/>
  <c r="AY168" i="105"/>
  <c r="AX168" i="105"/>
  <c r="AU168" i="105"/>
  <c r="BA168" i="105" s="1"/>
  <c r="AS168" i="105"/>
  <c r="AQ168" i="105"/>
  <c r="AP168" i="105"/>
  <c r="AT168" i="105" s="1"/>
  <c r="AZ168" i="105" s="1"/>
  <c r="AH168" i="105"/>
  <c r="AG168" i="105"/>
  <c r="AF168" i="105"/>
  <c r="AE168" i="105"/>
  <c r="AD168" i="105"/>
  <c r="AC168" i="105"/>
  <c r="AB168" i="105"/>
  <c r="AA168" i="105"/>
  <c r="B168" i="105"/>
  <c r="AU167" i="105"/>
  <c r="BA167" i="105" s="1"/>
  <c r="AS167" i="105"/>
  <c r="AT167" i="105" s="1"/>
  <c r="AQ167" i="105"/>
  <c r="AP167" i="105"/>
  <c r="AH167" i="105"/>
  <c r="AG167" i="105"/>
  <c r="AF167" i="105"/>
  <c r="AE167" i="105"/>
  <c r="AI167" i="105" s="1"/>
  <c r="AD167" i="105"/>
  <c r="AC167" i="105"/>
  <c r="AB167" i="105"/>
  <c r="AA167" i="105"/>
  <c r="B167" i="105"/>
  <c r="AZ167" i="105" s="1"/>
  <c r="AU166" i="105"/>
  <c r="BA166" i="105" s="1"/>
  <c r="AS166" i="105"/>
  <c r="AQ166" i="105"/>
  <c r="AP166" i="105"/>
  <c r="AL166" i="105"/>
  <c r="AH166" i="105"/>
  <c r="AG166" i="105"/>
  <c r="AF166" i="105"/>
  <c r="AE166" i="105"/>
  <c r="AI166" i="105" s="1"/>
  <c r="AD166" i="105"/>
  <c r="AC166" i="105"/>
  <c r="AB166" i="105"/>
  <c r="AA166" i="105"/>
  <c r="B166" i="105"/>
  <c r="AK166" i="105" s="1"/>
  <c r="AU165" i="105"/>
  <c r="BA165" i="105" s="1"/>
  <c r="AS165" i="105"/>
  <c r="AQ165" i="105"/>
  <c r="AP165" i="105"/>
  <c r="AH165" i="105"/>
  <c r="AG165" i="105"/>
  <c r="AF165" i="105"/>
  <c r="AE165" i="105"/>
  <c r="AI165" i="105" s="1"/>
  <c r="AD165" i="105"/>
  <c r="AC165" i="105"/>
  <c r="AB165" i="105"/>
  <c r="AA165" i="105"/>
  <c r="B165" i="105"/>
  <c r="AV165" i="105" s="1"/>
  <c r="AY164" i="105"/>
  <c r="AW164" i="105"/>
  <c r="AU164" i="105"/>
  <c r="BA164" i="105" s="1"/>
  <c r="AS164" i="105"/>
  <c r="AQ164" i="105"/>
  <c r="AT164" i="105" s="1"/>
  <c r="AZ164" i="105" s="1"/>
  <c r="AP164" i="105"/>
  <c r="AJ164" i="105"/>
  <c r="AH164" i="105"/>
  <c r="AG164" i="105"/>
  <c r="AF164" i="105"/>
  <c r="AE164" i="105"/>
  <c r="AD164" i="105"/>
  <c r="AC164" i="105"/>
  <c r="AB164" i="105"/>
  <c r="AA164" i="105"/>
  <c r="B164" i="105"/>
  <c r="AU163" i="105"/>
  <c r="AS163" i="105"/>
  <c r="AQ163" i="105"/>
  <c r="AP163" i="105"/>
  <c r="AH163" i="105"/>
  <c r="AG163" i="105"/>
  <c r="AF163" i="105"/>
  <c r="AE163" i="105"/>
  <c r="AD163" i="105"/>
  <c r="AC163" i="105"/>
  <c r="AB163" i="105"/>
  <c r="AA163" i="105"/>
  <c r="B163" i="105"/>
  <c r="AY163" i="105" s="1"/>
  <c r="AU162" i="105"/>
  <c r="BA162" i="105" s="1"/>
  <c r="AS162" i="105"/>
  <c r="AQ162" i="105"/>
  <c r="AP162" i="105"/>
  <c r="AT162" i="105" s="1"/>
  <c r="AH162" i="105"/>
  <c r="AG162" i="105"/>
  <c r="AF162" i="105"/>
  <c r="AE162" i="105"/>
  <c r="AD162" i="105"/>
  <c r="AC162" i="105"/>
  <c r="AB162" i="105"/>
  <c r="AA162" i="105"/>
  <c r="B162" i="105"/>
  <c r="AM162" i="105" s="1"/>
  <c r="AU161" i="105"/>
  <c r="BA161" i="105" s="1"/>
  <c r="AS161" i="105"/>
  <c r="AQ161" i="105"/>
  <c r="AP161" i="105"/>
  <c r="AH161" i="105"/>
  <c r="AG161" i="105"/>
  <c r="AF161" i="105"/>
  <c r="AE161" i="105"/>
  <c r="AD161" i="105"/>
  <c r="AC161" i="105"/>
  <c r="AB161" i="105"/>
  <c r="AA161" i="105"/>
  <c r="B161" i="105"/>
  <c r="AX161" i="105" s="1"/>
  <c r="AU160" i="105"/>
  <c r="BA160" i="105" s="1"/>
  <c r="AS160" i="105"/>
  <c r="AQ160" i="105"/>
  <c r="AP160" i="105"/>
  <c r="AH160" i="105"/>
  <c r="AG160" i="105"/>
  <c r="AF160" i="105"/>
  <c r="AE160" i="105"/>
  <c r="AD160" i="105"/>
  <c r="AC160" i="105"/>
  <c r="AB160" i="105"/>
  <c r="AA160" i="105"/>
  <c r="B160" i="105"/>
  <c r="AU159" i="105"/>
  <c r="AS159" i="105"/>
  <c r="AQ159" i="105"/>
  <c r="AP159" i="105"/>
  <c r="AH159" i="105"/>
  <c r="AG159" i="105"/>
  <c r="AF159" i="105"/>
  <c r="AE159" i="105"/>
  <c r="AD159" i="105"/>
  <c r="AC159" i="105"/>
  <c r="AB159" i="105"/>
  <c r="AA159" i="105"/>
  <c r="B159" i="105"/>
  <c r="AU158" i="105"/>
  <c r="AS158" i="105"/>
  <c r="AQ158" i="105"/>
  <c r="AP158" i="105"/>
  <c r="AM158" i="105"/>
  <c r="AH158" i="105"/>
  <c r="AG158" i="105"/>
  <c r="AF158" i="105"/>
  <c r="AE158" i="105"/>
  <c r="AI158" i="105" s="1"/>
  <c r="AD158" i="105"/>
  <c r="AC158" i="105"/>
  <c r="AB158" i="105"/>
  <c r="AA158" i="105"/>
  <c r="B158" i="105"/>
  <c r="AY158" i="105" s="1"/>
  <c r="AU157" i="105"/>
  <c r="BA157" i="105" s="1"/>
  <c r="AS157" i="105"/>
  <c r="AQ157" i="105"/>
  <c r="AP157" i="105"/>
  <c r="AH157" i="105"/>
  <c r="AG157" i="105"/>
  <c r="AF157" i="105"/>
  <c r="AE157" i="105"/>
  <c r="AD157" i="105"/>
  <c r="AC157" i="105"/>
  <c r="AB157" i="105"/>
  <c r="AA157" i="105"/>
  <c r="B157" i="105"/>
  <c r="AY157" i="105" s="1"/>
  <c r="AU156" i="105"/>
  <c r="BA156" i="105" s="1"/>
  <c r="AS156" i="105"/>
  <c r="AQ156" i="105"/>
  <c r="AP156" i="105"/>
  <c r="AH156" i="105"/>
  <c r="AG156" i="105"/>
  <c r="AF156" i="105"/>
  <c r="AE156" i="105"/>
  <c r="AD156" i="105"/>
  <c r="AC156" i="105"/>
  <c r="AB156" i="105"/>
  <c r="AA156" i="105"/>
  <c r="B156" i="105"/>
  <c r="AM156" i="105" s="1"/>
  <c r="AX155" i="105"/>
  <c r="AW155" i="105"/>
  <c r="AU155" i="105"/>
  <c r="BA155" i="105" s="1"/>
  <c r="AS155" i="105"/>
  <c r="AQ155" i="105"/>
  <c r="AP155" i="105"/>
  <c r="AM155" i="105"/>
  <c r="AK155" i="105"/>
  <c r="AH155" i="105"/>
  <c r="AG155" i="105"/>
  <c r="AF155" i="105"/>
  <c r="AE155" i="105"/>
  <c r="AD155" i="105"/>
  <c r="AC155" i="105"/>
  <c r="AB155" i="105"/>
  <c r="AA155" i="105"/>
  <c r="B155" i="105"/>
  <c r="AU154" i="105"/>
  <c r="BA154" i="105" s="1"/>
  <c r="AS154" i="105"/>
  <c r="AQ154" i="105"/>
  <c r="AP154" i="105"/>
  <c r="AH154" i="105"/>
  <c r="AG154" i="105"/>
  <c r="AF154" i="105"/>
  <c r="AE154" i="105"/>
  <c r="AD154" i="105"/>
  <c r="AC154" i="105"/>
  <c r="AB154" i="105"/>
  <c r="AA154" i="105"/>
  <c r="B154" i="105"/>
  <c r="AM154" i="105" s="1"/>
  <c r="AU153" i="105"/>
  <c r="BA153" i="105" s="1"/>
  <c r="AS153" i="105"/>
  <c r="AQ153" i="105"/>
  <c r="AP153" i="105"/>
  <c r="AH153" i="105"/>
  <c r="AG153" i="105"/>
  <c r="AF153" i="105"/>
  <c r="AE153" i="105"/>
  <c r="AI153" i="105" s="1"/>
  <c r="AD153" i="105"/>
  <c r="AC153" i="105"/>
  <c r="AB153" i="105"/>
  <c r="AA153" i="105"/>
  <c r="B153" i="105"/>
  <c r="AW153" i="105" s="1"/>
  <c r="AU152" i="105"/>
  <c r="BA152" i="105" s="1"/>
  <c r="AS152" i="105"/>
  <c r="AQ152" i="105"/>
  <c r="AP152" i="105"/>
  <c r="AH152" i="105"/>
  <c r="AG152" i="105"/>
  <c r="AF152" i="105"/>
  <c r="AE152" i="105"/>
  <c r="AD152" i="105"/>
  <c r="AC152" i="105"/>
  <c r="AB152" i="105"/>
  <c r="AA152" i="105"/>
  <c r="B152" i="105"/>
  <c r="AN152" i="105" s="1"/>
  <c r="AY151" i="105"/>
  <c r="AX151" i="105"/>
  <c r="AW151" i="105"/>
  <c r="AU151" i="105"/>
  <c r="BA151" i="105" s="1"/>
  <c r="AS151" i="105"/>
  <c r="AQ151" i="105"/>
  <c r="AP151" i="105"/>
  <c r="AH151" i="105"/>
  <c r="AG151" i="105"/>
  <c r="AF151" i="105"/>
  <c r="AE151" i="105"/>
  <c r="AD151" i="105"/>
  <c r="AC151" i="105"/>
  <c r="AB151" i="105"/>
  <c r="AA151" i="105"/>
  <c r="B151" i="105"/>
  <c r="AN151" i="105" s="1"/>
  <c r="AU150" i="105"/>
  <c r="AS150" i="105"/>
  <c r="AQ150" i="105"/>
  <c r="AP150" i="105"/>
  <c r="AH150" i="105"/>
  <c r="AG150" i="105"/>
  <c r="AF150" i="105"/>
  <c r="AE150" i="105"/>
  <c r="AD150" i="105"/>
  <c r="AC150" i="105"/>
  <c r="AB150" i="105"/>
  <c r="AA150" i="105"/>
  <c r="B150" i="105"/>
  <c r="AX150" i="105" s="1"/>
  <c r="AU149" i="105"/>
  <c r="BA149" i="105" s="1"/>
  <c r="AS149" i="105"/>
  <c r="AQ149" i="105"/>
  <c r="AP149" i="105"/>
  <c r="AH149" i="105"/>
  <c r="AG149" i="105"/>
  <c r="AF149" i="105"/>
  <c r="AE149" i="105"/>
  <c r="AD149" i="105"/>
  <c r="AC149" i="105"/>
  <c r="AB149" i="105"/>
  <c r="AA149" i="105"/>
  <c r="B149" i="105"/>
  <c r="AU148" i="105"/>
  <c r="AS148" i="105"/>
  <c r="AQ148" i="105"/>
  <c r="AP148" i="105"/>
  <c r="AH148" i="105"/>
  <c r="AG148" i="105"/>
  <c r="AF148" i="105"/>
  <c r="AE148" i="105"/>
  <c r="AD148" i="105"/>
  <c r="AC148" i="105"/>
  <c r="AB148" i="105"/>
  <c r="AA148" i="105"/>
  <c r="B148" i="105"/>
  <c r="AX148" i="105" s="1"/>
  <c r="AU147" i="105"/>
  <c r="AS147" i="105"/>
  <c r="AQ147" i="105"/>
  <c r="AP147" i="105"/>
  <c r="AH147" i="105"/>
  <c r="AG147" i="105"/>
  <c r="AF147" i="105"/>
  <c r="AE147" i="105"/>
  <c r="AD147" i="105"/>
  <c r="AC147" i="105"/>
  <c r="AB147" i="105"/>
  <c r="AA147" i="105"/>
  <c r="B147" i="105"/>
  <c r="AY147" i="105" s="1"/>
  <c r="AU146" i="105"/>
  <c r="AS146" i="105"/>
  <c r="AQ146" i="105"/>
  <c r="AP146" i="105"/>
  <c r="AH146" i="105"/>
  <c r="AG146" i="105"/>
  <c r="AF146" i="105"/>
  <c r="AE146" i="105"/>
  <c r="AD146" i="105"/>
  <c r="AC146" i="105"/>
  <c r="AB146" i="105"/>
  <c r="AA146" i="105"/>
  <c r="B146" i="105"/>
  <c r="AL146" i="105" s="1"/>
  <c r="AU145" i="105"/>
  <c r="BA145" i="105" s="1"/>
  <c r="AS145" i="105"/>
  <c r="AQ145" i="105"/>
  <c r="AP145" i="105"/>
  <c r="AH145" i="105"/>
  <c r="AG145" i="105"/>
  <c r="AF145" i="105"/>
  <c r="AE145" i="105"/>
  <c r="AD145" i="105"/>
  <c r="AC145" i="105"/>
  <c r="AB145" i="105"/>
  <c r="AA145" i="105"/>
  <c r="B145" i="105"/>
  <c r="AW144" i="105"/>
  <c r="AU144" i="105"/>
  <c r="BA144" i="105" s="1"/>
  <c r="AS144" i="105"/>
  <c r="AQ144" i="105"/>
  <c r="AP144" i="105"/>
  <c r="AH144" i="105"/>
  <c r="AG144" i="105"/>
  <c r="AF144" i="105"/>
  <c r="AE144" i="105"/>
  <c r="AD144" i="105"/>
  <c r="AC144" i="105"/>
  <c r="AB144" i="105"/>
  <c r="AA144" i="105"/>
  <c r="B144" i="105"/>
  <c r="AU143" i="105"/>
  <c r="BA143" i="105" s="1"/>
  <c r="AS143" i="105"/>
  <c r="AQ143" i="105"/>
  <c r="AT143" i="105" s="1"/>
  <c r="AP143" i="105"/>
  <c r="AH143" i="105"/>
  <c r="AG143" i="105"/>
  <c r="AF143" i="105"/>
  <c r="AE143" i="105"/>
  <c r="AD143" i="105"/>
  <c r="AC143" i="105"/>
  <c r="AB143" i="105"/>
  <c r="AA143" i="105"/>
  <c r="B143" i="105"/>
  <c r="AY143" i="105" s="1"/>
  <c r="AU142" i="105"/>
  <c r="AS142" i="105"/>
  <c r="AQ142" i="105"/>
  <c r="AP142" i="105"/>
  <c r="AH142" i="105"/>
  <c r="AG142" i="105"/>
  <c r="AF142" i="105"/>
  <c r="AE142" i="105"/>
  <c r="AD142" i="105"/>
  <c r="AC142" i="105"/>
  <c r="AB142" i="105"/>
  <c r="AA142" i="105"/>
  <c r="B142" i="105"/>
  <c r="AY142" i="105" s="1"/>
  <c r="AU141" i="105"/>
  <c r="BA141" i="105" s="1"/>
  <c r="AS141" i="105"/>
  <c r="AQ141" i="105"/>
  <c r="AP141" i="105"/>
  <c r="AH141" i="105"/>
  <c r="AG141" i="105"/>
  <c r="AF141" i="105"/>
  <c r="AE141" i="105"/>
  <c r="AD141" i="105"/>
  <c r="AC141" i="105"/>
  <c r="AB141" i="105"/>
  <c r="AA141" i="105"/>
  <c r="B141" i="105"/>
  <c r="AW141" i="105" s="1"/>
  <c r="AU140" i="105"/>
  <c r="BA140" i="105" s="1"/>
  <c r="AS140" i="105"/>
  <c r="AQ140" i="105"/>
  <c r="AP140" i="105"/>
  <c r="AH140" i="105"/>
  <c r="AG140" i="105"/>
  <c r="AF140" i="105"/>
  <c r="AE140" i="105"/>
  <c r="AI140" i="105" s="1"/>
  <c r="AD140" i="105"/>
  <c r="AC140" i="105"/>
  <c r="AB140" i="105"/>
  <c r="AA140" i="105"/>
  <c r="B140" i="105"/>
  <c r="AU139" i="105"/>
  <c r="BA139" i="105" s="1"/>
  <c r="AS139" i="105"/>
  <c r="AQ139" i="105"/>
  <c r="AP139" i="105"/>
  <c r="AT139" i="105" s="1"/>
  <c r="AH139" i="105"/>
  <c r="AG139" i="105"/>
  <c r="AF139" i="105"/>
  <c r="AE139" i="105"/>
  <c r="AD139" i="105"/>
  <c r="AC139" i="105"/>
  <c r="AB139" i="105"/>
  <c r="AA139" i="105"/>
  <c r="B139" i="105"/>
  <c r="AY139" i="105" s="1"/>
  <c r="AY138" i="105"/>
  <c r="AX138" i="105"/>
  <c r="AU138" i="105"/>
  <c r="BA138" i="105" s="1"/>
  <c r="AS138" i="105"/>
  <c r="AQ138" i="105"/>
  <c r="AP138" i="105"/>
  <c r="AN138" i="105"/>
  <c r="AM138" i="105"/>
  <c r="AL138" i="105"/>
  <c r="AH138" i="105"/>
  <c r="AG138" i="105"/>
  <c r="AF138" i="105"/>
  <c r="AE138" i="105"/>
  <c r="AD138" i="105"/>
  <c r="AC138" i="105"/>
  <c r="AB138" i="105"/>
  <c r="AA138" i="105"/>
  <c r="B138" i="105"/>
  <c r="AK138" i="105" s="1"/>
  <c r="AU137" i="105"/>
  <c r="BA137" i="105" s="1"/>
  <c r="AS137" i="105"/>
  <c r="AQ137" i="105"/>
  <c r="AP137" i="105"/>
  <c r="AH137" i="105"/>
  <c r="AG137" i="105"/>
  <c r="AF137" i="105"/>
  <c r="AE137" i="105"/>
  <c r="AD137" i="105"/>
  <c r="AC137" i="105"/>
  <c r="AB137" i="105"/>
  <c r="AA137" i="105"/>
  <c r="B137" i="105"/>
  <c r="AW137" i="105" s="1"/>
  <c r="AU136" i="105"/>
  <c r="BA136" i="105" s="1"/>
  <c r="AS136" i="105"/>
  <c r="AQ136" i="105"/>
  <c r="AP136" i="105"/>
  <c r="AH136" i="105"/>
  <c r="AG136" i="105"/>
  <c r="AF136" i="105"/>
  <c r="AI136" i="105" s="1"/>
  <c r="AE136" i="105"/>
  <c r="AD136" i="105"/>
  <c r="AC136" i="105"/>
  <c r="AB136" i="105"/>
  <c r="AA136" i="105"/>
  <c r="B136" i="105"/>
  <c r="AY136" i="105" s="1"/>
  <c r="AX135" i="105"/>
  <c r="AU135" i="105"/>
  <c r="BA135" i="105" s="1"/>
  <c r="AS135" i="105"/>
  <c r="AQ135" i="105"/>
  <c r="AP135" i="105"/>
  <c r="AM135" i="105"/>
  <c r="AH135" i="105"/>
  <c r="AG135" i="105"/>
  <c r="AF135" i="105"/>
  <c r="AE135" i="105"/>
  <c r="AD135" i="105"/>
  <c r="AC135" i="105"/>
  <c r="AB135" i="105"/>
  <c r="AA135" i="105"/>
  <c r="B135" i="105"/>
  <c r="AY135" i="105" s="1"/>
  <c r="AU134" i="105"/>
  <c r="BA134" i="105" s="1"/>
  <c r="AS134" i="105"/>
  <c r="AQ134" i="105"/>
  <c r="AP134" i="105"/>
  <c r="AH134" i="105"/>
  <c r="AG134" i="105"/>
  <c r="AF134" i="105"/>
  <c r="AE134" i="105"/>
  <c r="AI134" i="105" s="1"/>
  <c r="AD134" i="105"/>
  <c r="AC134" i="105"/>
  <c r="AB134" i="105"/>
  <c r="AA134" i="105"/>
  <c r="B134" i="105"/>
  <c r="AM134" i="105" s="1"/>
  <c r="AU133" i="105"/>
  <c r="BA133" i="105" s="1"/>
  <c r="AS133" i="105"/>
  <c r="AQ133" i="105"/>
  <c r="AP133" i="105"/>
  <c r="AT133" i="105" s="1"/>
  <c r="AM133" i="105"/>
  <c r="AK133" i="105"/>
  <c r="AH133" i="105"/>
  <c r="AG133" i="105"/>
  <c r="AF133" i="105"/>
  <c r="AE133" i="105"/>
  <c r="AD133" i="105"/>
  <c r="AC133" i="105"/>
  <c r="AB133" i="105"/>
  <c r="AA133" i="105"/>
  <c r="B133" i="105"/>
  <c r="AU132" i="105"/>
  <c r="BA132" i="105" s="1"/>
  <c r="AS132" i="105"/>
  <c r="AQ132" i="105"/>
  <c r="AP132" i="105"/>
  <c r="AH132" i="105"/>
  <c r="AG132" i="105"/>
  <c r="AF132" i="105"/>
  <c r="AE132" i="105"/>
  <c r="AD132" i="105"/>
  <c r="AC132" i="105"/>
  <c r="AB132" i="105"/>
  <c r="AA132" i="105"/>
  <c r="B132" i="105"/>
  <c r="AX132" i="105" s="1"/>
  <c r="AU131" i="105"/>
  <c r="AS131" i="105"/>
  <c r="AQ131" i="105"/>
  <c r="AP131" i="105"/>
  <c r="AH131" i="105"/>
  <c r="AG131" i="105"/>
  <c r="AF131" i="105"/>
  <c r="AE131" i="105"/>
  <c r="AD131" i="105"/>
  <c r="AC131" i="105"/>
  <c r="AB131" i="105"/>
  <c r="AA131" i="105"/>
  <c r="B131" i="105"/>
  <c r="AN131" i="105" s="1"/>
  <c r="AU130" i="105"/>
  <c r="BA130" i="105" s="1"/>
  <c r="AS130" i="105"/>
  <c r="AQ130" i="105"/>
  <c r="AP130" i="105"/>
  <c r="AH130" i="105"/>
  <c r="AG130" i="105"/>
  <c r="AF130" i="105"/>
  <c r="AE130" i="105"/>
  <c r="AD130" i="105"/>
  <c r="AC130" i="105"/>
  <c r="AB130" i="105"/>
  <c r="AA130" i="105"/>
  <c r="B130" i="105"/>
  <c r="AY130" i="105" s="1"/>
  <c r="AU129" i="105"/>
  <c r="BA129" i="105" s="1"/>
  <c r="AS129" i="105"/>
  <c r="AQ129" i="105"/>
  <c r="AP129" i="105"/>
  <c r="AH129" i="105"/>
  <c r="AG129" i="105"/>
  <c r="AF129" i="105"/>
  <c r="AE129" i="105"/>
  <c r="AD129" i="105"/>
  <c r="AC129" i="105"/>
  <c r="AB129" i="105"/>
  <c r="AA129" i="105"/>
  <c r="B129" i="105"/>
  <c r="AW129" i="105" s="1"/>
  <c r="AX128" i="105"/>
  <c r="AU128" i="105"/>
  <c r="BA128" i="105" s="1"/>
  <c r="AS128" i="105"/>
  <c r="AQ128" i="105"/>
  <c r="AP128" i="105"/>
  <c r="AH128" i="105"/>
  <c r="AG128" i="105"/>
  <c r="AF128" i="105"/>
  <c r="AE128" i="105"/>
  <c r="AD128" i="105"/>
  <c r="AC128" i="105"/>
  <c r="AB128" i="105"/>
  <c r="AA128" i="105"/>
  <c r="B128" i="105"/>
  <c r="AU127" i="105"/>
  <c r="BA127" i="105" s="1"/>
  <c r="AS127" i="105"/>
  <c r="AQ127" i="105"/>
  <c r="AP127" i="105"/>
  <c r="AH127" i="105"/>
  <c r="AG127" i="105"/>
  <c r="AF127" i="105"/>
  <c r="AE127" i="105"/>
  <c r="AD127" i="105"/>
  <c r="AC127" i="105"/>
  <c r="AB127" i="105"/>
  <c r="AA127" i="105"/>
  <c r="B127" i="105"/>
  <c r="AY127" i="105" s="1"/>
  <c r="AU126" i="105"/>
  <c r="BA126" i="105" s="1"/>
  <c r="AS126" i="105"/>
  <c r="AQ126" i="105"/>
  <c r="AP126" i="105"/>
  <c r="AH126" i="105"/>
  <c r="AG126" i="105"/>
  <c r="AF126" i="105"/>
  <c r="AE126" i="105"/>
  <c r="AD126" i="105"/>
  <c r="AC126" i="105"/>
  <c r="AB126" i="105"/>
  <c r="AA126" i="105"/>
  <c r="B126" i="105"/>
  <c r="AU125" i="105"/>
  <c r="BA125" i="105" s="1"/>
  <c r="AT125" i="105"/>
  <c r="AS125" i="105"/>
  <c r="AQ125" i="105"/>
  <c r="AP125" i="105"/>
  <c r="AH125" i="105"/>
  <c r="AG125" i="105"/>
  <c r="AF125" i="105"/>
  <c r="AE125" i="105"/>
  <c r="AD125" i="105"/>
  <c r="AC125" i="105"/>
  <c r="AB125" i="105"/>
  <c r="AA125" i="105"/>
  <c r="B125" i="105"/>
  <c r="AL125" i="105" s="1"/>
  <c r="AU124" i="105"/>
  <c r="AT124" i="105"/>
  <c r="AS124" i="105"/>
  <c r="AQ124" i="105"/>
  <c r="AP124" i="105"/>
  <c r="AH124" i="105"/>
  <c r="AG124" i="105"/>
  <c r="AF124" i="105"/>
  <c r="AE124" i="105"/>
  <c r="AI124" i="105" s="1"/>
  <c r="AD124" i="105"/>
  <c r="AC124" i="105"/>
  <c r="AB124" i="105"/>
  <c r="AA124" i="105"/>
  <c r="B124" i="105"/>
  <c r="AY124" i="105" s="1"/>
  <c r="AU123" i="105"/>
  <c r="BA123" i="105" s="1"/>
  <c r="AS123" i="105"/>
  <c r="AQ123" i="105"/>
  <c r="AP123" i="105"/>
  <c r="AH123" i="105"/>
  <c r="AG123" i="105"/>
  <c r="AF123" i="105"/>
  <c r="AE123" i="105"/>
  <c r="AD123" i="105"/>
  <c r="AC123" i="105"/>
  <c r="AB123" i="105"/>
  <c r="AA123" i="105"/>
  <c r="B123" i="105"/>
  <c r="AX123" i="105" s="1"/>
  <c r="AU122" i="105"/>
  <c r="BA122" i="105" s="1"/>
  <c r="AS122" i="105"/>
  <c r="AQ122" i="105"/>
  <c r="AP122" i="105"/>
  <c r="AH122" i="105"/>
  <c r="AG122" i="105"/>
  <c r="AF122" i="105"/>
  <c r="AE122" i="105"/>
  <c r="AD122" i="105"/>
  <c r="AC122" i="105"/>
  <c r="AB122" i="105"/>
  <c r="AA122" i="105"/>
  <c r="B122" i="105"/>
  <c r="AY122" i="105" s="1"/>
  <c r="AU121" i="105"/>
  <c r="BA121" i="105" s="1"/>
  <c r="AS121" i="105"/>
  <c r="AQ121" i="105"/>
  <c r="AP121" i="105"/>
  <c r="AN121" i="105"/>
  <c r="AM121" i="105"/>
  <c r="AL121" i="105"/>
  <c r="AK121" i="105"/>
  <c r="AH121" i="105"/>
  <c r="AG121" i="105"/>
  <c r="AF121" i="105"/>
  <c r="AE121" i="105"/>
  <c r="AD121" i="105"/>
  <c r="AC121" i="105"/>
  <c r="AB121" i="105"/>
  <c r="AA121" i="105"/>
  <c r="B121" i="105"/>
  <c r="AU120" i="105"/>
  <c r="BA120" i="105" s="1"/>
  <c r="AS120" i="105"/>
  <c r="AQ120" i="105"/>
  <c r="AP120" i="105"/>
  <c r="AH120" i="105"/>
  <c r="AG120" i="105"/>
  <c r="AF120" i="105"/>
  <c r="AE120" i="105"/>
  <c r="AD120" i="105"/>
  <c r="AC120" i="105"/>
  <c r="AB120" i="105"/>
  <c r="AA120" i="105"/>
  <c r="B120" i="105"/>
  <c r="AU119" i="105"/>
  <c r="BA119" i="105" s="1"/>
  <c r="AS119" i="105"/>
  <c r="AQ119" i="105"/>
  <c r="AP119" i="105"/>
  <c r="AH119" i="105"/>
  <c r="AG119" i="105"/>
  <c r="AF119" i="105"/>
  <c r="AE119" i="105"/>
  <c r="AD119" i="105"/>
  <c r="AC119" i="105"/>
  <c r="AB119" i="105"/>
  <c r="AA119" i="105"/>
  <c r="B119" i="105"/>
  <c r="AU118" i="105"/>
  <c r="BA118" i="105" s="1"/>
  <c r="AS118" i="105"/>
  <c r="AQ118" i="105"/>
  <c r="AT118" i="105" s="1"/>
  <c r="AP118" i="105"/>
  <c r="AH118" i="105"/>
  <c r="AG118" i="105"/>
  <c r="AF118" i="105"/>
  <c r="AE118" i="105"/>
  <c r="AD118" i="105"/>
  <c r="AC118" i="105"/>
  <c r="AB118" i="105"/>
  <c r="AA118" i="105"/>
  <c r="B118" i="105"/>
  <c r="AY118" i="105" s="1"/>
  <c r="AX117" i="105"/>
  <c r="AV117" i="105"/>
  <c r="AU117" i="105"/>
  <c r="BA117" i="105" s="1"/>
  <c r="AS117" i="105"/>
  <c r="AQ117" i="105"/>
  <c r="AP117" i="105"/>
  <c r="AJ117" i="105"/>
  <c r="AH117" i="105"/>
  <c r="AG117" i="105"/>
  <c r="AF117" i="105"/>
  <c r="AE117" i="105"/>
  <c r="AD117" i="105"/>
  <c r="AC117" i="105"/>
  <c r="AB117" i="105"/>
  <c r="AA117" i="105"/>
  <c r="B117" i="105"/>
  <c r="AL117" i="105" s="1"/>
  <c r="AU116" i="105"/>
  <c r="BA116" i="105" s="1"/>
  <c r="AS116" i="105"/>
  <c r="AQ116" i="105"/>
  <c r="AP116" i="105"/>
  <c r="AH116" i="105"/>
  <c r="AG116" i="105"/>
  <c r="AF116" i="105"/>
  <c r="AE116" i="105"/>
  <c r="AD116" i="105"/>
  <c r="AC116" i="105"/>
  <c r="AB116" i="105"/>
  <c r="AA116" i="105"/>
  <c r="B116" i="105"/>
  <c r="AX116" i="105" s="1"/>
  <c r="AU115" i="105"/>
  <c r="BA115" i="105" s="1"/>
  <c r="AS115" i="105"/>
  <c r="AQ115" i="105"/>
  <c r="AP115" i="105"/>
  <c r="AH115" i="105"/>
  <c r="AG115" i="105"/>
  <c r="AF115" i="105"/>
  <c r="AE115" i="105"/>
  <c r="AD115" i="105"/>
  <c r="AC115" i="105"/>
  <c r="AB115" i="105"/>
  <c r="AA115" i="105"/>
  <c r="B115" i="105"/>
  <c r="AU114" i="105"/>
  <c r="BA114" i="105" s="1"/>
  <c r="AS114" i="105"/>
  <c r="AQ114" i="105"/>
  <c r="AP114" i="105"/>
  <c r="AH114" i="105"/>
  <c r="AG114" i="105"/>
  <c r="AF114" i="105"/>
  <c r="AE114" i="105"/>
  <c r="AD114" i="105"/>
  <c r="AC114" i="105"/>
  <c r="AB114" i="105"/>
  <c r="AA114" i="105"/>
  <c r="B114" i="105"/>
  <c r="AJ114" i="105" s="1"/>
  <c r="AU113" i="105"/>
  <c r="BA113" i="105" s="1"/>
  <c r="AS113" i="105"/>
  <c r="AQ113" i="105"/>
  <c r="AP113" i="105"/>
  <c r="AH113" i="105"/>
  <c r="AG113" i="105"/>
  <c r="AF113" i="105"/>
  <c r="AE113" i="105"/>
  <c r="AD113" i="105"/>
  <c r="AC113" i="105"/>
  <c r="AB113" i="105"/>
  <c r="AA113" i="105"/>
  <c r="B113" i="105"/>
  <c r="AK113" i="105" s="1"/>
  <c r="AU112" i="105"/>
  <c r="BA112" i="105" s="1"/>
  <c r="AS112" i="105"/>
  <c r="AQ112" i="105"/>
  <c r="AP112" i="105"/>
  <c r="AH112" i="105"/>
  <c r="AG112" i="105"/>
  <c r="AF112" i="105"/>
  <c r="AE112" i="105"/>
  <c r="AD112" i="105"/>
  <c r="AC112" i="105"/>
  <c r="AB112" i="105"/>
  <c r="AA112" i="105"/>
  <c r="B112" i="105"/>
  <c r="AU111" i="105"/>
  <c r="BA111" i="105" s="1"/>
  <c r="AS111" i="105"/>
  <c r="AQ111" i="105"/>
  <c r="AP111" i="105"/>
  <c r="AH111" i="105"/>
  <c r="AG111" i="105"/>
  <c r="AF111" i="105"/>
  <c r="AE111" i="105"/>
  <c r="AD111" i="105"/>
  <c r="AC111" i="105"/>
  <c r="AB111" i="105"/>
  <c r="AA111" i="105"/>
  <c r="B111" i="105"/>
  <c r="AU110" i="105"/>
  <c r="BA110" i="105" s="1"/>
  <c r="AS110" i="105"/>
  <c r="AQ110" i="105"/>
  <c r="AP110" i="105"/>
  <c r="AM110" i="105"/>
  <c r="AH110" i="105"/>
  <c r="AG110" i="105"/>
  <c r="AF110" i="105"/>
  <c r="AE110" i="105"/>
  <c r="AD110" i="105"/>
  <c r="AC110" i="105"/>
  <c r="AB110" i="105"/>
  <c r="AA110" i="105"/>
  <c r="B110" i="105"/>
  <c r="AU109" i="105"/>
  <c r="BA109" i="105" s="1"/>
  <c r="AS109" i="105"/>
  <c r="AT109" i="105" s="1"/>
  <c r="AQ109" i="105"/>
  <c r="AP109" i="105"/>
  <c r="AH109" i="105"/>
  <c r="AG109" i="105"/>
  <c r="AF109" i="105"/>
  <c r="AE109" i="105"/>
  <c r="AD109" i="105"/>
  <c r="AC109" i="105"/>
  <c r="AB109" i="105"/>
  <c r="AA109" i="105"/>
  <c r="B109" i="105"/>
  <c r="AX109" i="105" s="1"/>
  <c r="AU108" i="105"/>
  <c r="AS108" i="105"/>
  <c r="AQ108" i="105"/>
  <c r="AP108" i="105"/>
  <c r="AJ108" i="105"/>
  <c r="AH108" i="105"/>
  <c r="AI108" i="105" s="1"/>
  <c r="AO108" i="105" s="1"/>
  <c r="AG108" i="105"/>
  <c r="AF108" i="105"/>
  <c r="AE108" i="105"/>
  <c r="AD108" i="105"/>
  <c r="AC108" i="105"/>
  <c r="AB108" i="105"/>
  <c r="AA108" i="105"/>
  <c r="B108" i="105"/>
  <c r="AN108" i="105" s="1"/>
  <c r="AU107" i="105"/>
  <c r="BA107" i="105" s="1"/>
  <c r="AS107" i="105"/>
  <c r="AQ107" i="105"/>
  <c r="AP107" i="105"/>
  <c r="AT107" i="105" s="1"/>
  <c r="AH107" i="105"/>
  <c r="AG107" i="105"/>
  <c r="AF107" i="105"/>
  <c r="AE107" i="105"/>
  <c r="AD107" i="105"/>
  <c r="AC107" i="105"/>
  <c r="AB107" i="105"/>
  <c r="AA107" i="105"/>
  <c r="B107" i="105"/>
  <c r="AJ107" i="105" s="1"/>
  <c r="AY106" i="105"/>
  <c r="AU106" i="105"/>
  <c r="BA106" i="105" s="1"/>
  <c r="AS106" i="105"/>
  <c r="AQ106" i="105"/>
  <c r="AP106" i="105"/>
  <c r="AH106" i="105"/>
  <c r="AG106" i="105"/>
  <c r="AF106" i="105"/>
  <c r="AE106" i="105"/>
  <c r="AD106" i="105"/>
  <c r="AC106" i="105"/>
  <c r="AB106" i="105"/>
  <c r="AA106" i="105"/>
  <c r="B106" i="105"/>
  <c r="AX106" i="105" s="1"/>
  <c r="AU105" i="105"/>
  <c r="BA105" i="105" s="1"/>
  <c r="AS105" i="105"/>
  <c r="AQ105" i="105"/>
  <c r="AP105" i="105"/>
  <c r="AH105" i="105"/>
  <c r="AG105" i="105"/>
  <c r="AF105" i="105"/>
  <c r="AE105" i="105"/>
  <c r="AD105" i="105"/>
  <c r="AC105" i="105"/>
  <c r="AB105" i="105"/>
  <c r="AA105" i="105"/>
  <c r="B105" i="105"/>
  <c r="AU104" i="105"/>
  <c r="BA104" i="105" s="1"/>
  <c r="AS104" i="105"/>
  <c r="AQ104" i="105"/>
  <c r="AP104" i="105"/>
  <c r="AH104" i="105"/>
  <c r="AG104" i="105"/>
  <c r="AF104" i="105"/>
  <c r="AE104" i="105"/>
  <c r="AD104" i="105"/>
  <c r="AC104" i="105"/>
  <c r="AB104" i="105"/>
  <c r="AA104" i="105"/>
  <c r="B104" i="105"/>
  <c r="AY104" i="105" s="1"/>
  <c r="AU103" i="105"/>
  <c r="BA103" i="105" s="1"/>
  <c r="AS103" i="105"/>
  <c r="AQ103" i="105"/>
  <c r="AP103" i="105"/>
  <c r="AH103" i="105"/>
  <c r="AG103" i="105"/>
  <c r="AF103" i="105"/>
  <c r="AE103" i="105"/>
  <c r="AD103" i="105"/>
  <c r="AC103" i="105"/>
  <c r="AB103" i="105"/>
  <c r="AA103" i="105"/>
  <c r="B103" i="105"/>
  <c r="AN103" i="105" s="1"/>
  <c r="AU102" i="105"/>
  <c r="BA102" i="105" s="1"/>
  <c r="AS102" i="105"/>
  <c r="AQ102" i="105"/>
  <c r="AP102" i="105"/>
  <c r="AH102" i="105"/>
  <c r="AG102" i="105"/>
  <c r="AF102" i="105"/>
  <c r="AE102" i="105"/>
  <c r="AD102" i="105"/>
  <c r="AC102" i="105"/>
  <c r="AB102" i="105"/>
  <c r="AA102" i="105"/>
  <c r="B102" i="105"/>
  <c r="AV102" i="105" s="1"/>
  <c r="AU101" i="105"/>
  <c r="BA101" i="105" s="1"/>
  <c r="AS101" i="105"/>
  <c r="AQ101" i="105"/>
  <c r="AP101" i="105"/>
  <c r="AT101" i="105" s="1"/>
  <c r="AH101" i="105"/>
  <c r="AG101" i="105"/>
  <c r="AF101" i="105"/>
  <c r="AE101" i="105"/>
  <c r="AD101" i="105"/>
  <c r="AC101" i="105"/>
  <c r="AB101" i="105"/>
  <c r="AA101" i="105"/>
  <c r="B101" i="105"/>
  <c r="AU100" i="105"/>
  <c r="BA100" i="105" s="1"/>
  <c r="AS100" i="105"/>
  <c r="AT100" i="105" s="1"/>
  <c r="AQ100" i="105"/>
  <c r="AP100" i="105"/>
  <c r="AH100" i="105"/>
  <c r="AG100" i="105"/>
  <c r="AF100" i="105"/>
  <c r="AE100" i="105"/>
  <c r="AD100" i="105"/>
  <c r="AC100" i="105"/>
  <c r="AB100" i="105"/>
  <c r="AA100" i="105"/>
  <c r="B100" i="105"/>
  <c r="AU99" i="105"/>
  <c r="BA99" i="105" s="1"/>
  <c r="AS99" i="105"/>
  <c r="AQ99" i="105"/>
  <c r="AT99" i="105" s="1"/>
  <c r="AP99" i="105"/>
  <c r="AH99" i="105"/>
  <c r="AG99" i="105"/>
  <c r="AF99" i="105"/>
  <c r="AE99" i="105"/>
  <c r="AD99" i="105"/>
  <c r="AC99" i="105"/>
  <c r="AB99" i="105"/>
  <c r="AA99" i="105"/>
  <c r="B99" i="105"/>
  <c r="AU98" i="105"/>
  <c r="BA98" i="105" s="1"/>
  <c r="AS98" i="105"/>
  <c r="AQ98" i="105"/>
  <c r="AP98" i="105"/>
  <c r="AH98" i="105"/>
  <c r="AG98" i="105"/>
  <c r="AF98" i="105"/>
  <c r="AE98" i="105"/>
  <c r="AD98" i="105"/>
  <c r="AC98" i="105"/>
  <c r="AB98" i="105"/>
  <c r="AA98" i="105"/>
  <c r="B98" i="105"/>
  <c r="AU97" i="105"/>
  <c r="BA97" i="105" s="1"/>
  <c r="AS97" i="105"/>
  <c r="AQ97" i="105"/>
  <c r="AP97" i="105"/>
  <c r="AH97" i="105"/>
  <c r="AG97" i="105"/>
  <c r="AF97" i="105"/>
  <c r="AE97" i="105"/>
  <c r="AD97" i="105"/>
  <c r="AC97" i="105"/>
  <c r="AB97" i="105"/>
  <c r="AA97" i="105"/>
  <c r="B97" i="105"/>
  <c r="AY97" i="105" s="1"/>
  <c r="AY96" i="105"/>
  <c r="AX96" i="105"/>
  <c r="AU96" i="105"/>
  <c r="AS96" i="105"/>
  <c r="AQ96" i="105"/>
  <c r="AP96" i="105"/>
  <c r="AH96" i="105"/>
  <c r="AG96" i="105"/>
  <c r="AF96" i="105"/>
  <c r="AE96" i="105"/>
  <c r="AD96" i="105"/>
  <c r="AC96" i="105"/>
  <c r="AB96" i="105"/>
  <c r="AA96" i="105"/>
  <c r="B96" i="105"/>
  <c r="AM96" i="105" s="1"/>
  <c r="AU95" i="105"/>
  <c r="AS95" i="105"/>
  <c r="AQ95" i="105"/>
  <c r="AP95" i="105"/>
  <c r="AT95" i="105" s="1"/>
  <c r="AH95" i="105"/>
  <c r="AG95" i="105"/>
  <c r="AF95" i="105"/>
  <c r="AE95" i="105"/>
  <c r="AD95" i="105"/>
  <c r="AC95" i="105"/>
  <c r="AB95" i="105"/>
  <c r="AA95" i="105"/>
  <c r="B95" i="105"/>
  <c r="AX95" i="105" s="1"/>
  <c r="AU94" i="105"/>
  <c r="BA94" i="105" s="1"/>
  <c r="AS94" i="105"/>
  <c r="AQ94" i="105"/>
  <c r="AP94" i="105"/>
  <c r="AN94" i="105"/>
  <c r="AH94" i="105"/>
  <c r="AG94" i="105"/>
  <c r="AF94" i="105"/>
  <c r="AE94" i="105"/>
  <c r="AD94" i="105"/>
  <c r="AC94" i="105"/>
  <c r="AB94" i="105"/>
  <c r="AA94" i="105"/>
  <c r="B94" i="105"/>
  <c r="AU93" i="105"/>
  <c r="BA93" i="105" s="1"/>
  <c r="AS93" i="105"/>
  <c r="AQ93" i="105"/>
  <c r="AP93" i="105"/>
  <c r="AT93" i="105" s="1"/>
  <c r="AH93" i="105"/>
  <c r="AG93" i="105"/>
  <c r="AF93" i="105"/>
  <c r="AE93" i="105"/>
  <c r="AD93" i="105"/>
  <c r="AC93" i="105"/>
  <c r="AB93" i="105"/>
  <c r="AA93" i="105"/>
  <c r="B93" i="105"/>
  <c r="AJ93" i="105" s="1"/>
  <c r="AU92" i="105"/>
  <c r="BA92" i="105" s="1"/>
  <c r="AS92" i="105"/>
  <c r="AQ92" i="105"/>
  <c r="AP92" i="105"/>
  <c r="AH92" i="105"/>
  <c r="AG92" i="105"/>
  <c r="AF92" i="105"/>
  <c r="AE92" i="105"/>
  <c r="AI92" i="105" s="1"/>
  <c r="AD92" i="105"/>
  <c r="AC92" i="105"/>
  <c r="AB92" i="105"/>
  <c r="AA92" i="105"/>
  <c r="B92" i="105"/>
  <c r="AX92" i="105" s="1"/>
  <c r="AU91" i="105"/>
  <c r="BA91" i="105" s="1"/>
  <c r="AS91" i="105"/>
  <c r="AQ91" i="105"/>
  <c r="AP91" i="105"/>
  <c r="AH91" i="105"/>
  <c r="AG91" i="105"/>
  <c r="AF91" i="105"/>
  <c r="AE91" i="105"/>
  <c r="AI91" i="105" s="1"/>
  <c r="AD91" i="105"/>
  <c r="AC91" i="105"/>
  <c r="AB91" i="105"/>
  <c r="AA91" i="105"/>
  <c r="B91" i="105"/>
  <c r="AN91" i="105" s="1"/>
  <c r="AU90" i="105"/>
  <c r="BA90" i="105" s="1"/>
  <c r="AS90" i="105"/>
  <c r="AQ90" i="105"/>
  <c r="AP90" i="105"/>
  <c r="AH90" i="105"/>
  <c r="AG90" i="105"/>
  <c r="AF90" i="105"/>
  <c r="AE90" i="105"/>
  <c r="AD90" i="105"/>
  <c r="AC90" i="105"/>
  <c r="AB90" i="105"/>
  <c r="AA90" i="105"/>
  <c r="B90" i="105"/>
  <c r="AU89" i="105"/>
  <c r="AS89" i="105"/>
  <c r="AQ89" i="105"/>
  <c r="AP89" i="105"/>
  <c r="AH89" i="105"/>
  <c r="AG89" i="105"/>
  <c r="AF89" i="105"/>
  <c r="AE89" i="105"/>
  <c r="AD89" i="105"/>
  <c r="AC89" i="105"/>
  <c r="AB89" i="105"/>
  <c r="AA89" i="105"/>
  <c r="B89" i="105"/>
  <c r="AW89" i="105" s="1"/>
  <c r="BS88" i="105"/>
  <c r="BR88" i="105"/>
  <c r="BM88" i="105"/>
  <c r="AX88" i="105"/>
  <c r="AW88" i="105"/>
  <c r="AU88" i="105"/>
  <c r="BA88" i="105" s="1"/>
  <c r="AS88" i="105"/>
  <c r="AQ88" i="105"/>
  <c r="AP88" i="105"/>
  <c r="AH88" i="105"/>
  <c r="AG88" i="105"/>
  <c r="AF88" i="105"/>
  <c r="AE88" i="105"/>
  <c r="AD88" i="105"/>
  <c r="AC88" i="105"/>
  <c r="AB88" i="105"/>
  <c r="AA88" i="105"/>
  <c r="B88" i="105"/>
  <c r="AY88" i="105" s="1"/>
  <c r="BS87" i="105"/>
  <c r="BM87" i="105"/>
  <c r="AU87" i="105"/>
  <c r="BA87" i="105" s="1"/>
  <c r="AS87" i="105"/>
  <c r="AQ87" i="105"/>
  <c r="AP87" i="105"/>
  <c r="AH87" i="105"/>
  <c r="AG87" i="105"/>
  <c r="AF87" i="105"/>
  <c r="AE87" i="105"/>
  <c r="AD87" i="105"/>
  <c r="AC87" i="105"/>
  <c r="AB87" i="105"/>
  <c r="AA87" i="105"/>
  <c r="B87" i="105"/>
  <c r="BR87" i="105" s="1"/>
  <c r="BS86" i="105"/>
  <c r="BR86" i="105"/>
  <c r="BM86" i="105"/>
  <c r="AY86" i="105"/>
  <c r="AU86" i="105"/>
  <c r="BA86" i="105" s="1"/>
  <c r="AS86" i="105"/>
  <c r="AQ86" i="105"/>
  <c r="AP86" i="105"/>
  <c r="AM86" i="105"/>
  <c r="AJ86" i="105"/>
  <c r="AH86" i="105"/>
  <c r="AG86" i="105"/>
  <c r="AF86" i="105"/>
  <c r="AE86" i="105"/>
  <c r="AD86" i="105"/>
  <c r="AC86" i="105"/>
  <c r="AB86" i="105"/>
  <c r="AA86" i="105"/>
  <c r="B86" i="105"/>
  <c r="AX86" i="105" s="1"/>
  <c r="BS85" i="105"/>
  <c r="BM85" i="105"/>
  <c r="AU85" i="105"/>
  <c r="BA85" i="105" s="1"/>
  <c r="AS85" i="105"/>
  <c r="AQ85" i="105"/>
  <c r="AP85" i="105"/>
  <c r="AT85" i="105" s="1"/>
  <c r="AH85" i="105"/>
  <c r="AG85" i="105"/>
  <c r="AF85" i="105"/>
  <c r="AE85" i="105"/>
  <c r="AD85" i="105"/>
  <c r="AC85" i="105"/>
  <c r="AB85" i="105"/>
  <c r="AA85" i="105"/>
  <c r="B85" i="105"/>
  <c r="AX85" i="105" s="1"/>
  <c r="BS84" i="105"/>
  <c r="BM84" i="105"/>
  <c r="AU84" i="105"/>
  <c r="BA84" i="105" s="1"/>
  <c r="AS84" i="105"/>
  <c r="AQ84" i="105"/>
  <c r="AP84" i="105"/>
  <c r="AH84" i="105"/>
  <c r="AG84" i="105"/>
  <c r="AF84" i="105"/>
  <c r="AE84" i="105"/>
  <c r="AD84" i="105"/>
  <c r="AC84" i="105"/>
  <c r="AB84" i="105"/>
  <c r="AA84" i="105"/>
  <c r="B84" i="105"/>
  <c r="BS83" i="105"/>
  <c r="BM83" i="105"/>
  <c r="AU83" i="105"/>
  <c r="AS83" i="105"/>
  <c r="AQ83" i="105"/>
  <c r="AP83" i="105"/>
  <c r="AH83" i="105"/>
  <c r="AG83" i="105"/>
  <c r="AF83" i="105"/>
  <c r="AE83" i="105"/>
  <c r="AD83" i="105"/>
  <c r="AC83" i="105"/>
  <c r="AB83" i="105"/>
  <c r="AA83" i="105"/>
  <c r="B83" i="105"/>
  <c r="AN83" i="105" s="1"/>
  <c r="BS82" i="105"/>
  <c r="BM82" i="105"/>
  <c r="AU82" i="105"/>
  <c r="AS82" i="105"/>
  <c r="AQ82" i="105"/>
  <c r="AP82" i="105"/>
  <c r="AH82" i="105"/>
  <c r="AG82" i="105"/>
  <c r="AF82" i="105"/>
  <c r="AE82" i="105"/>
  <c r="AD82" i="105"/>
  <c r="AC82" i="105"/>
  <c r="AB82" i="105"/>
  <c r="AA82" i="105"/>
  <c r="B82" i="105"/>
  <c r="AM82" i="105" s="1"/>
  <c r="BS81" i="105"/>
  <c r="BM81" i="105"/>
  <c r="AU81" i="105"/>
  <c r="BA81" i="105" s="1"/>
  <c r="AS81" i="105"/>
  <c r="AQ81" i="105"/>
  <c r="AP81" i="105"/>
  <c r="AH81" i="105"/>
  <c r="AG81" i="105"/>
  <c r="AF81" i="105"/>
  <c r="AE81" i="105"/>
  <c r="AD81" i="105"/>
  <c r="AC81" i="105"/>
  <c r="AB81" i="105"/>
  <c r="AA81" i="105"/>
  <c r="B81" i="105"/>
  <c r="BR81" i="105" s="1"/>
  <c r="BS80" i="105"/>
  <c r="BM80" i="105"/>
  <c r="AU80" i="105"/>
  <c r="BA80" i="105" s="1"/>
  <c r="AS80" i="105"/>
  <c r="AQ80" i="105"/>
  <c r="AP80" i="105"/>
  <c r="AH80" i="105"/>
  <c r="AG80" i="105"/>
  <c r="AF80" i="105"/>
  <c r="AE80" i="105"/>
  <c r="AD80" i="105"/>
  <c r="AC80" i="105"/>
  <c r="AB80" i="105"/>
  <c r="AA80" i="105"/>
  <c r="B80" i="105"/>
  <c r="AW80" i="105" s="1"/>
  <c r="BS79" i="105"/>
  <c r="BM79" i="105"/>
  <c r="AU79" i="105"/>
  <c r="BA79" i="105" s="1"/>
  <c r="AS79" i="105"/>
  <c r="AQ79" i="105"/>
  <c r="AP79" i="105"/>
  <c r="AH79" i="105"/>
  <c r="AG79" i="105"/>
  <c r="AF79" i="105"/>
  <c r="AE79" i="105"/>
  <c r="AD79" i="105"/>
  <c r="AC79" i="105"/>
  <c r="AB79" i="105"/>
  <c r="AA79" i="105"/>
  <c r="B79" i="105"/>
  <c r="BR79" i="105" s="1"/>
  <c r="BS78" i="105"/>
  <c r="BM78" i="105"/>
  <c r="AU78" i="105"/>
  <c r="BA78" i="105" s="1"/>
  <c r="AS78" i="105"/>
  <c r="AQ78" i="105"/>
  <c r="AP78" i="105"/>
  <c r="AH78" i="105"/>
  <c r="AG78" i="105"/>
  <c r="AF78" i="105"/>
  <c r="AE78" i="105"/>
  <c r="AD78" i="105"/>
  <c r="AC78" i="105"/>
  <c r="AB78" i="105"/>
  <c r="AA78" i="105"/>
  <c r="B78" i="105"/>
  <c r="BR78" i="105" s="1"/>
  <c r="BS77" i="105"/>
  <c r="BM77" i="105"/>
  <c r="AU77" i="105"/>
  <c r="BA77" i="105" s="1"/>
  <c r="AS77" i="105"/>
  <c r="AQ77" i="105"/>
  <c r="AP77" i="105"/>
  <c r="AH77" i="105"/>
  <c r="AG77" i="105"/>
  <c r="AF77" i="105"/>
  <c r="AE77" i="105"/>
  <c r="AD77" i="105"/>
  <c r="AC77" i="105"/>
  <c r="AB77" i="105"/>
  <c r="AA77" i="105"/>
  <c r="B77" i="105"/>
  <c r="BR77" i="105" s="1"/>
  <c r="BS76" i="105"/>
  <c r="BM76" i="105"/>
  <c r="AU76" i="105"/>
  <c r="BA76" i="105" s="1"/>
  <c r="AS76" i="105"/>
  <c r="AQ76" i="105"/>
  <c r="AP76" i="105"/>
  <c r="AH76" i="105"/>
  <c r="AG76" i="105"/>
  <c r="AF76" i="105"/>
  <c r="AE76" i="105"/>
  <c r="AD76" i="105"/>
  <c r="AC76" i="105"/>
  <c r="AB76" i="105"/>
  <c r="AA76" i="105"/>
  <c r="B76" i="105"/>
  <c r="AK76" i="105" s="1"/>
  <c r="BS75" i="105"/>
  <c r="BM75" i="105"/>
  <c r="AU75" i="105"/>
  <c r="AS75" i="105"/>
  <c r="AQ75" i="105"/>
  <c r="AP75" i="105"/>
  <c r="AH75" i="105"/>
  <c r="AG75" i="105"/>
  <c r="AF75" i="105"/>
  <c r="AE75" i="105"/>
  <c r="AD75" i="105"/>
  <c r="AC75" i="105"/>
  <c r="AB75" i="105"/>
  <c r="AA75" i="105"/>
  <c r="B75" i="105"/>
  <c r="BR75" i="105" s="1"/>
  <c r="BS74" i="105"/>
  <c r="BM74" i="105"/>
  <c r="AU74" i="105"/>
  <c r="AS74" i="105"/>
  <c r="AQ74" i="105"/>
  <c r="AP74" i="105"/>
  <c r="AH74" i="105"/>
  <c r="AG74" i="105"/>
  <c r="AF74" i="105"/>
  <c r="AE74" i="105"/>
  <c r="AD74" i="105"/>
  <c r="AC74" i="105"/>
  <c r="AB74" i="105"/>
  <c r="AA74" i="105"/>
  <c r="B74" i="105"/>
  <c r="AM74" i="105" s="1"/>
  <c r="BS73" i="105"/>
  <c r="BM73" i="105"/>
  <c r="AU73" i="105"/>
  <c r="AS73" i="105"/>
  <c r="AQ73" i="105"/>
  <c r="AP73" i="105"/>
  <c r="AH73" i="105"/>
  <c r="AG73" i="105"/>
  <c r="AF73" i="105"/>
  <c r="AE73" i="105"/>
  <c r="AD73" i="105"/>
  <c r="AC73" i="105"/>
  <c r="AB73" i="105"/>
  <c r="AA73" i="105"/>
  <c r="B73" i="105"/>
  <c r="BR73" i="105" s="1"/>
  <c r="BS72" i="105"/>
  <c r="BM72" i="105"/>
  <c r="AU72" i="105"/>
  <c r="BA72" i="105" s="1"/>
  <c r="AS72" i="105"/>
  <c r="AQ72" i="105"/>
  <c r="AP72" i="105"/>
  <c r="AH72" i="105"/>
  <c r="AG72" i="105"/>
  <c r="AF72" i="105"/>
  <c r="AE72" i="105"/>
  <c r="AD72" i="105"/>
  <c r="AC72" i="105"/>
  <c r="AB72" i="105"/>
  <c r="AA72" i="105"/>
  <c r="B72" i="105"/>
  <c r="BS71" i="105"/>
  <c r="BM71" i="105"/>
  <c r="AU71" i="105"/>
  <c r="AS71" i="105"/>
  <c r="AQ71" i="105"/>
  <c r="AP71" i="105"/>
  <c r="AH71" i="105"/>
  <c r="AG71" i="105"/>
  <c r="AF71" i="105"/>
  <c r="AE71" i="105"/>
  <c r="AD71" i="105"/>
  <c r="AC71" i="105"/>
  <c r="AB71" i="105"/>
  <c r="AA71" i="105"/>
  <c r="B71" i="105"/>
  <c r="AJ71" i="105" s="1"/>
  <c r="BS70" i="105"/>
  <c r="BM70" i="105"/>
  <c r="AU70" i="105"/>
  <c r="BA70" i="105" s="1"/>
  <c r="AS70" i="105"/>
  <c r="AQ70" i="105"/>
  <c r="AP70" i="105"/>
  <c r="AH70" i="105"/>
  <c r="AG70" i="105"/>
  <c r="AF70" i="105"/>
  <c r="AE70" i="105"/>
  <c r="AD70" i="105"/>
  <c r="AC70" i="105"/>
  <c r="AB70" i="105"/>
  <c r="AA70" i="105"/>
  <c r="B70" i="105"/>
  <c r="BR70" i="105" s="1"/>
  <c r="BS69" i="105"/>
  <c r="BM69" i="105"/>
  <c r="AU69" i="105"/>
  <c r="BA69" i="105" s="1"/>
  <c r="AS69" i="105"/>
  <c r="AQ69" i="105"/>
  <c r="AP69" i="105"/>
  <c r="AH69" i="105"/>
  <c r="AG69" i="105"/>
  <c r="AF69" i="105"/>
  <c r="AE69" i="105"/>
  <c r="AD69" i="105"/>
  <c r="AC69" i="105"/>
  <c r="AB69" i="105"/>
  <c r="AA69" i="105"/>
  <c r="B69" i="105"/>
  <c r="BR69" i="105" s="1"/>
  <c r="BS68" i="105"/>
  <c r="BM68" i="105"/>
  <c r="AU68" i="105"/>
  <c r="BA68" i="105" s="1"/>
  <c r="AS68" i="105"/>
  <c r="AQ68" i="105"/>
  <c r="AP68" i="105"/>
  <c r="AH68" i="105"/>
  <c r="AG68" i="105"/>
  <c r="AF68" i="105"/>
  <c r="AE68" i="105"/>
  <c r="AD68" i="105"/>
  <c r="AC68" i="105"/>
  <c r="AB68" i="105"/>
  <c r="AA68" i="105"/>
  <c r="B68" i="105"/>
  <c r="AN68" i="105" s="1"/>
  <c r="BS67" i="105"/>
  <c r="BM67" i="105"/>
  <c r="AU67" i="105"/>
  <c r="BA67" i="105" s="1"/>
  <c r="AS67" i="105"/>
  <c r="AQ67" i="105"/>
  <c r="AP67" i="105"/>
  <c r="AH67" i="105"/>
  <c r="AG67" i="105"/>
  <c r="AF67" i="105"/>
  <c r="AE67" i="105"/>
  <c r="AD67" i="105"/>
  <c r="AC67" i="105"/>
  <c r="AB67" i="105"/>
  <c r="AA67" i="105"/>
  <c r="B67" i="105"/>
  <c r="BR67" i="105" s="1"/>
  <c r="BS66" i="105"/>
  <c r="BM66" i="105"/>
  <c r="AU66" i="105"/>
  <c r="BA66" i="105" s="1"/>
  <c r="AS66" i="105"/>
  <c r="AQ66" i="105"/>
  <c r="AP66" i="105"/>
  <c r="AH66" i="105"/>
  <c r="AG66" i="105"/>
  <c r="AF66" i="105"/>
  <c r="AE66" i="105"/>
  <c r="AD66" i="105"/>
  <c r="AC66" i="105"/>
  <c r="AB66" i="105"/>
  <c r="AA66" i="105"/>
  <c r="B66" i="105"/>
  <c r="AM66" i="105" s="1"/>
  <c r="BS65" i="105"/>
  <c r="BM65" i="105"/>
  <c r="AU65" i="105"/>
  <c r="BA65" i="105" s="1"/>
  <c r="AS65" i="105"/>
  <c r="AQ65" i="105"/>
  <c r="AP65" i="105"/>
  <c r="AH65" i="105"/>
  <c r="AG65" i="105"/>
  <c r="AF65" i="105"/>
  <c r="AE65" i="105"/>
  <c r="AD65" i="105"/>
  <c r="AC65" i="105"/>
  <c r="AB65" i="105"/>
  <c r="AA65" i="105"/>
  <c r="B65" i="105"/>
  <c r="AY65" i="105" s="1"/>
  <c r="BS64" i="105"/>
  <c r="BM64" i="105"/>
  <c r="AU64" i="105"/>
  <c r="BA64" i="105" s="1"/>
  <c r="AS64" i="105"/>
  <c r="AQ64" i="105"/>
  <c r="AP64" i="105"/>
  <c r="AH64" i="105"/>
  <c r="AG64" i="105"/>
  <c r="AF64" i="105"/>
  <c r="AE64" i="105"/>
  <c r="AD64" i="105"/>
  <c r="AC64" i="105"/>
  <c r="AB64" i="105"/>
  <c r="AA64" i="105"/>
  <c r="B64" i="105"/>
  <c r="BR64" i="105" s="1"/>
  <c r="BS63" i="105"/>
  <c r="BM63" i="105"/>
  <c r="AU63" i="105"/>
  <c r="BA63" i="105" s="1"/>
  <c r="AS63" i="105"/>
  <c r="AQ63" i="105"/>
  <c r="AP63" i="105"/>
  <c r="AH63" i="105"/>
  <c r="AG63" i="105"/>
  <c r="AF63" i="105"/>
  <c r="AE63" i="105"/>
  <c r="AD63" i="105"/>
  <c r="AC63" i="105"/>
  <c r="AB63" i="105"/>
  <c r="AA63" i="105"/>
  <c r="B63" i="105"/>
  <c r="BR63" i="105" s="1"/>
  <c r="BS62" i="105"/>
  <c r="BM62" i="105"/>
  <c r="AU62" i="105"/>
  <c r="BA62" i="105" s="1"/>
  <c r="AS62" i="105"/>
  <c r="AQ62" i="105"/>
  <c r="AP62" i="105"/>
  <c r="AH62" i="105"/>
  <c r="AG62" i="105"/>
  <c r="AF62" i="105"/>
  <c r="AE62" i="105"/>
  <c r="AD62" i="105"/>
  <c r="AC62" i="105"/>
  <c r="AB62" i="105"/>
  <c r="AA62" i="105"/>
  <c r="B62" i="105"/>
  <c r="BR62" i="105" s="1"/>
  <c r="BS61" i="105"/>
  <c r="BM61" i="105"/>
  <c r="AU61" i="105"/>
  <c r="BA61" i="105" s="1"/>
  <c r="AS61" i="105"/>
  <c r="AQ61" i="105"/>
  <c r="AP61" i="105"/>
  <c r="AH61" i="105"/>
  <c r="AG61" i="105"/>
  <c r="AF61" i="105"/>
  <c r="AE61" i="105"/>
  <c r="AD61" i="105"/>
  <c r="AC61" i="105"/>
  <c r="AB61" i="105"/>
  <c r="AA61" i="105"/>
  <c r="B61" i="105"/>
  <c r="AJ61" i="105" s="1"/>
  <c r="BS60" i="105"/>
  <c r="BM60" i="105"/>
  <c r="AU60" i="105"/>
  <c r="BA60" i="105" s="1"/>
  <c r="AS60" i="105"/>
  <c r="AQ60" i="105"/>
  <c r="AP60" i="105"/>
  <c r="AH60" i="105"/>
  <c r="AG60" i="105"/>
  <c r="AF60" i="105"/>
  <c r="AE60" i="105"/>
  <c r="AD60" i="105"/>
  <c r="AC60" i="105"/>
  <c r="AB60" i="105"/>
  <c r="AA60" i="105"/>
  <c r="B60" i="105"/>
  <c r="BR60" i="105" s="1"/>
  <c r="BS59" i="105"/>
  <c r="BM59" i="105"/>
  <c r="AU59" i="105"/>
  <c r="BA59" i="105" s="1"/>
  <c r="AS59" i="105"/>
  <c r="AQ59" i="105"/>
  <c r="AP59" i="105"/>
  <c r="AH59" i="105"/>
  <c r="AG59" i="105"/>
  <c r="AF59" i="105"/>
  <c r="AE59" i="105"/>
  <c r="AD59" i="105"/>
  <c r="AC59" i="105"/>
  <c r="AB59" i="105"/>
  <c r="AA59" i="105"/>
  <c r="B59" i="105"/>
  <c r="AW59" i="105" s="1"/>
  <c r="BS58" i="105"/>
  <c r="BM58" i="105"/>
  <c r="AU58" i="105"/>
  <c r="BA58" i="105" s="1"/>
  <c r="AS58" i="105"/>
  <c r="AQ58" i="105"/>
  <c r="AP58" i="105"/>
  <c r="AH58" i="105"/>
  <c r="AG58" i="105"/>
  <c r="AF58" i="105"/>
  <c r="AE58" i="105"/>
  <c r="AD58" i="105"/>
  <c r="AC58" i="105"/>
  <c r="AB58" i="105"/>
  <c r="AA58" i="105"/>
  <c r="B58" i="105"/>
  <c r="AM58" i="105" s="1"/>
  <c r="BS57" i="105"/>
  <c r="BM57" i="105"/>
  <c r="AU57" i="105"/>
  <c r="AS57" i="105"/>
  <c r="AQ57" i="105"/>
  <c r="AP57" i="105"/>
  <c r="AH57" i="105"/>
  <c r="AG57" i="105"/>
  <c r="AF57" i="105"/>
  <c r="AE57" i="105"/>
  <c r="AD57" i="105"/>
  <c r="AC57" i="105"/>
  <c r="AB57" i="105"/>
  <c r="AA57" i="105"/>
  <c r="B57" i="105"/>
  <c r="AM57" i="105" s="1"/>
  <c r="BS56" i="105"/>
  <c r="BM56" i="105"/>
  <c r="AU56" i="105"/>
  <c r="BA56" i="105" s="1"/>
  <c r="AS56" i="105"/>
  <c r="AQ56" i="105"/>
  <c r="AP56" i="105"/>
  <c r="AH56" i="105"/>
  <c r="AG56" i="105"/>
  <c r="AF56" i="105"/>
  <c r="AE56" i="105"/>
  <c r="AD56" i="105"/>
  <c r="AC56" i="105"/>
  <c r="AB56" i="105"/>
  <c r="AA56" i="105"/>
  <c r="B56" i="105"/>
  <c r="AX56" i="105" s="1"/>
  <c r="BS55" i="105"/>
  <c r="BM55" i="105"/>
  <c r="AU55" i="105"/>
  <c r="BA55" i="105" s="1"/>
  <c r="AS55" i="105"/>
  <c r="AQ55" i="105"/>
  <c r="AP55" i="105"/>
  <c r="AH55" i="105"/>
  <c r="AG55" i="105"/>
  <c r="AF55" i="105"/>
  <c r="AE55" i="105"/>
  <c r="AD55" i="105"/>
  <c r="AC55" i="105"/>
  <c r="AB55" i="105"/>
  <c r="AA55" i="105"/>
  <c r="B55" i="105"/>
  <c r="AK55" i="105" s="1"/>
  <c r="BS54" i="105"/>
  <c r="BM54" i="105"/>
  <c r="AU54" i="105"/>
  <c r="BA54" i="105" s="1"/>
  <c r="AS54" i="105"/>
  <c r="AQ54" i="105"/>
  <c r="AP54" i="105"/>
  <c r="AH54" i="105"/>
  <c r="AG54" i="105"/>
  <c r="AF54" i="105"/>
  <c r="AE54" i="105"/>
  <c r="AD54" i="105"/>
  <c r="AC54" i="105"/>
  <c r="AB54" i="105"/>
  <c r="AA54" i="105"/>
  <c r="B54" i="105"/>
  <c r="BS53" i="105"/>
  <c r="BM53" i="105"/>
  <c r="AU53" i="105"/>
  <c r="BA53" i="105" s="1"/>
  <c r="AS53" i="105"/>
  <c r="AQ53" i="105"/>
  <c r="AP53" i="105"/>
  <c r="AH53" i="105"/>
  <c r="AG53" i="105"/>
  <c r="AF53" i="105"/>
  <c r="AE53" i="105"/>
  <c r="AD53" i="105"/>
  <c r="AC53" i="105"/>
  <c r="AB53" i="105"/>
  <c r="AA53" i="105"/>
  <c r="B53" i="105"/>
  <c r="BR53" i="105" s="1"/>
  <c r="BS52" i="105"/>
  <c r="BM52" i="105"/>
  <c r="AU52" i="105"/>
  <c r="AS52" i="105"/>
  <c r="AQ52" i="105"/>
  <c r="AP52" i="105"/>
  <c r="AH52" i="105"/>
  <c r="AG52" i="105"/>
  <c r="AF52" i="105"/>
  <c r="AE52" i="105"/>
  <c r="AD52" i="105"/>
  <c r="AC52" i="105"/>
  <c r="AB52" i="105"/>
  <c r="AA52" i="105"/>
  <c r="B52" i="105"/>
  <c r="AY52" i="105" s="1"/>
  <c r="BS51" i="105"/>
  <c r="BM51" i="105"/>
  <c r="AU51" i="105"/>
  <c r="AS51" i="105"/>
  <c r="AQ51" i="105"/>
  <c r="AP51" i="105"/>
  <c r="AH51" i="105"/>
  <c r="AG51" i="105"/>
  <c r="AF51" i="105"/>
  <c r="AE51" i="105"/>
  <c r="AD51" i="105"/>
  <c r="AC51" i="105"/>
  <c r="AB51" i="105"/>
  <c r="AA51" i="105"/>
  <c r="B51" i="105"/>
  <c r="BR51" i="105" s="1"/>
  <c r="BS50" i="105"/>
  <c r="BM50" i="105"/>
  <c r="AU50" i="105"/>
  <c r="BA50" i="105" s="1"/>
  <c r="AS50" i="105"/>
  <c r="AQ50" i="105"/>
  <c r="AP50" i="105"/>
  <c r="AH50" i="105"/>
  <c r="AG50" i="105"/>
  <c r="AF50" i="105"/>
  <c r="AE50" i="105"/>
  <c r="AD50" i="105"/>
  <c r="AC50" i="105"/>
  <c r="AB50" i="105"/>
  <c r="AA50" i="105"/>
  <c r="B50" i="105"/>
  <c r="BS49" i="105"/>
  <c r="BM49" i="105"/>
  <c r="AU49" i="105"/>
  <c r="BA49" i="105" s="1"/>
  <c r="AS49" i="105"/>
  <c r="AQ49" i="105"/>
  <c r="AP49" i="105"/>
  <c r="AH49" i="105"/>
  <c r="AG49" i="105"/>
  <c r="AF49" i="105"/>
  <c r="AE49" i="105"/>
  <c r="AD49" i="105"/>
  <c r="AC49" i="105"/>
  <c r="AB49" i="105"/>
  <c r="AA49" i="105"/>
  <c r="B49" i="105"/>
  <c r="AM49" i="105" s="1"/>
  <c r="BS48" i="105"/>
  <c r="BM48" i="105"/>
  <c r="AU48" i="105"/>
  <c r="BA48" i="105" s="1"/>
  <c r="AS48" i="105"/>
  <c r="AQ48" i="105"/>
  <c r="AP48" i="105"/>
  <c r="AH48" i="105"/>
  <c r="AG48" i="105"/>
  <c r="AF48" i="105"/>
  <c r="AE48" i="105"/>
  <c r="AD48" i="105"/>
  <c r="AC48" i="105"/>
  <c r="AB48" i="105"/>
  <c r="AA48" i="105"/>
  <c r="B48" i="105"/>
  <c r="BR48" i="105" s="1"/>
  <c r="BS47" i="105"/>
  <c r="BM47" i="105"/>
  <c r="AU47" i="105"/>
  <c r="BA47" i="105" s="1"/>
  <c r="AS47" i="105"/>
  <c r="AQ47" i="105"/>
  <c r="AP47" i="105"/>
  <c r="AH47" i="105"/>
  <c r="AG47" i="105"/>
  <c r="AF47" i="105"/>
  <c r="AE47" i="105"/>
  <c r="AD47" i="105"/>
  <c r="AC47" i="105"/>
  <c r="AB47" i="105"/>
  <c r="AA47" i="105"/>
  <c r="B47" i="105"/>
  <c r="BR47" i="105" s="1"/>
  <c r="BS46" i="105"/>
  <c r="BM46" i="105"/>
  <c r="AU46" i="105"/>
  <c r="BA46" i="105" s="1"/>
  <c r="AS46" i="105"/>
  <c r="AQ46" i="105"/>
  <c r="AP46" i="105"/>
  <c r="AH46" i="105"/>
  <c r="AG46" i="105"/>
  <c r="AF46" i="105"/>
  <c r="AE46" i="105"/>
  <c r="AD46" i="105"/>
  <c r="AC46" i="105"/>
  <c r="AB46" i="105"/>
  <c r="AA46" i="105"/>
  <c r="B46" i="105"/>
  <c r="BS45" i="105"/>
  <c r="BM45" i="105"/>
  <c r="AU45" i="105"/>
  <c r="BA45" i="105" s="1"/>
  <c r="AS45" i="105"/>
  <c r="AQ45" i="105"/>
  <c r="AP45" i="105"/>
  <c r="AH45" i="105"/>
  <c r="AG45" i="105"/>
  <c r="AF45" i="105"/>
  <c r="AE45" i="105"/>
  <c r="AD45" i="105"/>
  <c r="AC45" i="105"/>
  <c r="AB45" i="105"/>
  <c r="AA45" i="105"/>
  <c r="B45" i="105"/>
  <c r="AN45" i="105" s="1"/>
  <c r="BS44" i="105"/>
  <c r="BM44" i="105"/>
  <c r="AU44" i="105"/>
  <c r="BA44" i="105" s="1"/>
  <c r="AS44" i="105"/>
  <c r="AQ44" i="105"/>
  <c r="AP44" i="105"/>
  <c r="AH44" i="105"/>
  <c r="AG44" i="105"/>
  <c r="AF44" i="105"/>
  <c r="AE44" i="105"/>
  <c r="AD44" i="105"/>
  <c r="AC44" i="105"/>
  <c r="AB44" i="105"/>
  <c r="AA44" i="105"/>
  <c r="B44" i="105"/>
  <c r="AX44" i="105" s="1"/>
  <c r="BS43" i="105"/>
  <c r="BM43" i="105"/>
  <c r="AU43" i="105"/>
  <c r="BA43" i="105" s="1"/>
  <c r="AS43" i="105"/>
  <c r="AQ43" i="105"/>
  <c r="AP43" i="105"/>
  <c r="AH43" i="105"/>
  <c r="AG43" i="105"/>
  <c r="AF43" i="105"/>
  <c r="AE43" i="105"/>
  <c r="AD43" i="105"/>
  <c r="AC43" i="105"/>
  <c r="AB43" i="105"/>
  <c r="AA43" i="105"/>
  <c r="B43" i="105"/>
  <c r="AK43" i="105" s="1"/>
  <c r="BS42" i="105"/>
  <c r="BM42" i="105"/>
  <c r="AU42" i="105"/>
  <c r="BA42" i="105" s="1"/>
  <c r="AS42" i="105"/>
  <c r="AQ42" i="105"/>
  <c r="AP42" i="105"/>
  <c r="AH42" i="105"/>
  <c r="AG42" i="105"/>
  <c r="AF42" i="105"/>
  <c r="AE42" i="105"/>
  <c r="AD42" i="105"/>
  <c r="AC42" i="105"/>
  <c r="AB42" i="105"/>
  <c r="AA42" i="105"/>
  <c r="B42" i="105"/>
  <c r="BR42" i="105" s="1"/>
  <c r="BS41" i="105"/>
  <c r="BM41" i="105"/>
  <c r="AU41" i="105"/>
  <c r="BA41" i="105" s="1"/>
  <c r="AS41" i="105"/>
  <c r="AQ41" i="105"/>
  <c r="AP41" i="105"/>
  <c r="AH41" i="105"/>
  <c r="AG41" i="105"/>
  <c r="AF41" i="105"/>
  <c r="AE41" i="105"/>
  <c r="AD41" i="105"/>
  <c r="AC41" i="105"/>
  <c r="AB41" i="105"/>
  <c r="AA41" i="105"/>
  <c r="B41" i="105"/>
  <c r="AM41" i="105" s="1"/>
  <c r="BS40" i="105"/>
  <c r="BM40" i="105"/>
  <c r="AU40" i="105"/>
  <c r="BA40" i="105" s="1"/>
  <c r="AS40" i="105"/>
  <c r="AQ40" i="105"/>
  <c r="AP40" i="105"/>
  <c r="AH40" i="105"/>
  <c r="AG40" i="105"/>
  <c r="AF40" i="105"/>
  <c r="AE40" i="105"/>
  <c r="AD40" i="105"/>
  <c r="AC40" i="105"/>
  <c r="AB40" i="105"/>
  <c r="AA40" i="105"/>
  <c r="B40" i="105"/>
  <c r="BS39" i="105"/>
  <c r="BM39" i="105"/>
  <c r="AU39" i="105"/>
  <c r="BA39" i="105" s="1"/>
  <c r="AS39" i="105"/>
  <c r="AQ39" i="105"/>
  <c r="AP39" i="105"/>
  <c r="AH39" i="105"/>
  <c r="AG39" i="105"/>
  <c r="AF39" i="105"/>
  <c r="AE39" i="105"/>
  <c r="AD39" i="105"/>
  <c r="AC39" i="105"/>
  <c r="AB39" i="105"/>
  <c r="AA39" i="105"/>
  <c r="B39" i="105"/>
  <c r="BR39" i="105" s="1"/>
  <c r="BS38" i="105"/>
  <c r="BM38" i="105"/>
  <c r="AU38" i="105"/>
  <c r="BA38" i="105" s="1"/>
  <c r="AS38" i="105"/>
  <c r="AQ38" i="105"/>
  <c r="AP38" i="105"/>
  <c r="AH38" i="105"/>
  <c r="AG38" i="105"/>
  <c r="AF38" i="105"/>
  <c r="AE38" i="105"/>
  <c r="AD38" i="105"/>
  <c r="AC38" i="105"/>
  <c r="AB38" i="105"/>
  <c r="AA38" i="105"/>
  <c r="B38" i="105"/>
  <c r="AK38" i="105" s="1"/>
  <c r="BS37" i="105"/>
  <c r="BM37" i="105"/>
  <c r="AU37" i="105"/>
  <c r="BA37" i="105" s="1"/>
  <c r="AS37" i="105"/>
  <c r="AQ37" i="105"/>
  <c r="AP37" i="105"/>
  <c r="AH37" i="105"/>
  <c r="AG37" i="105"/>
  <c r="AF37" i="105"/>
  <c r="AE37" i="105"/>
  <c r="AD37" i="105"/>
  <c r="AC37" i="105"/>
  <c r="AB37" i="105"/>
  <c r="AA37" i="105"/>
  <c r="B37" i="105"/>
  <c r="BR37" i="105" s="1"/>
  <c r="BS36" i="105"/>
  <c r="BM36" i="105"/>
  <c r="AU36" i="105"/>
  <c r="AS36" i="105"/>
  <c r="AQ36" i="105"/>
  <c r="AP36" i="105"/>
  <c r="AH36" i="105"/>
  <c r="AG36" i="105"/>
  <c r="AF36" i="105"/>
  <c r="AE36" i="105"/>
  <c r="AD36" i="105"/>
  <c r="AC36" i="105"/>
  <c r="AB36" i="105"/>
  <c r="AA36" i="105"/>
  <c r="B36" i="105"/>
  <c r="AN36" i="105" s="1"/>
  <c r="BS35" i="105"/>
  <c r="BM35" i="105"/>
  <c r="AU35" i="105"/>
  <c r="BA35" i="105" s="1"/>
  <c r="AS35" i="105"/>
  <c r="AQ35" i="105"/>
  <c r="AP35" i="105"/>
  <c r="AH35" i="105"/>
  <c r="AG35" i="105"/>
  <c r="AF35" i="105"/>
  <c r="AE35" i="105"/>
  <c r="AD35" i="105"/>
  <c r="AC35" i="105"/>
  <c r="AB35" i="105"/>
  <c r="AA35" i="105"/>
  <c r="B35" i="105"/>
  <c r="BS34" i="105"/>
  <c r="BM34" i="105"/>
  <c r="AU34" i="105"/>
  <c r="BA34" i="105" s="1"/>
  <c r="AS34" i="105"/>
  <c r="AQ34" i="105"/>
  <c r="AP34" i="105"/>
  <c r="AH34" i="105"/>
  <c r="AG34" i="105"/>
  <c r="AF34" i="105"/>
  <c r="AE34" i="105"/>
  <c r="AD34" i="105"/>
  <c r="AC34" i="105"/>
  <c r="AB34" i="105"/>
  <c r="AA34" i="105"/>
  <c r="B34" i="105"/>
  <c r="AK34" i="105" s="1"/>
  <c r="BS33" i="105"/>
  <c r="BM33" i="105"/>
  <c r="AU33" i="105"/>
  <c r="BA33" i="105" s="1"/>
  <c r="AS33" i="105"/>
  <c r="AQ33" i="105"/>
  <c r="AP33" i="105"/>
  <c r="AH33" i="105"/>
  <c r="AG33" i="105"/>
  <c r="AF33" i="105"/>
  <c r="AE33" i="105"/>
  <c r="AD33" i="105"/>
  <c r="AC33" i="105"/>
  <c r="AB33" i="105"/>
  <c r="AA33" i="105"/>
  <c r="B33" i="105"/>
  <c r="BS32" i="105"/>
  <c r="BM32" i="105"/>
  <c r="AU32" i="105"/>
  <c r="BA32" i="105" s="1"/>
  <c r="AS32" i="105"/>
  <c r="AQ32" i="105"/>
  <c r="AP32" i="105"/>
  <c r="AH32" i="105"/>
  <c r="AG32" i="105"/>
  <c r="AF32" i="105"/>
  <c r="AE32" i="105"/>
  <c r="AD32" i="105"/>
  <c r="AC32" i="105"/>
  <c r="AB32" i="105"/>
  <c r="AA32" i="105"/>
  <c r="B32" i="105"/>
  <c r="BS31" i="105"/>
  <c r="BM31" i="105"/>
  <c r="AU31" i="105"/>
  <c r="BA31" i="105" s="1"/>
  <c r="AS31" i="105"/>
  <c r="AQ31" i="105"/>
  <c r="AP31" i="105"/>
  <c r="AH31" i="105"/>
  <c r="AG31" i="105"/>
  <c r="AF31" i="105"/>
  <c r="AE31" i="105"/>
  <c r="AD31" i="105"/>
  <c r="AC31" i="105"/>
  <c r="AB31" i="105"/>
  <c r="AA31" i="105"/>
  <c r="B31" i="105"/>
  <c r="BS30" i="105"/>
  <c r="BM30" i="105"/>
  <c r="AU30" i="105"/>
  <c r="BA30" i="105" s="1"/>
  <c r="AS30" i="105"/>
  <c r="AQ30" i="105"/>
  <c r="AP30" i="105"/>
  <c r="AH30" i="105"/>
  <c r="AG30" i="105"/>
  <c r="AF30" i="105"/>
  <c r="AE30" i="105"/>
  <c r="AD30" i="105"/>
  <c r="AC30" i="105"/>
  <c r="AB30" i="105"/>
  <c r="AA30" i="105"/>
  <c r="B30" i="105"/>
  <c r="BR30" i="105" s="1"/>
  <c r="BS29" i="105"/>
  <c r="BM29" i="105"/>
  <c r="AU29" i="105"/>
  <c r="BA29" i="105" s="1"/>
  <c r="AS29" i="105"/>
  <c r="AQ29" i="105"/>
  <c r="AP29" i="105"/>
  <c r="AH29" i="105"/>
  <c r="AG29" i="105"/>
  <c r="AF29" i="105"/>
  <c r="AE29" i="105"/>
  <c r="AD29" i="105"/>
  <c r="AC29" i="105"/>
  <c r="AB29" i="105"/>
  <c r="AA29" i="105"/>
  <c r="B29" i="105"/>
  <c r="AN29" i="105" s="1"/>
  <c r="BS28" i="105"/>
  <c r="BM28" i="105"/>
  <c r="AU28" i="105"/>
  <c r="BA28" i="105" s="1"/>
  <c r="AS28" i="105"/>
  <c r="AQ28" i="105"/>
  <c r="AP28" i="105"/>
  <c r="AH28" i="105"/>
  <c r="AG28" i="105"/>
  <c r="AF28" i="105"/>
  <c r="AE28" i="105"/>
  <c r="AD28" i="105"/>
  <c r="AC28" i="105"/>
  <c r="AB28" i="105"/>
  <c r="AA28" i="105"/>
  <c r="B28" i="105"/>
  <c r="BR28" i="105" s="1"/>
  <c r="BS27" i="105"/>
  <c r="BM27" i="105"/>
  <c r="AU27" i="105"/>
  <c r="BA27" i="105" s="1"/>
  <c r="AS27" i="105"/>
  <c r="AQ27" i="105"/>
  <c r="AP27" i="105"/>
  <c r="AH27" i="105"/>
  <c r="AG27" i="105"/>
  <c r="AF27" i="105"/>
  <c r="AE27" i="105"/>
  <c r="AD27" i="105"/>
  <c r="AC27" i="105"/>
  <c r="AB27" i="105"/>
  <c r="AA27" i="105"/>
  <c r="B27" i="105"/>
  <c r="AL27" i="105" s="1"/>
  <c r="BS26" i="105"/>
  <c r="BM26" i="105"/>
  <c r="AU26" i="105"/>
  <c r="BA26" i="105" s="1"/>
  <c r="AS26" i="105"/>
  <c r="AQ26" i="105"/>
  <c r="AP26" i="105"/>
  <c r="AH26" i="105"/>
  <c r="AG26" i="105"/>
  <c r="AF26" i="105"/>
  <c r="AE26" i="105"/>
  <c r="AD26" i="105"/>
  <c r="AC26" i="105"/>
  <c r="AB26" i="105"/>
  <c r="AA26" i="105"/>
  <c r="B26" i="105"/>
  <c r="AK26" i="105" s="1"/>
  <c r="BS25" i="105"/>
  <c r="BM25" i="105"/>
  <c r="AU25" i="105"/>
  <c r="BA25" i="105" s="1"/>
  <c r="AS25" i="105"/>
  <c r="AQ25" i="105"/>
  <c r="AP25" i="105"/>
  <c r="AH25" i="105"/>
  <c r="AG25" i="105"/>
  <c r="AF25" i="105"/>
  <c r="AE25" i="105"/>
  <c r="AD25" i="105"/>
  <c r="AC25" i="105"/>
  <c r="AB25" i="105"/>
  <c r="AA25" i="105"/>
  <c r="B25" i="105"/>
  <c r="AN25" i="105" s="1"/>
  <c r="BS24" i="105"/>
  <c r="BM24" i="105"/>
  <c r="AU24" i="105"/>
  <c r="BA24" i="105" s="1"/>
  <c r="AS24" i="105"/>
  <c r="AQ24" i="105"/>
  <c r="AP24" i="105"/>
  <c r="AH24" i="105"/>
  <c r="AG24" i="105"/>
  <c r="AF24" i="105"/>
  <c r="AE24" i="105"/>
  <c r="AD24" i="105"/>
  <c r="AC24" i="105"/>
  <c r="AB24" i="105"/>
  <c r="AA24" i="105"/>
  <c r="B24" i="105"/>
  <c r="BS23" i="105"/>
  <c r="BM23" i="105"/>
  <c r="AU23" i="105"/>
  <c r="BA23" i="105" s="1"/>
  <c r="AS23" i="105"/>
  <c r="AQ23" i="105"/>
  <c r="AP23" i="105"/>
  <c r="AH23" i="105"/>
  <c r="AG23" i="105"/>
  <c r="AF23" i="105"/>
  <c r="AE23" i="105"/>
  <c r="AD23" i="105"/>
  <c r="AC23" i="105"/>
  <c r="AB23" i="105"/>
  <c r="AA23" i="105"/>
  <c r="B23" i="105"/>
  <c r="AN23" i="105" s="1"/>
  <c r="BS22" i="105"/>
  <c r="BM22" i="105"/>
  <c r="AU22" i="105"/>
  <c r="BA22" i="105" s="1"/>
  <c r="AS22" i="105"/>
  <c r="AQ22" i="105"/>
  <c r="AP22" i="105"/>
  <c r="AH22" i="105"/>
  <c r="AG22" i="105"/>
  <c r="AF22" i="105"/>
  <c r="AE22" i="105"/>
  <c r="AD22" i="105"/>
  <c r="AC22" i="105"/>
  <c r="AB22" i="105"/>
  <c r="AA22" i="105"/>
  <c r="B22" i="105"/>
  <c r="BS21" i="105"/>
  <c r="BM21" i="105"/>
  <c r="AU21" i="105"/>
  <c r="BA21" i="105" s="1"/>
  <c r="AS21" i="105"/>
  <c r="AQ21" i="105"/>
  <c r="AP21" i="105"/>
  <c r="AH21" i="105"/>
  <c r="AG21" i="105"/>
  <c r="AF21" i="105"/>
  <c r="AE21" i="105"/>
  <c r="AD21" i="105"/>
  <c r="AC21" i="105"/>
  <c r="AB21" i="105"/>
  <c r="AA21" i="105"/>
  <c r="B21" i="105"/>
  <c r="AK21" i="105" s="1"/>
  <c r="BS20" i="105"/>
  <c r="BM20" i="105"/>
  <c r="AU20" i="105"/>
  <c r="BA20" i="105" s="1"/>
  <c r="AS20" i="105"/>
  <c r="AQ20" i="105"/>
  <c r="AP20" i="105"/>
  <c r="AH20" i="105"/>
  <c r="AG20" i="105"/>
  <c r="AF20" i="105"/>
  <c r="AE20" i="105"/>
  <c r="AD20" i="105"/>
  <c r="AC20" i="105"/>
  <c r="AB20" i="105"/>
  <c r="AA20" i="105"/>
  <c r="B20" i="105"/>
  <c r="AK20" i="105" s="1"/>
  <c r="BS19" i="105"/>
  <c r="BM19" i="105"/>
  <c r="AU19" i="105"/>
  <c r="BA19" i="105" s="1"/>
  <c r="AS19" i="105"/>
  <c r="AQ19" i="105"/>
  <c r="AP19" i="105"/>
  <c r="AH19" i="105"/>
  <c r="AG19" i="105"/>
  <c r="AF19" i="105"/>
  <c r="AE19" i="105"/>
  <c r="AD19" i="105"/>
  <c r="AC19" i="105"/>
  <c r="AB19" i="105"/>
  <c r="AA19" i="105"/>
  <c r="B19" i="105"/>
  <c r="BR19" i="105" s="1"/>
  <c r="BS18" i="105"/>
  <c r="BM18" i="105"/>
  <c r="AU18" i="105"/>
  <c r="BA18" i="105" s="1"/>
  <c r="AS18" i="105"/>
  <c r="AQ18" i="105"/>
  <c r="AP18" i="105"/>
  <c r="AH18" i="105"/>
  <c r="AG18" i="105"/>
  <c r="AF18" i="105"/>
  <c r="AE18" i="105"/>
  <c r="AD18" i="105"/>
  <c r="AC18" i="105"/>
  <c r="AB18" i="105"/>
  <c r="AA18" i="105"/>
  <c r="B18" i="105"/>
  <c r="BR18" i="105" s="1"/>
  <c r="BS17" i="105"/>
  <c r="BM17" i="105"/>
  <c r="AU17" i="105"/>
  <c r="AS17" i="105"/>
  <c r="AQ17" i="105"/>
  <c r="AP17" i="105"/>
  <c r="AH17" i="105"/>
  <c r="AG17" i="105"/>
  <c r="AF17" i="105"/>
  <c r="AE17" i="105"/>
  <c r="AD17" i="105"/>
  <c r="AC17" i="105"/>
  <c r="AB17" i="105"/>
  <c r="AA17" i="105"/>
  <c r="B17" i="105"/>
  <c r="AJ17" i="105" s="1"/>
  <c r="BS16" i="105"/>
  <c r="BM16" i="105"/>
  <c r="BK16" i="105"/>
  <c r="BK17" i="105" s="1"/>
  <c r="BK18" i="105" s="1"/>
  <c r="BK19" i="105" s="1"/>
  <c r="BK20" i="105" s="1"/>
  <c r="BK21" i="105" s="1"/>
  <c r="BK22" i="105" s="1"/>
  <c r="BK23" i="105" s="1"/>
  <c r="BK24" i="105" s="1"/>
  <c r="BK25" i="105" s="1"/>
  <c r="BK26" i="105" s="1"/>
  <c r="BK27" i="105" s="1"/>
  <c r="BK28" i="105" s="1"/>
  <c r="BK29" i="105" s="1"/>
  <c r="BK30" i="105" s="1"/>
  <c r="BK31" i="105" s="1"/>
  <c r="BK32" i="105" s="1"/>
  <c r="BK33" i="105" s="1"/>
  <c r="BK34" i="105" s="1"/>
  <c r="BK35" i="105" s="1"/>
  <c r="BK36" i="105" s="1"/>
  <c r="BK37" i="105" s="1"/>
  <c r="BK38" i="105" s="1"/>
  <c r="BK39" i="105" s="1"/>
  <c r="BK40" i="105" s="1"/>
  <c r="BK41" i="105" s="1"/>
  <c r="BK42" i="105" s="1"/>
  <c r="BK43" i="105" s="1"/>
  <c r="BK44" i="105" s="1"/>
  <c r="BK45" i="105" s="1"/>
  <c r="BK46" i="105" s="1"/>
  <c r="BK47" i="105" s="1"/>
  <c r="BK48" i="105" s="1"/>
  <c r="BK49" i="105" s="1"/>
  <c r="BK50" i="105" s="1"/>
  <c r="AU16" i="105"/>
  <c r="BA16" i="105" s="1"/>
  <c r="AS16" i="105"/>
  <c r="AQ16" i="105"/>
  <c r="AP16" i="105"/>
  <c r="AH16" i="105"/>
  <c r="AG16" i="105"/>
  <c r="AF16" i="105"/>
  <c r="AE16" i="105"/>
  <c r="AD16" i="105"/>
  <c r="AC16" i="105"/>
  <c r="AB16" i="105"/>
  <c r="AA16" i="105"/>
  <c r="B16" i="105"/>
  <c r="AN16" i="105" s="1"/>
  <c r="BS15" i="105"/>
  <c r="BM15" i="105"/>
  <c r="BK15" i="105"/>
  <c r="AU15" i="105"/>
  <c r="BA15" i="105" s="1"/>
  <c r="AS15" i="105"/>
  <c r="AQ15" i="105"/>
  <c r="AP15" i="105"/>
  <c r="AH15" i="105"/>
  <c r="AG15" i="105"/>
  <c r="AF15" i="105"/>
  <c r="AE15" i="105"/>
  <c r="AD15" i="105"/>
  <c r="AC15" i="105"/>
  <c r="AB15" i="105"/>
  <c r="AA15" i="105"/>
  <c r="B15" i="105"/>
  <c r="AY15" i="105" s="1"/>
  <c r="BS14" i="105"/>
  <c r="BM14" i="105"/>
  <c r="BJ14" i="105"/>
  <c r="BJ15" i="105" s="1"/>
  <c r="BJ16" i="105" s="1"/>
  <c r="BN16" i="105" s="1"/>
  <c r="AU14" i="105"/>
  <c r="BA14" i="105" s="1"/>
  <c r="AD14" i="105"/>
  <c r="AC14" i="105"/>
  <c r="AB14" i="105"/>
  <c r="AA14" i="105"/>
  <c r="B14" i="105"/>
  <c r="AZ14" i="105" s="1"/>
  <c r="BL11" i="105"/>
  <c r="BP16" i="106" l="1"/>
  <c r="BO16" i="106"/>
  <c r="BQ16" i="106" s="1"/>
  <c r="BN17" i="106"/>
  <c r="BJ18" i="106"/>
  <c r="BL17" i="106"/>
  <c r="AI179" i="105"/>
  <c r="AO179" i="105" s="1"/>
  <c r="AT204" i="105"/>
  <c r="AZ323" i="105"/>
  <c r="AI80" i="105"/>
  <c r="AV103" i="105"/>
  <c r="AT166" i="105"/>
  <c r="AZ166" i="105" s="1"/>
  <c r="AI191" i="105"/>
  <c r="AO191" i="105" s="1"/>
  <c r="AI202" i="105"/>
  <c r="AI220" i="105"/>
  <c r="AI228" i="105"/>
  <c r="AZ267" i="105"/>
  <c r="AT299" i="105"/>
  <c r="AT301" i="105"/>
  <c r="AT313" i="105"/>
  <c r="AY348" i="105"/>
  <c r="AI88" i="105"/>
  <c r="AO88" i="105" s="1"/>
  <c r="AI99" i="105"/>
  <c r="AT117" i="105"/>
  <c r="AZ117" i="105" s="1"/>
  <c r="AZ261" i="105"/>
  <c r="AZ337" i="105"/>
  <c r="AI341" i="105"/>
  <c r="AZ348" i="105"/>
  <c r="AI212" i="105"/>
  <c r="AI216" i="105"/>
  <c r="AT218" i="105"/>
  <c r="AV222" i="105"/>
  <c r="AV270" i="105"/>
  <c r="AT295" i="105"/>
  <c r="AZ295" i="105" s="1"/>
  <c r="AT307" i="105"/>
  <c r="AI325" i="105"/>
  <c r="AI331" i="105"/>
  <c r="AI360" i="105"/>
  <c r="AV151" i="105"/>
  <c r="AV168" i="105"/>
  <c r="AI175" i="105"/>
  <c r="AO175" i="105" s="1"/>
  <c r="AI195" i="105"/>
  <c r="AI243" i="105"/>
  <c r="AI255" i="105"/>
  <c r="AO255" i="105" s="1"/>
  <c r="AI293" i="105"/>
  <c r="AT362" i="105"/>
  <c r="AT226" i="105"/>
  <c r="AI249" i="105"/>
  <c r="AO249" i="105" s="1"/>
  <c r="AI253" i="105"/>
  <c r="AI323" i="105"/>
  <c r="AZ357" i="105"/>
  <c r="AV358" i="105"/>
  <c r="AI364" i="105"/>
  <c r="AO364" i="105" s="1"/>
  <c r="AI366" i="105"/>
  <c r="AT106" i="105"/>
  <c r="AI185" i="105"/>
  <c r="AI193" i="105"/>
  <c r="AO193" i="105" s="1"/>
  <c r="AO209" i="105"/>
  <c r="AV218" i="105"/>
  <c r="AZ221" i="105"/>
  <c r="AT251" i="105"/>
  <c r="AI265" i="105"/>
  <c r="AI291" i="105"/>
  <c r="AI317" i="105"/>
  <c r="AI329" i="105"/>
  <c r="AT341" i="105"/>
  <c r="AT113" i="105"/>
  <c r="AT131" i="105"/>
  <c r="AZ131" i="105" s="1"/>
  <c r="AT179" i="105"/>
  <c r="AZ179" i="105" s="1"/>
  <c r="AI181" i="105"/>
  <c r="AT185" i="105"/>
  <c r="AI269" i="105"/>
  <c r="AT325" i="105"/>
  <c r="AI333" i="105"/>
  <c r="AI337" i="105"/>
  <c r="AI339" i="105"/>
  <c r="AV160" i="105"/>
  <c r="AI197" i="105"/>
  <c r="AI207" i="105"/>
  <c r="AT210" i="105"/>
  <c r="AZ210" i="105" s="1"/>
  <c r="AT245" i="105"/>
  <c r="AI257" i="105"/>
  <c r="AO257" i="105" s="1"/>
  <c r="AI275" i="105"/>
  <c r="AI310" i="105"/>
  <c r="AO310" i="105" s="1"/>
  <c r="AT317" i="105"/>
  <c r="AT321" i="105"/>
  <c r="AT343" i="105"/>
  <c r="AI171" i="105"/>
  <c r="AI173" i="105"/>
  <c r="AJ193" i="105"/>
  <c r="AT195" i="105"/>
  <c r="AI225" i="105"/>
  <c r="AI234" i="105"/>
  <c r="AT236" i="105"/>
  <c r="AZ236" i="105" s="1"/>
  <c r="AT253" i="105"/>
  <c r="AI259" i="105"/>
  <c r="AI261" i="105"/>
  <c r="AI302" i="105"/>
  <c r="AJ304" i="105"/>
  <c r="AI314" i="105"/>
  <c r="AT327" i="105"/>
  <c r="AZ327" i="105" s="1"/>
  <c r="AJ329" i="105"/>
  <c r="AJ351" i="105"/>
  <c r="AK304" i="105"/>
  <c r="AJ335" i="105"/>
  <c r="AN351" i="105"/>
  <c r="AJ372" i="105"/>
  <c r="AM95" i="105"/>
  <c r="AT138" i="105"/>
  <c r="AV179" i="105"/>
  <c r="AV210" i="105"/>
  <c r="AV247" i="105"/>
  <c r="AJ261" i="105"/>
  <c r="AO269" i="105"/>
  <c r="AI271" i="105"/>
  <c r="AL304" i="105"/>
  <c r="AJ310" i="105"/>
  <c r="AV321" i="105"/>
  <c r="AT329" i="105"/>
  <c r="AL335" i="105"/>
  <c r="AK337" i="105"/>
  <c r="AI349" i="105"/>
  <c r="AO351" i="105"/>
  <c r="AI355" i="105"/>
  <c r="AT366" i="105"/>
  <c r="AK372" i="105"/>
  <c r="AT175" i="105"/>
  <c r="AI219" i="105"/>
  <c r="AJ257" i="105"/>
  <c r="AK261" i="105"/>
  <c r="AL265" i="105"/>
  <c r="AJ284" i="105"/>
  <c r="AT291" i="105"/>
  <c r="AM304" i="105"/>
  <c r="AI308" i="105"/>
  <c r="AK310" i="105"/>
  <c r="AI316" i="105"/>
  <c r="AM335" i="105"/>
  <c r="AL337" i="105"/>
  <c r="AT349" i="105"/>
  <c r="AT364" i="105"/>
  <c r="AL372" i="105"/>
  <c r="AL163" i="105"/>
  <c r="AJ171" i="105"/>
  <c r="AV191" i="105"/>
  <c r="AK225" i="105"/>
  <c r="AT234" i="105"/>
  <c r="AZ234" i="105" s="1"/>
  <c r="AW253" i="105"/>
  <c r="AK257" i="105"/>
  <c r="AL261" i="105"/>
  <c r="AT265" i="105"/>
  <c r="AZ265" i="105" s="1"/>
  <c r="AL267" i="105"/>
  <c r="AT269" i="105"/>
  <c r="AI273" i="105"/>
  <c r="AK284" i="105"/>
  <c r="AI288" i="105"/>
  <c r="AI300" i="105"/>
  <c r="AN304" i="105"/>
  <c r="AL310" i="105"/>
  <c r="AI312" i="105"/>
  <c r="AT314" i="105"/>
  <c r="AV327" i="105"/>
  <c r="AN335" i="105"/>
  <c r="AT339" i="105"/>
  <c r="AM372" i="105"/>
  <c r="AI221" i="105"/>
  <c r="AM225" i="105"/>
  <c r="AX253" i="105"/>
  <c r="AL257" i="105"/>
  <c r="AM261" i="105"/>
  <c r="AO304" i="105"/>
  <c r="AM310" i="105"/>
  <c r="AO335" i="105"/>
  <c r="AN372" i="105"/>
  <c r="AN95" i="105"/>
  <c r="AI169" i="105"/>
  <c r="AO169" i="105" s="1"/>
  <c r="AX97" i="105"/>
  <c r="AN102" i="105"/>
  <c r="AV105" i="105"/>
  <c r="AI107" i="105"/>
  <c r="AJ116" i="105"/>
  <c r="AO121" i="105"/>
  <c r="AW138" i="105"/>
  <c r="AX191" i="105"/>
  <c r="AY193" i="105"/>
  <c r="AI203" i="105"/>
  <c r="AT205" i="105"/>
  <c r="AJ221" i="105"/>
  <c r="AT223" i="105"/>
  <c r="AN225" i="105"/>
  <c r="AW230" i="105"/>
  <c r="AI252" i="105"/>
  <c r="AY253" i="105"/>
  <c r="AM257" i="105"/>
  <c r="AN261" i="105"/>
  <c r="AN267" i="105"/>
  <c r="AT271" i="105"/>
  <c r="AM284" i="105"/>
  <c r="AJ298" i="105"/>
  <c r="AT304" i="105"/>
  <c r="AZ304" i="105" s="1"/>
  <c r="AN310" i="105"/>
  <c r="AI342" i="105"/>
  <c r="AO342" i="105" s="1"/>
  <c r="AW370" i="105"/>
  <c r="AL116" i="105"/>
  <c r="AV154" i="105"/>
  <c r="AL165" i="105"/>
  <c r="AI186" i="105"/>
  <c r="AZ193" i="105"/>
  <c r="AJ209" i="105"/>
  <c r="AJ219" i="105"/>
  <c r="AO225" i="105"/>
  <c r="AZ253" i="105"/>
  <c r="AN257" i="105"/>
  <c r="AO261" i="105"/>
  <c r="AT267" i="105"/>
  <c r="AV269" i="105"/>
  <c r="AI282" i="105"/>
  <c r="AO282" i="105" s="1"/>
  <c r="AN284" i="105"/>
  <c r="AT286" i="105"/>
  <c r="AI294" i="105"/>
  <c r="AT298" i="105"/>
  <c r="AT308" i="105"/>
  <c r="AJ316" i="105"/>
  <c r="AI320" i="105"/>
  <c r="AI326" i="105"/>
  <c r="AW333" i="105"/>
  <c r="AT353" i="105"/>
  <c r="AV364" i="105"/>
  <c r="AI369" i="105"/>
  <c r="AX370" i="105"/>
  <c r="AV93" i="105"/>
  <c r="AY95" i="105"/>
  <c r="AM116" i="105"/>
  <c r="AI125" i="105"/>
  <c r="AI141" i="105"/>
  <c r="AT150" i="105"/>
  <c r="AZ150" i="105" s="1"/>
  <c r="AT165" i="105"/>
  <c r="AT171" i="105"/>
  <c r="AO174" i="105"/>
  <c r="AI188" i="105"/>
  <c r="AN201" i="105"/>
  <c r="AK209" i="105"/>
  <c r="AT219" i="105"/>
  <c r="AT221" i="105"/>
  <c r="AT225" i="105"/>
  <c r="AV259" i="105"/>
  <c r="AT261" i="105"/>
  <c r="AV265" i="105"/>
  <c r="AW269" i="105"/>
  <c r="AT273" i="105"/>
  <c r="AT284" i="105"/>
  <c r="AJ288" i="105"/>
  <c r="AN296" i="105"/>
  <c r="AO300" i="105"/>
  <c r="AI306" i="105"/>
  <c r="AT310" i="105"/>
  <c r="AT312" i="105"/>
  <c r="AZ315" i="105"/>
  <c r="AK316" i="105"/>
  <c r="AI318" i="105"/>
  <c r="AY333" i="105"/>
  <c r="AZ352" i="105"/>
  <c r="AJ363" i="105"/>
  <c r="AW364" i="105"/>
  <c r="AY370" i="105"/>
  <c r="AX93" i="105"/>
  <c r="AN116" i="105"/>
  <c r="AI159" i="105"/>
  <c r="AV164" i="105"/>
  <c r="AO201" i="105"/>
  <c r="AL209" i="105"/>
  <c r="AK227" i="105"/>
  <c r="AI244" i="105"/>
  <c r="AW259" i="105"/>
  <c r="AX265" i="105"/>
  <c r="AX269" i="105"/>
  <c r="AK288" i="105"/>
  <c r="AL316" i="105"/>
  <c r="AK363" i="105"/>
  <c r="AZ95" i="105"/>
  <c r="AI87" i="105"/>
  <c r="AV94" i="105"/>
  <c r="AT116" i="105"/>
  <c r="AV172" i="105"/>
  <c r="AM209" i="105"/>
  <c r="AY223" i="105"/>
  <c r="AN227" i="105"/>
  <c r="AY232" i="105"/>
  <c r="AI239" i="105"/>
  <c r="AO239" i="105" s="1"/>
  <c r="AJ244" i="105"/>
  <c r="AL252" i="105"/>
  <c r="AZ259" i="105"/>
  <c r="AY269" i="105"/>
  <c r="AL288" i="105"/>
  <c r="AW304" i="105"/>
  <c r="AM316" i="105"/>
  <c r="AI332" i="105"/>
  <c r="AO332" i="105" s="1"/>
  <c r="AJ342" i="105"/>
  <c r="AJ348" i="105"/>
  <c r="AV353" i="105"/>
  <c r="AO356" i="105"/>
  <c r="AL363" i="105"/>
  <c r="AJ369" i="105"/>
  <c r="AZ373" i="105"/>
  <c r="AM102" i="105"/>
  <c r="AM171" i="105"/>
  <c r="AL85" i="105"/>
  <c r="AI89" i="105"/>
  <c r="AM114" i="105"/>
  <c r="AI121" i="105"/>
  <c r="AX127" i="105"/>
  <c r="AT132" i="105"/>
  <c r="AI148" i="105"/>
  <c r="AW150" i="105"/>
  <c r="AY167" i="105"/>
  <c r="AI180" i="105"/>
  <c r="AO180" i="105" s="1"/>
  <c r="AI182" i="105"/>
  <c r="AT186" i="105"/>
  <c r="AI190" i="105"/>
  <c r="AI208" i="105"/>
  <c r="AO208" i="105" s="1"/>
  <c r="AJ213" i="105"/>
  <c r="AV221" i="105"/>
  <c r="AZ223" i="105"/>
  <c r="AZ232" i="105"/>
  <c r="AI237" i="105"/>
  <c r="AY240" i="105"/>
  <c r="AK244" i="105"/>
  <c r="AI250" i="105"/>
  <c r="AM252" i="105"/>
  <c r="AV260" i="105"/>
  <c r="AY267" i="105"/>
  <c r="AZ269" i="105"/>
  <c r="AV287" i="105"/>
  <c r="AM288" i="105"/>
  <c r="AZ290" i="105"/>
  <c r="AZ299" i="105"/>
  <c r="AT306" i="105"/>
  <c r="AZ306" i="105" s="1"/>
  <c r="AN316" i="105"/>
  <c r="AI324" i="105"/>
  <c r="AJ326" i="105"/>
  <c r="AZ336" i="105"/>
  <c r="AK342" i="105"/>
  <c r="AK348" i="105"/>
  <c r="AW353" i="105"/>
  <c r="AM363" i="105"/>
  <c r="AK369" i="105"/>
  <c r="AI192" i="105"/>
  <c r="AK213" i="105"/>
  <c r="AI215" i="105"/>
  <c r="AT217" i="105"/>
  <c r="AV219" i="105"/>
  <c r="AV225" i="105"/>
  <c r="AI229" i="105"/>
  <c r="AJ239" i="105"/>
  <c r="AZ240" i="105"/>
  <c r="AN244" i="105"/>
  <c r="AN252" i="105"/>
  <c r="AX261" i="105"/>
  <c r="AZ268" i="105"/>
  <c r="AZ273" i="105"/>
  <c r="AI276" i="105"/>
  <c r="AT278" i="105"/>
  <c r="AY284" i="105"/>
  <c r="AN288" i="105"/>
  <c r="AV310" i="105"/>
  <c r="AO316" i="105"/>
  <c r="AJ318" i="105"/>
  <c r="AT320" i="105"/>
  <c r="AZ320" i="105" s="1"/>
  <c r="AK326" i="105"/>
  <c r="AJ332" i="105"/>
  <c r="AL342" i="105"/>
  <c r="AL348" i="105"/>
  <c r="AX353" i="105"/>
  <c r="AN363" i="105"/>
  <c r="AL369" i="105"/>
  <c r="AL102" i="105"/>
  <c r="AT81" i="105"/>
  <c r="AW83" i="105"/>
  <c r="AK123" i="105"/>
  <c r="AY161" i="105"/>
  <c r="AX169" i="105"/>
  <c r="AI174" i="105"/>
  <c r="AI184" i="105"/>
  <c r="AI198" i="105"/>
  <c r="AL213" i="105"/>
  <c r="AL215" i="105"/>
  <c r="AW219" i="105"/>
  <c r="AW225" i="105"/>
  <c r="AT229" i="105"/>
  <c r="AL239" i="105"/>
  <c r="AJ246" i="105"/>
  <c r="AO252" i="105"/>
  <c r="AI254" i="105"/>
  <c r="AV257" i="105"/>
  <c r="AI264" i="105"/>
  <c r="AT280" i="105"/>
  <c r="AZ283" i="105"/>
  <c r="AZ284" i="105"/>
  <c r="AO288" i="105"/>
  <c r="AY296" i="105"/>
  <c r="AY300" i="105"/>
  <c r="AW310" i="105"/>
  <c r="AT318" i="105"/>
  <c r="AZ318" i="105" s="1"/>
  <c r="AL326" i="105"/>
  <c r="AK332" i="105"/>
  <c r="AM342" i="105"/>
  <c r="AZ347" i="105"/>
  <c r="AM348" i="105"/>
  <c r="AI352" i="105"/>
  <c r="AO363" i="105"/>
  <c r="AM369" i="105"/>
  <c r="AX83" i="105"/>
  <c r="AZ101" i="105"/>
  <c r="AI105" i="105"/>
  <c r="AV116" i="105"/>
  <c r="AL123" i="105"/>
  <c r="AJ146" i="105"/>
  <c r="AI164" i="105"/>
  <c r="AO164" i="105" s="1"/>
  <c r="AT178" i="105"/>
  <c r="AI194" i="105"/>
  <c r="AJ196" i="105"/>
  <c r="AV201" i="105"/>
  <c r="AM213" i="105"/>
  <c r="AM215" i="105"/>
  <c r="AX219" i="105"/>
  <c r="AX225" i="105"/>
  <c r="AM239" i="105"/>
  <c r="AK246" i="105"/>
  <c r="AL248" i="105"/>
  <c r="AI256" i="105"/>
  <c r="AO256" i="105" s="1"/>
  <c r="AM292" i="105"/>
  <c r="AO301" i="105"/>
  <c r="AI303" i="105"/>
  <c r="AX310" i="105"/>
  <c r="AJ324" i="105"/>
  <c r="AM326" i="105"/>
  <c r="AL332" i="105"/>
  <c r="AN342" i="105"/>
  <c r="AN348" i="105"/>
  <c r="AO367" i="105"/>
  <c r="AN369" i="105"/>
  <c r="AZ133" i="105"/>
  <c r="AM146" i="105"/>
  <c r="AK196" i="105"/>
  <c r="AX201" i="105"/>
  <c r="AN213" i="105"/>
  <c r="AT215" i="105"/>
  <c r="AY225" i="105"/>
  <c r="AI231" i="105"/>
  <c r="AI235" i="105"/>
  <c r="AT242" i="105"/>
  <c r="AT246" i="105"/>
  <c r="AM248" i="105"/>
  <c r="AT250" i="105"/>
  <c r="AT288" i="105"/>
  <c r="AZ288" i="105" s="1"/>
  <c r="AT292" i="105"/>
  <c r="AZ292" i="105" s="1"/>
  <c r="AX306" i="105"/>
  <c r="AZ310" i="105"/>
  <c r="AI315" i="105"/>
  <c r="AO315" i="105" s="1"/>
  <c r="AZ321" i="105"/>
  <c r="AK324" i="105"/>
  <c r="AN326" i="105"/>
  <c r="AM332" i="105"/>
  <c r="AI334" i="105"/>
  <c r="AO348" i="105"/>
  <c r="AI356" i="105"/>
  <c r="AI358" i="105"/>
  <c r="AO358" i="105" s="1"/>
  <c r="AI365" i="105"/>
  <c r="AO369" i="105"/>
  <c r="AI371" i="105"/>
  <c r="AT98" i="105"/>
  <c r="AJ112" i="105"/>
  <c r="AV115" i="105"/>
  <c r="AN123" i="105"/>
  <c r="AJ130" i="105"/>
  <c r="AI135" i="105"/>
  <c r="AN146" i="105"/>
  <c r="AI176" i="105"/>
  <c r="AN192" i="105"/>
  <c r="AL196" i="105"/>
  <c r="AY201" i="105"/>
  <c r="AI206" i="105"/>
  <c r="AK208" i="105"/>
  <c r="AV209" i="105"/>
  <c r="AO213" i="105"/>
  <c r="AZ218" i="105"/>
  <c r="AZ225" i="105"/>
  <c r="AO248" i="105"/>
  <c r="AT276" i="105"/>
  <c r="AZ279" i="105"/>
  <c r="AI290" i="105"/>
  <c r="AI309" i="105"/>
  <c r="AM324" i="105"/>
  <c r="AO326" i="105"/>
  <c r="AN332" i="105"/>
  <c r="AI336" i="105"/>
  <c r="AT340" i="105"/>
  <c r="AT342" i="105"/>
  <c r="AV359" i="105"/>
  <c r="AT369" i="105"/>
  <c r="AZ369" i="105" s="1"/>
  <c r="AM123" i="105"/>
  <c r="BR83" i="105"/>
  <c r="AT89" i="105"/>
  <c r="AZ89" i="105" s="1"/>
  <c r="AI119" i="105"/>
  <c r="AT123" i="105"/>
  <c r="AT130" i="105"/>
  <c r="AZ130" i="105" s="1"/>
  <c r="AJ155" i="105"/>
  <c r="AW159" i="105"/>
  <c r="AI168" i="105"/>
  <c r="AO168" i="105" s="1"/>
  <c r="AT174" i="105"/>
  <c r="AT184" i="105"/>
  <c r="AZ184" i="105" s="1"/>
  <c r="AO192" i="105"/>
  <c r="AM196" i="105"/>
  <c r="AL198" i="105"/>
  <c r="AZ201" i="105"/>
  <c r="AW209" i="105"/>
  <c r="AT213" i="105"/>
  <c r="AI222" i="105"/>
  <c r="AT248" i="105"/>
  <c r="AZ248" i="105" s="1"/>
  <c r="AI260" i="105"/>
  <c r="AI270" i="105"/>
  <c r="AZ281" i="105"/>
  <c r="AI305" i="105"/>
  <c r="AO305" i="105" s="1"/>
  <c r="AZ307" i="105"/>
  <c r="AI313" i="105"/>
  <c r="AJ315" i="105"/>
  <c r="AV316" i="105"/>
  <c r="AV318" i="105"/>
  <c r="AT324" i="105"/>
  <c r="AT326" i="105"/>
  <c r="AW359" i="105"/>
  <c r="AN196" i="105"/>
  <c r="AY209" i="105"/>
  <c r="AI224" i="105"/>
  <c r="AT235" i="105"/>
  <c r="AI241" i="105"/>
  <c r="AO241" i="105" s="1"/>
  <c r="AV244" i="105"/>
  <c r="AI262" i="105"/>
  <c r="AI268" i="105"/>
  <c r="AI274" i="105"/>
  <c r="AI283" i="105"/>
  <c r="AV288" i="105"/>
  <c r="AI299" i="105"/>
  <c r="AO299" i="105" s="1"/>
  <c r="AT303" i="105"/>
  <c r="AK315" i="105"/>
  <c r="AW316" i="105"/>
  <c r="AI347" i="105"/>
  <c r="AO347" i="105" s="1"/>
  <c r="AX359" i="105"/>
  <c r="AX363" i="105"/>
  <c r="AV84" i="105"/>
  <c r="AJ94" i="105"/>
  <c r="AI101" i="105"/>
  <c r="AO101" i="105" s="1"/>
  <c r="AT121" i="105"/>
  <c r="AL155" i="105"/>
  <c r="AK164" i="105"/>
  <c r="AN172" i="105"/>
  <c r="AT180" i="105"/>
  <c r="AZ180" i="105" s="1"/>
  <c r="AT194" i="105"/>
  <c r="AO196" i="105"/>
  <c r="AM200" i="105"/>
  <c r="AI204" i="105"/>
  <c r="AN208" i="105"/>
  <c r="AZ209" i="105"/>
  <c r="AW215" i="105"/>
  <c r="AM231" i="105"/>
  <c r="AZ243" i="105"/>
  <c r="AW244" i="105"/>
  <c r="AY246" i="105"/>
  <c r="AV252" i="105"/>
  <c r="AI285" i="105"/>
  <c r="AW288" i="105"/>
  <c r="AZ293" i="105"/>
  <c r="AI301" i="105"/>
  <c r="AX316" i="105"/>
  <c r="AV319" i="105"/>
  <c r="AW322" i="105"/>
  <c r="AT332" i="105"/>
  <c r="AZ332" i="105" s="1"/>
  <c r="AT334" i="105"/>
  <c r="AT350" i="105"/>
  <c r="AY359" i="105"/>
  <c r="AY363" i="105"/>
  <c r="AT371" i="105"/>
  <c r="AV99" i="105"/>
  <c r="AL164" i="105"/>
  <c r="AV216" i="105"/>
  <c r="AW239" i="105"/>
  <c r="AX244" i="105"/>
  <c r="AW252" i="105"/>
  <c r="AZ277" i="105"/>
  <c r="AY316" i="105"/>
  <c r="AX322" i="105"/>
  <c r="AZ341" i="105"/>
  <c r="AZ342" i="105"/>
  <c r="AZ364" i="105"/>
  <c r="AZ368" i="105"/>
  <c r="AW369" i="105"/>
  <c r="AY83" i="105"/>
  <c r="AT103" i="105"/>
  <c r="AZ103" i="105" s="1"/>
  <c r="AN110" i="105"/>
  <c r="AI115" i="105"/>
  <c r="AN135" i="105"/>
  <c r="AW146" i="105"/>
  <c r="AJ151" i="105"/>
  <c r="AN155" i="105"/>
  <c r="AN164" i="105"/>
  <c r="AJ168" i="105"/>
  <c r="AI170" i="105"/>
  <c r="AT172" i="105"/>
  <c r="AZ172" i="105" s="1"/>
  <c r="AY174" i="105"/>
  <c r="AO183" i="105"/>
  <c r="AI189" i="105"/>
  <c r="AO189" i="105" s="1"/>
  <c r="AO200" i="105"/>
  <c r="AI218" i="105"/>
  <c r="AJ224" i="105"/>
  <c r="AO231" i="105"/>
  <c r="AX239" i="105"/>
  <c r="AZ244" i="105"/>
  <c r="AV248" i="105"/>
  <c r="AX252" i="105"/>
  <c r="AT260" i="105"/>
  <c r="AT268" i="105"/>
  <c r="AK272" i="105"/>
  <c r="AI279" i="105"/>
  <c r="AO279" i="105" s="1"/>
  <c r="AO289" i="105"/>
  <c r="AT290" i="105"/>
  <c r="AI295" i="105"/>
  <c r="AK299" i="105"/>
  <c r="AL305" i="105"/>
  <c r="AT309" i="105"/>
  <c r="AZ309" i="105" s="1"/>
  <c r="AN315" i="105"/>
  <c r="AY322" i="105"/>
  <c r="AZ325" i="105"/>
  <c r="AZ326" i="105"/>
  <c r="AZ331" i="105"/>
  <c r="AV348" i="105"/>
  <c r="AL356" i="105"/>
  <c r="AM358" i="105"/>
  <c r="AT365" i="105"/>
  <c r="AX369" i="105"/>
  <c r="AW96" i="105"/>
  <c r="AT110" i="105"/>
  <c r="AZ110" i="105" s="1"/>
  <c r="AI117" i="105"/>
  <c r="AY146" i="105"/>
  <c r="AI149" i="105"/>
  <c r="AK151" i="105"/>
  <c r="AT153" i="105"/>
  <c r="AZ153" i="105" s="1"/>
  <c r="AZ192" i="105"/>
  <c r="AT200" i="105"/>
  <c r="AT224" i="105"/>
  <c r="AZ224" i="105" s="1"/>
  <c r="AI226" i="105"/>
  <c r="AO226" i="105" s="1"/>
  <c r="AI230" i="105"/>
  <c r="AO230" i="105" s="1"/>
  <c r="AT231" i="105"/>
  <c r="AZ231" i="105" s="1"/>
  <c r="AY252" i="105"/>
  <c r="AV255" i="105"/>
  <c r="AI258" i="105"/>
  <c r="AX264" i="105"/>
  <c r="AL272" i="105"/>
  <c r="AT274" i="105"/>
  <c r="AI281" i="105"/>
  <c r="AX303" i="105"/>
  <c r="AI307" i="105"/>
  <c r="AI311" i="105"/>
  <c r="AI321" i="105"/>
  <c r="AO321" i="105" s="1"/>
  <c r="AV332" i="105"/>
  <c r="AZ353" i="105"/>
  <c r="AM356" i="105"/>
  <c r="AY369" i="105"/>
  <c r="AJ85" i="105"/>
  <c r="AI94" i="105"/>
  <c r="AK114" i="105"/>
  <c r="AI161" i="105"/>
  <c r="AJ163" i="105"/>
  <c r="AV206" i="105"/>
  <c r="AJ214" i="105"/>
  <c r="AV83" i="105"/>
  <c r="BA83" i="105"/>
  <c r="AK85" i="105"/>
  <c r="AI90" i="105"/>
  <c r="AI104" i="105"/>
  <c r="AI106" i="105"/>
  <c r="AL114" i="105"/>
  <c r="AY117" i="105"/>
  <c r="AI138" i="105"/>
  <c r="AJ142" i="105"/>
  <c r="AI151" i="105"/>
  <c r="AK163" i="105"/>
  <c r="AX164" i="105"/>
  <c r="AK171" i="105"/>
  <c r="AJ205" i="105"/>
  <c r="AW206" i="105"/>
  <c r="AK214" i="105"/>
  <c r="AV215" i="105"/>
  <c r="AJ251" i="105"/>
  <c r="AJ277" i="105"/>
  <c r="AZ300" i="105"/>
  <c r="AK205" i="105"/>
  <c r="AK251" i="105"/>
  <c r="AJ268" i="105"/>
  <c r="AK277" i="105"/>
  <c r="AL205" i="105"/>
  <c r="AY206" i="105"/>
  <c r="AN214" i="105"/>
  <c r="AX215" i="105"/>
  <c r="AK224" i="105"/>
  <c r="AL251" i="105"/>
  <c r="AK268" i="105"/>
  <c r="AL277" i="105"/>
  <c r="AN291" i="105"/>
  <c r="AM85" i="105"/>
  <c r="AT92" i="105"/>
  <c r="AN114" i="105"/>
  <c r="AM163" i="105"/>
  <c r="AY169" i="105"/>
  <c r="AO171" i="105"/>
  <c r="AX177" i="105"/>
  <c r="AN85" i="105"/>
  <c r="AM94" i="105"/>
  <c r="AI96" i="105"/>
  <c r="AO96" i="105" s="1"/>
  <c r="AI98" i="105"/>
  <c r="AK108" i="105"/>
  <c r="AM112" i="105"/>
  <c r="AT114" i="105"/>
  <c r="AZ114" i="105" s="1"/>
  <c r="AK116" i="105"/>
  <c r="AI120" i="105"/>
  <c r="AI122" i="105"/>
  <c r="AL130" i="105"/>
  <c r="AT142" i="105"/>
  <c r="AI155" i="105"/>
  <c r="AO155" i="105" s="1"/>
  <c r="AN163" i="105"/>
  <c r="AZ169" i="105"/>
  <c r="AK176" i="105"/>
  <c r="AY177" i="105"/>
  <c r="AO184" i="105"/>
  <c r="AJ202" i="105"/>
  <c r="AM205" i="105"/>
  <c r="AZ206" i="105"/>
  <c r="AX209" i="105"/>
  <c r="AO214" i="105"/>
  <c r="AY215" i="105"/>
  <c r="AL224" i="105"/>
  <c r="AM251" i="105"/>
  <c r="AZ252" i="105"/>
  <c r="AK260" i="105"/>
  <c r="AL268" i="105"/>
  <c r="AJ271" i="105"/>
  <c r="AM277" i="105"/>
  <c r="AX289" i="105"/>
  <c r="AM296" i="105"/>
  <c r="AT90" i="105"/>
  <c r="AO124" i="105"/>
  <c r="AV142" i="105"/>
  <c r="BA142" i="105"/>
  <c r="AT163" i="105"/>
  <c r="AZ163" i="105" s="1"/>
  <c r="AL176" i="105"/>
  <c r="AL202" i="105"/>
  <c r="AO205" i="105"/>
  <c r="AZ215" i="105"/>
  <c r="AM224" i="105"/>
  <c r="AL260" i="105"/>
  <c r="AM268" i="105"/>
  <c r="AK271" i="105"/>
  <c r="AN277" i="105"/>
  <c r="AI128" i="105"/>
  <c r="AO128" i="105" s="1"/>
  <c r="AM176" i="105"/>
  <c r="AN224" i="105"/>
  <c r="AN268" i="105"/>
  <c r="AO277" i="105"/>
  <c r="AT108" i="105"/>
  <c r="AZ108" i="105" s="1"/>
  <c r="AI118" i="105"/>
  <c r="AI126" i="105"/>
  <c r="AI145" i="105"/>
  <c r="AT149" i="105"/>
  <c r="AZ149" i="105" s="1"/>
  <c r="AM153" i="105"/>
  <c r="AT157" i="105"/>
  <c r="AN176" i="105"/>
  <c r="AN202" i="105"/>
  <c r="AO224" i="105"/>
  <c r="AN260" i="105"/>
  <c r="AO268" i="105"/>
  <c r="AO271" i="105"/>
  <c r="AT134" i="105"/>
  <c r="AT151" i="105"/>
  <c r="AZ151" i="105" s="1"/>
  <c r="AN153" i="105"/>
  <c r="AT159" i="105"/>
  <c r="AZ159" i="105" s="1"/>
  <c r="AV163" i="105"/>
  <c r="BA163" i="105"/>
  <c r="AO176" i="105"/>
  <c r="AW199" i="105"/>
  <c r="AV285" i="105"/>
  <c r="AV108" i="105"/>
  <c r="BA108" i="105"/>
  <c r="AI82" i="105"/>
  <c r="AV85" i="105"/>
  <c r="AW108" i="105"/>
  <c r="AW114" i="105"/>
  <c r="AJ124" i="105"/>
  <c r="AX199" i="105"/>
  <c r="AK221" i="105"/>
  <c r="AN243" i="105"/>
  <c r="AW285" i="105"/>
  <c r="AK293" i="105"/>
  <c r="AV114" i="105"/>
  <c r="AW163" i="105"/>
  <c r="AZ171" i="105"/>
  <c r="AW85" i="105"/>
  <c r="AI93" i="105"/>
  <c r="AO93" i="105" s="1"/>
  <c r="AI103" i="105"/>
  <c r="AX108" i="105"/>
  <c r="AX110" i="105"/>
  <c r="AX114" i="105"/>
  <c r="AL124" i="105"/>
  <c r="AT136" i="105"/>
  <c r="AT145" i="105"/>
  <c r="AT155" i="105"/>
  <c r="AZ155" i="105" s="1"/>
  <c r="AX163" i="105"/>
  <c r="AV184" i="105"/>
  <c r="AJ204" i="105"/>
  <c r="AV214" i="105"/>
  <c r="AM221" i="105"/>
  <c r="AX285" i="105"/>
  <c r="AL293" i="105"/>
  <c r="AJ331" i="105"/>
  <c r="AJ337" i="105"/>
  <c r="AV96" i="105"/>
  <c r="BA96" i="105"/>
  <c r="AY108" i="105"/>
  <c r="AY110" i="105"/>
  <c r="AY114" i="105"/>
  <c r="AM124" i="105"/>
  <c r="AT147" i="105"/>
  <c r="AZ147" i="105" s="1"/>
  <c r="AV159" i="105"/>
  <c r="BA159" i="105"/>
  <c r="AJ173" i="105"/>
  <c r="AW184" i="105"/>
  <c r="AK204" i="105"/>
  <c r="AV205" i="105"/>
  <c r="AW214" i="105"/>
  <c r="AL237" i="105"/>
  <c r="AM274" i="105"/>
  <c r="AY285" i="105"/>
  <c r="AM293" i="105"/>
  <c r="AK331" i="105"/>
  <c r="AY85" i="105"/>
  <c r="AM237" i="105"/>
  <c r="AO274" i="105"/>
  <c r="AX277" i="105"/>
  <c r="AZ285" i="105"/>
  <c r="AN293" i="105"/>
  <c r="AK295" i="105"/>
  <c r="AZ296" i="105"/>
  <c r="AL301" i="105"/>
  <c r="AJ303" i="105"/>
  <c r="AK309" i="105"/>
  <c r="AJ320" i="105"/>
  <c r="AL331" i="105"/>
  <c r="AY116" i="105"/>
  <c r="AT126" i="105"/>
  <c r="AV147" i="105"/>
  <c r="BA147" i="105"/>
  <c r="AM181" i="105"/>
  <c r="AJ183" i="105"/>
  <c r="AY184" i="105"/>
  <c r="AW186" i="105"/>
  <c r="AJ201" i="105"/>
  <c r="AV202" i="105"/>
  <c r="AM204" i="105"/>
  <c r="AX205" i="105"/>
  <c r="AY214" i="105"/>
  <c r="AL223" i="105"/>
  <c r="AV224" i="105"/>
  <c r="AL232" i="105"/>
  <c r="AJ256" i="105"/>
  <c r="AW260" i="105"/>
  <c r="AV268" i="105"/>
  <c r="AZ271" i="105"/>
  <c r="AJ276" i="105"/>
  <c r="AJ281" i="105"/>
  <c r="AO293" i="105"/>
  <c r="AM295" i="105"/>
  <c r="AK303" i="105"/>
  <c r="AL309" i="105"/>
  <c r="AK320" i="105"/>
  <c r="AM331" i="105"/>
  <c r="AM337" i="105"/>
  <c r="AJ352" i="105"/>
  <c r="AL204" i="105"/>
  <c r="AW205" i="105"/>
  <c r="AX214" i="105"/>
  <c r="BR85" i="105"/>
  <c r="AI84" i="105"/>
  <c r="AT87" i="105"/>
  <c r="AK93" i="105"/>
  <c r="AJ103" i="105"/>
  <c r="AZ116" i="105"/>
  <c r="AI143" i="105"/>
  <c r="AW147" i="105"/>
  <c r="AX176" i="105"/>
  <c r="AK183" i="105"/>
  <c r="AY202" i="105"/>
  <c r="AN204" i="105"/>
  <c r="AY205" i="105"/>
  <c r="AZ214" i="105"/>
  <c r="AM223" i="105"/>
  <c r="AW224" i="105"/>
  <c r="AM232" i="105"/>
  <c r="AK256" i="105"/>
  <c r="AX260" i="105"/>
  <c r="AO267" i="105"/>
  <c r="AW268" i="105"/>
  <c r="AK276" i="105"/>
  <c r="AO284" i="105"/>
  <c r="AN295" i="105"/>
  <c r="AL303" i="105"/>
  <c r="AV304" i="105"/>
  <c r="AM309" i="105"/>
  <c r="AJ314" i="105"/>
  <c r="AL320" i="105"/>
  <c r="AN331" i="105"/>
  <c r="AN337" i="105"/>
  <c r="AK352" i="105"/>
  <c r="AY364" i="105"/>
  <c r="AJ368" i="105"/>
  <c r="AN87" i="105"/>
  <c r="AN124" i="105"/>
  <c r="AL93" i="105"/>
  <c r="AI95" i="105"/>
  <c r="AO95" i="105" s="1"/>
  <c r="AK103" i="105"/>
  <c r="AV118" i="105"/>
  <c r="AI131" i="105"/>
  <c r="AO131" i="105" s="1"/>
  <c r="AL183" i="105"/>
  <c r="AO204" i="105"/>
  <c r="AZ205" i="105"/>
  <c r="AY224" i="105"/>
  <c r="AK239" i="105"/>
  <c r="AK253" i="105"/>
  <c r="AL256" i="105"/>
  <c r="AK259" i="105"/>
  <c r="AZ260" i="105"/>
  <c r="AX268" i="105"/>
  <c r="AL276" i="105"/>
  <c r="AO295" i="105"/>
  <c r="AM303" i="105"/>
  <c r="AN309" i="105"/>
  <c r="AK314" i="105"/>
  <c r="AM320" i="105"/>
  <c r="AO331" i="105"/>
  <c r="AO337" i="105"/>
  <c r="AL352" i="105"/>
  <c r="AK368" i="105"/>
  <c r="AL253" i="105"/>
  <c r="AM256" i="105"/>
  <c r="AN259" i="105"/>
  <c r="AM264" i="105"/>
  <c r="AY268" i="105"/>
  <c r="AN276" i="105"/>
  <c r="AW279" i="105"/>
  <c r="AJ283" i="105"/>
  <c r="AN303" i="105"/>
  <c r="AY304" i="105"/>
  <c r="AX307" i="105"/>
  <c r="AO309" i="105"/>
  <c r="AV312" i="105"/>
  <c r="AL314" i="105"/>
  <c r="AX315" i="105"/>
  <c r="AN320" i="105"/>
  <c r="AX321" i="105"/>
  <c r="AX332" i="105"/>
  <c r="AJ346" i="105"/>
  <c r="AV347" i="105"/>
  <c r="AM352" i="105"/>
  <c r="AJ357" i="105"/>
  <c r="AL368" i="105"/>
  <c r="AJ89" i="105"/>
  <c r="AM93" i="105"/>
  <c r="AJ167" i="105"/>
  <c r="AW173" i="105"/>
  <c r="AN183" i="105"/>
  <c r="AW188" i="105"/>
  <c r="AK193" i="105"/>
  <c r="AJ210" i="105"/>
  <c r="AK218" i="105"/>
  <c r="AJ236" i="105"/>
  <c r="AK247" i="105"/>
  <c r="AN256" i="105"/>
  <c r="AO259" i="105"/>
  <c r="AN264" i="105"/>
  <c r="AJ273" i="105"/>
  <c r="AK283" i="105"/>
  <c r="AK290" i="105"/>
  <c r="AO303" i="105"/>
  <c r="AX312" i="105"/>
  <c r="AM314" i="105"/>
  <c r="AO320" i="105"/>
  <c r="AK346" i="105"/>
  <c r="AW347" i="105"/>
  <c r="AN352" i="105"/>
  <c r="AK357" i="105"/>
  <c r="AM368" i="105"/>
  <c r="AI162" i="105"/>
  <c r="AO162" i="105" s="1"/>
  <c r="AL105" i="105"/>
  <c r="AW124" i="105"/>
  <c r="AI133" i="105"/>
  <c r="AL167" i="105"/>
  <c r="AX173" i="105"/>
  <c r="AY188" i="105"/>
  <c r="AY191" i="105"/>
  <c r="AX196" i="105"/>
  <c r="AK210" i="105"/>
  <c r="AL218" i="105"/>
  <c r="AK236" i="105"/>
  <c r="AV237" i="105"/>
  <c r="AN239" i="105"/>
  <c r="AM247" i="105"/>
  <c r="AW248" i="105"/>
  <c r="AW257" i="105"/>
  <c r="AO264" i="105"/>
  <c r="AK273" i="105"/>
  <c r="AW274" i="105"/>
  <c r="AL283" i="105"/>
  <c r="AW287" i="105"/>
  <c r="AM290" i="105"/>
  <c r="AJ300" i="105"/>
  <c r="AN314" i="105"/>
  <c r="AJ325" i="105"/>
  <c r="AV326" i="105"/>
  <c r="AJ341" i="105"/>
  <c r="AV342" i="105"/>
  <c r="AL346" i="105"/>
  <c r="AX347" i="105"/>
  <c r="AO352" i="105"/>
  <c r="AL357" i="105"/>
  <c r="AJ362" i="105"/>
  <c r="AV363" i="105"/>
  <c r="AN368" i="105"/>
  <c r="AK89" i="105"/>
  <c r="AN93" i="105"/>
  <c r="AM103" i="105"/>
  <c r="AV124" i="105"/>
  <c r="BA124" i="105"/>
  <c r="AX124" i="105"/>
  <c r="AJ131" i="105"/>
  <c r="AI137" i="105"/>
  <c r="AM167" i="105"/>
  <c r="AZ191" i="105"/>
  <c r="AY196" i="105"/>
  <c r="AM210" i="105"/>
  <c r="AM218" i="105"/>
  <c r="AL236" i="105"/>
  <c r="AW237" i="105"/>
  <c r="AN247" i="105"/>
  <c r="AX248" i="105"/>
  <c r="AX257" i="105"/>
  <c r="AL273" i="105"/>
  <c r="AV281" i="105"/>
  <c r="AM283" i="105"/>
  <c r="AX287" i="105"/>
  <c r="AK300" i="105"/>
  <c r="AO314" i="105"/>
  <c r="AK325" i="105"/>
  <c r="AW326" i="105"/>
  <c r="AJ336" i="105"/>
  <c r="AK341" i="105"/>
  <c r="AW342" i="105"/>
  <c r="AM346" i="105"/>
  <c r="AY347" i="105"/>
  <c r="AM357" i="105"/>
  <c r="AK362" i="105"/>
  <c r="AW363" i="105"/>
  <c r="AO368" i="105"/>
  <c r="AZ85" i="105"/>
  <c r="AL103" i="105"/>
  <c r="AW118" i="105"/>
  <c r="AZ124" i="105"/>
  <c r="AM105" i="105"/>
  <c r="AN89" i="105"/>
  <c r="AT91" i="105"/>
  <c r="AK95" i="105"/>
  <c r="AN105" i="105"/>
  <c r="AI109" i="105"/>
  <c r="AL131" i="105"/>
  <c r="AK135" i="105"/>
  <c r="AT141" i="105"/>
  <c r="AZ141" i="105" s="1"/>
  <c r="AJ150" i="105"/>
  <c r="AK158" i="105"/>
  <c r="AO167" i="105"/>
  <c r="AV170" i="105"/>
  <c r="AJ172" i="105"/>
  <c r="AJ195" i="105"/>
  <c r="AZ196" i="105"/>
  <c r="AO210" i="105"/>
  <c r="AW213" i="105"/>
  <c r="AO218" i="105"/>
  <c r="AW223" i="105"/>
  <c r="AV232" i="105"/>
  <c r="AM236" i="105"/>
  <c r="AZ237" i="105"/>
  <c r="AO247" i="105"/>
  <c r="AY248" i="105"/>
  <c r="AJ255" i="105"/>
  <c r="AY257" i="105"/>
  <c r="AV267" i="105"/>
  <c r="AM273" i="105"/>
  <c r="AX281" i="105"/>
  <c r="AN283" i="105"/>
  <c r="AV284" i="105"/>
  <c r="AY287" i="105"/>
  <c r="AJ292" i="105"/>
  <c r="AL300" i="105"/>
  <c r="AL325" i="105"/>
  <c r="AX326" i="105"/>
  <c r="AK336" i="105"/>
  <c r="AL341" i="105"/>
  <c r="AX342" i="105"/>
  <c r="AN346" i="105"/>
  <c r="AN357" i="105"/>
  <c r="AL362" i="105"/>
  <c r="AX118" i="105"/>
  <c r="AL89" i="105"/>
  <c r="AM89" i="105"/>
  <c r="AJ95" i="105"/>
  <c r="AI86" i="105"/>
  <c r="AL95" i="105"/>
  <c r="AI97" i="105"/>
  <c r="AT105" i="105"/>
  <c r="AZ105" i="105" s="1"/>
  <c r="AI111" i="105"/>
  <c r="AJ121" i="105"/>
  <c r="AJ123" i="105"/>
  <c r="AM131" i="105"/>
  <c r="AJ133" i="105"/>
  <c r="AL135" i="105"/>
  <c r="AI146" i="105"/>
  <c r="AO146" i="105" s="1"/>
  <c r="AM150" i="105"/>
  <c r="AI154" i="105"/>
  <c r="AL158" i="105"/>
  <c r="AI160" i="105"/>
  <c r="AM172" i="105"/>
  <c r="AJ180" i="105"/>
  <c r="AK195" i="105"/>
  <c r="AL200" i="105"/>
  <c r="AX223" i="105"/>
  <c r="AW232" i="105"/>
  <c r="AN236" i="105"/>
  <c r="AJ252" i="105"/>
  <c r="AK255" i="105"/>
  <c r="AV262" i="105"/>
  <c r="AW267" i="105"/>
  <c r="AN273" i="105"/>
  <c r="AO283" i="105"/>
  <c r="AW284" i="105"/>
  <c r="AK292" i="105"/>
  <c r="AV295" i="105"/>
  <c r="AM300" i="105"/>
  <c r="AJ306" i="105"/>
  <c r="AM325" i="105"/>
  <c r="AJ330" i="105"/>
  <c r="AV331" i="105"/>
  <c r="AL336" i="105"/>
  <c r="AV337" i="105"/>
  <c r="AM341" i="105"/>
  <c r="AO346" i="105"/>
  <c r="AO357" i="105"/>
  <c r="AM362" i="105"/>
  <c r="AJ373" i="105"/>
  <c r="AT129" i="105"/>
  <c r="AI152" i="105"/>
  <c r="AT154" i="105"/>
  <c r="AO236" i="105"/>
  <c r="AL255" i="105"/>
  <c r="AX267" i="105"/>
  <c r="AO273" i="105"/>
  <c r="AV276" i="105"/>
  <c r="AL292" i="105"/>
  <c r="AW295" i="105"/>
  <c r="AN300" i="105"/>
  <c r="AM306" i="105"/>
  <c r="AN325" i="105"/>
  <c r="AK330" i="105"/>
  <c r="AW331" i="105"/>
  <c r="AM336" i="105"/>
  <c r="AW337" i="105"/>
  <c r="AN341" i="105"/>
  <c r="AN362" i="105"/>
  <c r="AK373" i="105"/>
  <c r="AJ319" i="105"/>
  <c r="AV320" i="105"/>
  <c r="AO325" i="105"/>
  <c r="AL330" i="105"/>
  <c r="AX331" i="105"/>
  <c r="AN336" i="105"/>
  <c r="AX337" i="105"/>
  <c r="AO341" i="105"/>
  <c r="AO362" i="105"/>
  <c r="AL373" i="105"/>
  <c r="AK289" i="105"/>
  <c r="AY303" i="105"/>
  <c r="AK319" i="105"/>
  <c r="AW320" i="105"/>
  <c r="AM330" i="105"/>
  <c r="AY331" i="105"/>
  <c r="AO336" i="105"/>
  <c r="AY337" i="105"/>
  <c r="AV352" i="105"/>
  <c r="AM373" i="105"/>
  <c r="AL319" i="105"/>
  <c r="AN330" i="105"/>
  <c r="AK351" i="105"/>
  <c r="AW352" i="105"/>
  <c r="AJ367" i="105"/>
  <c r="AV368" i="105"/>
  <c r="AN373" i="105"/>
  <c r="AT148" i="105"/>
  <c r="AZ148" i="105" s="1"/>
  <c r="AJ177" i="105"/>
  <c r="AZ264" i="105"/>
  <c r="AM319" i="105"/>
  <c r="AO330" i="105"/>
  <c r="AL351" i="105"/>
  <c r="AK367" i="105"/>
  <c r="AW368" i="105"/>
  <c r="AO373" i="105"/>
  <c r="AV150" i="105"/>
  <c r="BA150" i="105"/>
  <c r="AI102" i="105"/>
  <c r="AO102" i="105" s="1"/>
  <c r="AW105" i="105"/>
  <c r="AT135" i="105"/>
  <c r="AZ135" i="105" s="1"/>
  <c r="AV158" i="105"/>
  <c r="BA158" i="105"/>
  <c r="AY89" i="105"/>
  <c r="AY105" i="105"/>
  <c r="AW131" i="105"/>
  <c r="AY150" i="105"/>
  <c r="AW154" i="105"/>
  <c r="AW158" i="105"/>
  <c r="AN169" i="105"/>
  <c r="AK177" i="105"/>
  <c r="AN209" i="105"/>
  <c r="AW210" i="105"/>
  <c r="AJ225" i="105"/>
  <c r="AW247" i="105"/>
  <c r="AZ256" i="105"/>
  <c r="AM272" i="105"/>
  <c r="AV283" i="105"/>
  <c r="AN289" i="105"/>
  <c r="AL299" i="105"/>
  <c r="AN319" i="105"/>
  <c r="AM351" i="105"/>
  <c r="AL367" i="105"/>
  <c r="AV89" i="105"/>
  <c r="BA89" i="105"/>
  <c r="AY93" i="105"/>
  <c r="AW103" i="105"/>
  <c r="AX89" i="105"/>
  <c r="AT97" i="105"/>
  <c r="AY103" i="105"/>
  <c r="AT127" i="105"/>
  <c r="AZ127" i="105" s="1"/>
  <c r="AV131" i="105"/>
  <c r="BA131" i="105"/>
  <c r="AM169" i="105"/>
  <c r="AJ83" i="105"/>
  <c r="AV148" i="105"/>
  <c r="BA148" i="105"/>
  <c r="AT156" i="105"/>
  <c r="AX158" i="105"/>
  <c r="AI163" i="105"/>
  <c r="AL177" i="105"/>
  <c r="AX210" i="105"/>
  <c r="AV236" i="105"/>
  <c r="AX247" i="105"/>
  <c r="AJ269" i="105"/>
  <c r="AN272" i="105"/>
  <c r="AV273" i="105"/>
  <c r="AW283" i="105"/>
  <c r="AM299" i="105"/>
  <c r="AV306" i="105"/>
  <c r="AO319" i="105"/>
  <c r="AM367" i="105"/>
  <c r="AZ93" i="105"/>
  <c r="AX103" i="105"/>
  <c r="AZ123" i="105"/>
  <c r="AI85" i="105"/>
  <c r="AO85" i="105" s="1"/>
  <c r="AT86" i="105"/>
  <c r="AN88" i="105"/>
  <c r="AV95" i="105"/>
  <c r="BA95" i="105"/>
  <c r="AV97" i="105"/>
  <c r="AT119" i="105"/>
  <c r="AV127" i="105"/>
  <c r="AX131" i="105"/>
  <c r="AY133" i="105"/>
  <c r="AV135" i="105"/>
  <c r="AL83" i="105"/>
  <c r="AW95" i="105"/>
  <c r="AW97" i="105"/>
  <c r="AJ102" i="105"/>
  <c r="AW127" i="105"/>
  <c r="AY131" i="105"/>
  <c r="AW135" i="105"/>
  <c r="AI142" i="105"/>
  <c r="AV146" i="105"/>
  <c r="BA146" i="105"/>
  <c r="AX152" i="105"/>
  <c r="AW172" i="105"/>
  <c r="AY210" i="105"/>
  <c r="AW236" i="105"/>
  <c r="AK269" i="105"/>
  <c r="AO272" i="105"/>
  <c r="AW273" i="105"/>
  <c r="AX283" i="105"/>
  <c r="AV292" i="105"/>
  <c r="AN299" i="105"/>
  <c r="AV300" i="105"/>
  <c r="AW306" i="105"/>
  <c r="AN367" i="105"/>
  <c r="AX273" i="105"/>
  <c r="AY283" i="105"/>
  <c r="AW300" i="105"/>
  <c r="AV336" i="105"/>
  <c r="AT111" i="105"/>
  <c r="AT160" i="105"/>
  <c r="AT83" i="105"/>
  <c r="AZ83" i="105" s="1"/>
  <c r="AI110" i="105"/>
  <c r="AO110" i="105" s="1"/>
  <c r="AV123" i="105"/>
  <c r="AI100" i="105"/>
  <c r="AI112" i="105"/>
  <c r="AO112" i="105" s="1"/>
  <c r="AI116" i="105"/>
  <c r="AO116" i="105" s="1"/>
  <c r="AW117" i="105"/>
  <c r="AY123" i="105"/>
  <c r="AI130" i="105"/>
  <c r="AO130" i="105" s="1"/>
  <c r="AX146" i="105"/>
  <c r="AY172" i="105"/>
  <c r="AW255" i="105"/>
  <c r="AK335" i="105"/>
  <c r="AW336" i="105"/>
  <c r="AO82" i="105"/>
  <c r="AI78" i="105"/>
  <c r="AT80" i="105"/>
  <c r="AT82" i="105"/>
  <c r="AZ82" i="105" s="1"/>
  <c r="AX82" i="105"/>
  <c r="BR80" i="105"/>
  <c r="AW82" i="105"/>
  <c r="AX80" i="105"/>
  <c r="AW74" i="105"/>
  <c r="AY74" i="105"/>
  <c r="AI79" i="105"/>
  <c r="AO79" i="105" s="1"/>
  <c r="AJ82" i="105"/>
  <c r="AN82" i="105"/>
  <c r="AT76" i="105"/>
  <c r="AX74" i="105"/>
  <c r="AV82" i="105"/>
  <c r="BA82" i="105"/>
  <c r="BR74" i="105"/>
  <c r="AY82" i="105"/>
  <c r="BR82" i="105"/>
  <c r="AI81" i="105"/>
  <c r="AO81" i="105" s="1"/>
  <c r="AT79" i="105"/>
  <c r="AI76" i="105"/>
  <c r="AO76" i="105" s="1"/>
  <c r="AI77" i="105"/>
  <c r="AT75" i="105"/>
  <c r="AZ75" i="105" s="1"/>
  <c r="AI73" i="105"/>
  <c r="AO73" i="105" s="1"/>
  <c r="AL67" i="105"/>
  <c r="AT78" i="105"/>
  <c r="AZ78" i="105" s="1"/>
  <c r="AJ77" i="105"/>
  <c r="AK77" i="105"/>
  <c r="AV75" i="105"/>
  <c r="BA75" i="105"/>
  <c r="AL77" i="105"/>
  <c r="AW75" i="105"/>
  <c r="AM77" i="105"/>
  <c r="AY75" i="105"/>
  <c r="AN77" i="105"/>
  <c r="AK67" i="105"/>
  <c r="AI74" i="105"/>
  <c r="AO74" i="105" s="1"/>
  <c r="AI70" i="105"/>
  <c r="AO70" i="105" s="1"/>
  <c r="AN74" i="105"/>
  <c r="AV77" i="105"/>
  <c r="AW77" i="105"/>
  <c r="AT72" i="105"/>
  <c r="AZ72" i="105" s="1"/>
  <c r="AX77" i="105"/>
  <c r="AT74" i="105"/>
  <c r="AZ74" i="105" s="1"/>
  <c r="AY77" i="105"/>
  <c r="AJ75" i="105"/>
  <c r="AV74" i="105"/>
  <c r="BA74" i="105"/>
  <c r="AM67" i="105"/>
  <c r="AJ73" i="105"/>
  <c r="AL73" i="105"/>
  <c r="AW67" i="105"/>
  <c r="AV69" i="105"/>
  <c r="AW71" i="105"/>
  <c r="AX67" i="105"/>
  <c r="AW69" i="105"/>
  <c r="AV67" i="105"/>
  <c r="AX69" i="105"/>
  <c r="AN57" i="105"/>
  <c r="AT73" i="105"/>
  <c r="AZ73" i="105" s="1"/>
  <c r="BR71" i="105"/>
  <c r="AI66" i="105"/>
  <c r="AO66" i="105" s="1"/>
  <c r="AT66" i="105"/>
  <c r="AZ66" i="105" s="1"/>
  <c r="AI58" i="105"/>
  <c r="AO58" i="105" s="1"/>
  <c r="AT68" i="105"/>
  <c r="AT60" i="105"/>
  <c r="AI71" i="105"/>
  <c r="AO71" i="105" s="1"/>
  <c r="AT57" i="105"/>
  <c r="AZ57" i="105" s="1"/>
  <c r="AT71" i="105"/>
  <c r="AZ71" i="105" s="1"/>
  <c r="AV71" i="105"/>
  <c r="BA71" i="105"/>
  <c r="AV73" i="105"/>
  <c r="BA73" i="105"/>
  <c r="AI68" i="105"/>
  <c r="AO68" i="105" s="1"/>
  <c r="AT58" i="105"/>
  <c r="AZ58" i="105" s="1"/>
  <c r="AK68" i="105"/>
  <c r="AN62" i="105"/>
  <c r="AL68" i="105"/>
  <c r="AK62" i="105"/>
  <c r="AI50" i="105"/>
  <c r="AO50" i="105" s="1"/>
  <c r="AV68" i="105"/>
  <c r="AW68" i="105"/>
  <c r="AT70" i="105"/>
  <c r="AZ70" i="105" s="1"/>
  <c r="BR68" i="105"/>
  <c r="AJ67" i="105"/>
  <c r="BR72" i="105"/>
  <c r="AT67" i="105"/>
  <c r="AZ67" i="105" s="1"/>
  <c r="AJ62" i="105"/>
  <c r="AT63" i="105"/>
  <c r="AZ63" i="105" s="1"/>
  <c r="AI69" i="105"/>
  <c r="AO69" i="105" s="1"/>
  <c r="AI62" i="105"/>
  <c r="AO62" i="105" s="1"/>
  <c r="AI60" i="105"/>
  <c r="AO60" i="105" s="1"/>
  <c r="AW58" i="105"/>
  <c r="AT62" i="105"/>
  <c r="AZ62" i="105" s="1"/>
  <c r="AJ64" i="105"/>
  <c r="AV62" i="105"/>
  <c r="AX64" i="105"/>
  <c r="AY64" i="105"/>
  <c r="AI61" i="105"/>
  <c r="AO61" i="105" s="1"/>
  <c r="AW57" i="105"/>
  <c r="AI65" i="105"/>
  <c r="AO65" i="105" s="1"/>
  <c r="AX57" i="105"/>
  <c r="AY57" i="105"/>
  <c r="AX59" i="105"/>
  <c r="AY59" i="105"/>
  <c r="BR59" i="105"/>
  <c r="AT65" i="105"/>
  <c r="AZ65" i="105" s="1"/>
  <c r="AI56" i="105"/>
  <c r="AO56" i="105" s="1"/>
  <c r="BR57" i="105"/>
  <c r="AT59" i="105"/>
  <c r="AZ59" i="105" s="1"/>
  <c r="AM64" i="105"/>
  <c r="AN64" i="105"/>
  <c r="AT56" i="105"/>
  <c r="AZ56" i="105" s="1"/>
  <c r="AV59" i="105"/>
  <c r="AK61" i="105"/>
  <c r="AV57" i="105"/>
  <c r="BA57" i="105"/>
  <c r="BR56" i="105"/>
  <c r="AM61" i="105"/>
  <c r="AN58" i="105"/>
  <c r="AY56" i="105"/>
  <c r="AV61" i="105"/>
  <c r="AX61" i="105"/>
  <c r="AY61" i="105"/>
  <c r="AI63" i="105"/>
  <c r="AO63" i="105" s="1"/>
  <c r="AI57" i="105"/>
  <c r="AO57" i="105" s="1"/>
  <c r="AV58" i="105"/>
  <c r="BR61" i="105"/>
  <c r="AX58" i="105"/>
  <c r="AY58" i="105"/>
  <c r="AN61" i="105"/>
  <c r="AJ57" i="105"/>
  <c r="AK57" i="105"/>
  <c r="BR58" i="105"/>
  <c r="AI49" i="105"/>
  <c r="AO49" i="105" s="1"/>
  <c r="AL61" i="105"/>
  <c r="BR65" i="105"/>
  <c r="AT50" i="105"/>
  <c r="AZ50" i="105" s="1"/>
  <c r="AT52" i="105"/>
  <c r="AT54" i="105"/>
  <c r="AV44" i="105"/>
  <c r="AW52" i="105"/>
  <c r="AJ19" i="105"/>
  <c r="AI51" i="105"/>
  <c r="AO51" i="105" s="1"/>
  <c r="AL52" i="105"/>
  <c r="AK19" i="105"/>
  <c r="AI55" i="105"/>
  <c r="AO55" i="105" s="1"/>
  <c r="AK51" i="105"/>
  <c r="AM51" i="105"/>
  <c r="AN51" i="105"/>
  <c r="AT51" i="105"/>
  <c r="AZ51" i="105" s="1"/>
  <c r="AV35" i="105"/>
  <c r="AI39" i="105"/>
  <c r="AO39" i="105" s="1"/>
  <c r="AJ52" i="105"/>
  <c r="AV50" i="105"/>
  <c r="AI54" i="105"/>
  <c r="AO54" i="105" s="1"/>
  <c r="AI47" i="105"/>
  <c r="AO47" i="105" s="1"/>
  <c r="AW15" i="105"/>
  <c r="AV24" i="105"/>
  <c r="AJ51" i="105"/>
  <c r="AV52" i="105"/>
  <c r="BA52" i="105"/>
  <c r="AL51" i="105"/>
  <c r="AX52" i="105"/>
  <c r="AV51" i="105"/>
  <c r="BA51" i="105"/>
  <c r="AI53" i="105"/>
  <c r="AO53" i="105" s="1"/>
  <c r="AW51" i="105"/>
  <c r="AT49" i="105"/>
  <c r="AZ49" i="105" s="1"/>
  <c r="AX51" i="105"/>
  <c r="AY51" i="105"/>
  <c r="AI48" i="105"/>
  <c r="AO48" i="105" s="1"/>
  <c r="AT53" i="105"/>
  <c r="AM55" i="105"/>
  <c r="AT55" i="105"/>
  <c r="AZ55" i="105" s="1"/>
  <c r="AI27" i="105"/>
  <c r="AO27" i="105" s="1"/>
  <c r="AV53" i="105"/>
  <c r="AW53" i="105"/>
  <c r="AX53" i="105"/>
  <c r="AV55" i="105"/>
  <c r="AW55" i="105"/>
  <c r="AI52" i="105"/>
  <c r="AO52" i="105" s="1"/>
  <c r="BR55" i="105"/>
  <c r="AW17" i="105"/>
  <c r="AI24" i="105"/>
  <c r="AO24" i="105" s="1"/>
  <c r="AX15" i="105"/>
  <c r="AV36" i="105"/>
  <c r="BA36" i="105"/>
  <c r="AT32" i="105"/>
  <c r="AZ32" i="105" s="1"/>
  <c r="AT39" i="105"/>
  <c r="AZ39" i="105" s="1"/>
  <c r="AT33" i="105"/>
  <c r="AZ33" i="105" s="1"/>
  <c r="AX17" i="105"/>
  <c r="AY17" i="105"/>
  <c r="AI29" i="105"/>
  <c r="AO29" i="105" s="1"/>
  <c r="AV17" i="105"/>
  <c r="BA17" i="105"/>
  <c r="AI28" i="105"/>
  <c r="AO28" i="105" s="1"/>
  <c r="AT30" i="105"/>
  <c r="AZ30" i="105" s="1"/>
  <c r="AL15" i="105"/>
  <c r="AT19" i="105"/>
  <c r="AZ19" i="105" s="1"/>
  <c r="AI16" i="105"/>
  <c r="AO16" i="105" s="1"/>
  <c r="AT22" i="105"/>
  <c r="AZ22" i="105" s="1"/>
  <c r="AT15" i="105"/>
  <c r="AZ15" i="105" s="1"/>
  <c r="AI19" i="105"/>
  <c r="AO19" i="105" s="1"/>
  <c r="AW36" i="105"/>
  <c r="AY26" i="105"/>
  <c r="AK23" i="105"/>
  <c r="AM19" i="105"/>
  <c r="AL29" i="105"/>
  <c r="AJ39" i="105"/>
  <c r="AI41" i="105"/>
  <c r="AO41" i="105" s="1"/>
  <c r="AV21" i="105"/>
  <c r="AM29" i="105"/>
  <c r="AT35" i="105"/>
  <c r="AZ35" i="105" s="1"/>
  <c r="AL39" i="105"/>
  <c r="AJ45" i="105"/>
  <c r="AN39" i="105"/>
  <c r="AJ41" i="105"/>
  <c r="AT43" i="105"/>
  <c r="AZ43" i="105" s="1"/>
  <c r="AK45" i="105"/>
  <c r="AK41" i="105"/>
  <c r="AT45" i="105"/>
  <c r="AZ45" i="105" s="1"/>
  <c r="AW35" i="105"/>
  <c r="AV29" i="105"/>
  <c r="AX35" i="105"/>
  <c r="AT47" i="105"/>
  <c r="AZ47" i="105" s="1"/>
  <c r="AI25" i="105"/>
  <c r="AO25" i="105" s="1"/>
  <c r="AW29" i="105"/>
  <c r="AY35" i="105"/>
  <c r="AV39" i="105"/>
  <c r="AX29" i="105"/>
  <c r="AW39" i="105"/>
  <c r="AV45" i="105"/>
  <c r="AY29" i="105"/>
  <c r="AW45" i="105"/>
  <c r="AI22" i="105"/>
  <c r="AO22" i="105" s="1"/>
  <c r="BR29" i="105"/>
  <c r="AV32" i="105"/>
  <c r="AV40" i="105"/>
  <c r="AN26" i="105"/>
  <c r="AI34" i="105"/>
  <c r="AO34" i="105" s="1"/>
  <c r="AI38" i="105"/>
  <c r="AO38" i="105" s="1"/>
  <c r="AJ28" i="105"/>
  <c r="AI42" i="105"/>
  <c r="AO42" i="105" s="1"/>
  <c r="AV26" i="105"/>
  <c r="AL28" i="105"/>
  <c r="AI40" i="105"/>
  <c r="AO40" i="105" s="1"/>
  <c r="AX24" i="105"/>
  <c r="AW26" i="105"/>
  <c r="AT28" i="105"/>
  <c r="AZ28" i="105" s="1"/>
  <c r="AI30" i="105"/>
  <c r="AO30" i="105" s="1"/>
  <c r="AT34" i="105"/>
  <c r="AZ34" i="105" s="1"/>
  <c r="AT38" i="105"/>
  <c r="AZ38" i="105" s="1"/>
  <c r="AT44" i="105"/>
  <c r="AZ44" i="105" s="1"/>
  <c r="AX26" i="105"/>
  <c r="AI46" i="105"/>
  <c r="AO46" i="105" s="1"/>
  <c r="AI17" i="105"/>
  <c r="AO17" i="105" s="1"/>
  <c r="AI23" i="105"/>
  <c r="AO23" i="105" s="1"/>
  <c r="AI45" i="105"/>
  <c r="AO45" i="105" s="1"/>
  <c r="AT24" i="105"/>
  <c r="AZ24" i="105" s="1"/>
  <c r="AI32" i="105"/>
  <c r="AO32" i="105" s="1"/>
  <c r="AT41" i="105"/>
  <c r="AZ41" i="105" s="1"/>
  <c r="AJ36" i="105"/>
  <c r="AI36" i="105"/>
  <c r="AO36" i="105" s="1"/>
  <c r="AM21" i="105"/>
  <c r="AK36" i="105"/>
  <c r="AN21" i="105"/>
  <c r="AJ21" i="105"/>
  <c r="AL16" i="105"/>
  <c r="AT21" i="105"/>
  <c r="AZ21" i="105" s="1"/>
  <c r="AL38" i="105"/>
  <c r="AL21" i="105"/>
  <c r="AT16" i="105"/>
  <c r="AZ16" i="105" s="1"/>
  <c r="AY19" i="105"/>
  <c r="AT36" i="105"/>
  <c r="AZ36" i="105" s="1"/>
  <c r="AM38" i="105"/>
  <c r="AW21" i="105"/>
  <c r="AT23" i="105"/>
  <c r="AZ23" i="105" s="1"/>
  <c r="AY36" i="105"/>
  <c r="AI44" i="105"/>
  <c r="AO44" i="105" s="1"/>
  <c r="AX45" i="105"/>
  <c r="AY45" i="105"/>
  <c r="AX16" i="105"/>
  <c r="AI18" i="105"/>
  <c r="AO18" i="105" s="1"/>
  <c r="AY21" i="105"/>
  <c r="AI35" i="105"/>
  <c r="AO35" i="105" s="1"/>
  <c r="BR36" i="105"/>
  <c r="AI15" i="105"/>
  <c r="AO15" i="105" s="1"/>
  <c r="AY16" i="105"/>
  <c r="AT25" i="105"/>
  <c r="AZ25" i="105" s="1"/>
  <c r="AT27" i="105"/>
  <c r="AZ27" i="105" s="1"/>
  <c r="AW38" i="105"/>
  <c r="AJ44" i="105"/>
  <c r="AJ18" i="105"/>
  <c r="AX23" i="105"/>
  <c r="AI33" i="105"/>
  <c r="AO33" i="105" s="1"/>
  <c r="AX38" i="105"/>
  <c r="AK44" i="105"/>
  <c r="BR21" i="105"/>
  <c r="AJ15" i="105"/>
  <c r="AK18" i="105"/>
  <c r="AJ29" i="105"/>
  <c r="AT40" i="105"/>
  <c r="AZ40" i="105" s="1"/>
  <c r="AL44" i="105"/>
  <c r="AN38" i="105"/>
  <c r="AK15" i="105"/>
  <c r="AM18" i="105"/>
  <c r="AI20" i="105"/>
  <c r="AO20" i="105" s="1"/>
  <c r="AI31" i="105"/>
  <c r="AO31" i="105" s="1"/>
  <c r="AT42" i="105"/>
  <c r="AZ42" i="105" s="1"/>
  <c r="AM44" i="105"/>
  <c r="AX21" i="105"/>
  <c r="AI21" i="105"/>
  <c r="AO21" i="105" s="1"/>
  <c r="AT18" i="105"/>
  <c r="AZ18" i="105" s="1"/>
  <c r="AT29" i="105"/>
  <c r="AZ29" i="105" s="1"/>
  <c r="AW16" i="105"/>
  <c r="AT20" i="105"/>
  <c r="AZ20" i="105" s="1"/>
  <c r="AI37" i="105"/>
  <c r="AO37" i="105" s="1"/>
  <c r="AT31" i="105"/>
  <c r="AZ31" i="105" s="1"/>
  <c r="AI26" i="105"/>
  <c r="AO26" i="105" s="1"/>
  <c r="AW44" i="105"/>
  <c r="AT37" i="105"/>
  <c r="AZ37" i="105" s="1"/>
  <c r="AT46" i="105"/>
  <c r="AZ46" i="105" s="1"/>
  <c r="AI43" i="105"/>
  <c r="AO43" i="105" s="1"/>
  <c r="AT17" i="105"/>
  <c r="AZ17" i="105" s="1"/>
  <c r="AT26" i="105"/>
  <c r="AZ26" i="105" s="1"/>
  <c r="AK39" i="105"/>
  <c r="AN44" i="105"/>
  <c r="AN67" i="105"/>
  <c r="AK73" i="105"/>
  <c r="AZ86" i="105"/>
  <c r="AK130" i="105"/>
  <c r="AZ142" i="105"/>
  <c r="AM73" i="105"/>
  <c r="AV86" i="105"/>
  <c r="AX112" i="105"/>
  <c r="AM130" i="105"/>
  <c r="AW142" i="105"/>
  <c r="AV153" i="105"/>
  <c r="BR45" i="105"/>
  <c r="AN73" i="105"/>
  <c r="AW86" i="105"/>
  <c r="AN130" i="105"/>
  <c r="AX142" i="105"/>
  <c r="AV15" i="105"/>
  <c r="AK28" i="105"/>
  <c r="AJ43" i="105"/>
  <c r="AW61" i="105"/>
  <c r="AM70" i="105"/>
  <c r="AW93" i="105"/>
  <c r="AL157" i="105"/>
  <c r="BY14" i="105"/>
  <c r="AJ37" i="105"/>
  <c r="AN43" i="105"/>
  <c r="AY44" i="105"/>
  <c r="AV54" i="105"/>
  <c r="AK60" i="105"/>
  <c r="AJ63" i="105"/>
  <c r="AN66" i="105"/>
  <c r="AY67" i="105"/>
  <c r="AW73" i="105"/>
  <c r="AJ81" i="105"/>
  <c r="AK139" i="105"/>
  <c r="AM157" i="105"/>
  <c r="AN162" i="105"/>
  <c r="AZ54" i="105"/>
  <c r="AL43" i="105"/>
  <c r="AK157" i="105"/>
  <c r="AK37" i="105"/>
  <c r="AW54" i="105"/>
  <c r="AL60" i="105"/>
  <c r="AJ72" i="105"/>
  <c r="AX73" i="105"/>
  <c r="AK81" i="105"/>
  <c r="AM92" i="105"/>
  <c r="AO109" i="105"/>
  <c r="AO118" i="105"/>
  <c r="AV130" i="105"/>
  <c r="AL139" i="105"/>
  <c r="AO152" i="105"/>
  <c r="AV25" i="105"/>
  <c r="AV28" i="105"/>
  <c r="AL37" i="105"/>
  <c r="AJ40" i="105"/>
  <c r="BR44" i="105"/>
  <c r="AX54" i="105"/>
  <c r="AV70" i="105"/>
  <c r="AY73" i="105"/>
  <c r="AL81" i="105"/>
  <c r="AJ101" i="105"/>
  <c r="AJ104" i="105"/>
  <c r="AJ109" i="105"/>
  <c r="AO122" i="105"/>
  <c r="AO125" i="105"/>
  <c r="AW130" i="105"/>
  <c r="AM139" i="105"/>
  <c r="AV155" i="105"/>
  <c r="AK14" i="105"/>
  <c r="AK17" i="105"/>
  <c r="AW25" i="105"/>
  <c r="AM37" i="105"/>
  <c r="AK40" i="105"/>
  <c r="AJ53" i="105"/>
  <c r="AY54" i="105"/>
  <c r="AK56" i="105"/>
  <c r="AJ69" i="105"/>
  <c r="AM81" i="105"/>
  <c r="AO84" i="105"/>
  <c r="AJ97" i="105"/>
  <c r="AK101" i="105"/>
  <c r="AK104" i="105"/>
  <c r="AO106" i="105"/>
  <c r="AK109" i="105"/>
  <c r="AJ127" i="105"/>
  <c r="AX130" i="105"/>
  <c r="AN139" i="105"/>
  <c r="AJ141" i="105"/>
  <c r="AX25" i="105"/>
  <c r="AN37" i="105"/>
  <c r="AL40" i="105"/>
  <c r="AV43" i="105"/>
  <c r="AK53" i="105"/>
  <c r="AM56" i="105"/>
  <c r="AV63" i="105"/>
  <c r="AV66" i="105"/>
  <c r="AK69" i="105"/>
  <c r="AN81" i="105"/>
  <c r="AZ92" i="105"/>
  <c r="AK97" i="105"/>
  <c r="AL101" i="105"/>
  <c r="AN109" i="105"/>
  <c r="AK127" i="105"/>
  <c r="AZ139" i="105"/>
  <c r="AK141" i="105"/>
  <c r="AJ152" i="105"/>
  <c r="AO154" i="105"/>
  <c r="AO161" i="105"/>
  <c r="AZ162" i="105"/>
  <c r="AO104" i="105"/>
  <c r="AO14" i="105"/>
  <c r="AM17" i="105"/>
  <c r="AY25" i="105"/>
  <c r="AW43" i="105"/>
  <c r="AL53" i="105"/>
  <c r="AJ59" i="105"/>
  <c r="AW63" i="105"/>
  <c r="AW66" i="105"/>
  <c r="AL69" i="105"/>
  <c r="AK75" i="105"/>
  <c r="AV76" i="105"/>
  <c r="AL97" i="105"/>
  <c r="AM101" i="105"/>
  <c r="AW116" i="105"/>
  <c r="AJ118" i="105"/>
  <c r="AW123" i="105"/>
  <c r="AL127" i="105"/>
  <c r="AO138" i="105"/>
  <c r="AM141" i="105"/>
  <c r="AJ147" i="105"/>
  <c r="AM152" i="105"/>
  <c r="AJ154" i="105"/>
  <c r="AY155" i="105"/>
  <c r="AV157" i="105"/>
  <c r="AO159" i="105"/>
  <c r="AM43" i="105"/>
  <c r="AJ66" i="105"/>
  <c r="AL17" i="105"/>
  <c r="AN17" i="105"/>
  <c r="AM27" i="105"/>
  <c r="AJ30" i="105"/>
  <c r="AX43" i="105"/>
  <c r="AM53" i="105"/>
  <c r="AK59" i="105"/>
  <c r="AV60" i="105"/>
  <c r="AX66" i="105"/>
  <c r="AM69" i="105"/>
  <c r="AW72" i="105"/>
  <c r="AL75" i="105"/>
  <c r="AW76" i="105"/>
  <c r="AJ84" i="105"/>
  <c r="AV92" i="105"/>
  <c r="AO94" i="105"/>
  <c r="AM97" i="105"/>
  <c r="AN101" i="105"/>
  <c r="AM118" i="105"/>
  <c r="AJ122" i="105"/>
  <c r="AK125" i="105"/>
  <c r="AM127" i="105"/>
  <c r="AN141" i="105"/>
  <c r="AK147" i="105"/>
  <c r="AK154" i="105"/>
  <c r="AW157" i="105"/>
  <c r="AK159" i="105"/>
  <c r="AV162" i="105"/>
  <c r="AJ60" i="105"/>
  <c r="BL15" i="105"/>
  <c r="BR25" i="105"/>
  <c r="AN27" i="105"/>
  <c r="AK30" i="105"/>
  <c r="AY43" i="105"/>
  <c r="AN53" i="105"/>
  <c r="AL59" i="105"/>
  <c r="AJ65" i="105"/>
  <c r="AY66" i="105"/>
  <c r="AN69" i="105"/>
  <c r="AX72" i="105"/>
  <c r="AM75" i="105"/>
  <c r="AL84" i="105"/>
  <c r="AW92" i="105"/>
  <c r="AN97" i="105"/>
  <c r="AN99" i="105"/>
  <c r="AV104" i="105"/>
  <c r="AJ106" i="105"/>
  <c r="AN118" i="105"/>
  <c r="AK122" i="105"/>
  <c r="AN127" i="105"/>
  <c r="AM129" i="105"/>
  <c r="AL147" i="105"/>
  <c r="AL154" i="105"/>
  <c r="AX157" i="105"/>
  <c r="AL159" i="105"/>
  <c r="AW162" i="105"/>
  <c r="BL14" i="105"/>
  <c r="AL30" i="105"/>
  <c r="AV37" i="105"/>
  <c r="AJ42" i="105"/>
  <c r="AM59" i="105"/>
  <c r="AK65" i="105"/>
  <c r="AY72" i="105"/>
  <c r="AN75" i="105"/>
  <c r="BR76" i="105"/>
  <c r="AZ81" i="105"/>
  <c r="AM84" i="105"/>
  <c r="AW104" i="105"/>
  <c r="AK106" i="105"/>
  <c r="AO115" i="105"/>
  <c r="AL122" i="105"/>
  <c r="AN129" i="105"/>
  <c r="AV132" i="105"/>
  <c r="AV139" i="105"/>
  <c r="AM147" i="105"/>
  <c r="AN154" i="105"/>
  <c r="AM159" i="105"/>
  <c r="AJ161" i="105"/>
  <c r="AX162" i="105"/>
  <c r="AJ76" i="105"/>
  <c r="AL76" i="105"/>
  <c r="AJ139" i="105"/>
  <c r="AL162" i="105"/>
  <c r="AN14" i="105"/>
  <c r="AM30" i="105"/>
  <c r="AW37" i="105"/>
  <c r="AW40" i="105"/>
  <c r="AN42" i="105"/>
  <c r="BR43" i="105"/>
  <c r="AZ53" i="105"/>
  <c r="AW56" i="105"/>
  <c r="AN59" i="105"/>
  <c r="AL65" i="105"/>
  <c r="BR66" i="105"/>
  <c r="AV81" i="105"/>
  <c r="AN84" i="105"/>
  <c r="AX104" i="105"/>
  <c r="AL106" i="105"/>
  <c r="AJ115" i="105"/>
  <c r="AZ118" i="105"/>
  <c r="AM122" i="105"/>
  <c r="AZ129" i="105"/>
  <c r="AJ136" i="105"/>
  <c r="AJ138" i="105"/>
  <c r="AW139" i="105"/>
  <c r="AN147" i="105"/>
  <c r="AN149" i="105"/>
  <c r="AZ154" i="105"/>
  <c r="AN159" i="105"/>
  <c r="AK161" i="105"/>
  <c r="AY162" i="105"/>
  <c r="AK25" i="105"/>
  <c r="AK162" i="105"/>
  <c r="BR14" i="105"/>
  <c r="AN30" i="105"/>
  <c r="AX37" i="105"/>
  <c r="AX40" i="105"/>
  <c r="AM65" i="105"/>
  <c r="AW81" i="105"/>
  <c r="AL94" i="105"/>
  <c r="AZ97" i="105"/>
  <c r="AM106" i="105"/>
  <c r="AL115" i="105"/>
  <c r="AN122" i="105"/>
  <c r="AZ125" i="105"/>
  <c r="AK136" i="105"/>
  <c r="AX139" i="105"/>
  <c r="AV141" i="105"/>
  <c r="AV143" i="105"/>
  <c r="AO149" i="105"/>
  <c r="AL161" i="105"/>
  <c r="AY37" i="105"/>
  <c r="AN65" i="105"/>
  <c r="AX81" i="105"/>
  <c r="AV101" i="105"/>
  <c r="AN106" i="105"/>
  <c r="AM115" i="105"/>
  <c r="AL136" i="105"/>
  <c r="AM161" i="105"/>
  <c r="AY81" i="105"/>
  <c r="AW101" i="105"/>
  <c r="AN115" i="105"/>
  <c r="AY125" i="105"/>
  <c r="AV129" i="105"/>
  <c r="AZ136" i="105"/>
  <c r="AN161" i="105"/>
  <c r="AX101" i="105"/>
  <c r="AZ106" i="105"/>
  <c r="AY101" i="105"/>
  <c r="AV122" i="105"/>
  <c r="AN70" i="105"/>
  <c r="AL19" i="105"/>
  <c r="AW24" i="105"/>
  <c r="AK29" i="105"/>
  <c r="AX30" i="105"/>
  <c r="AM39" i="105"/>
  <c r="AX42" i="105"/>
  <c r="AL45" i="105"/>
  <c r="AK52" i="105"/>
  <c r="AY53" i="105"/>
  <c r="AJ58" i="105"/>
  <c r="AV65" i="105"/>
  <c r="AM68" i="105"/>
  <c r="AY69" i="105"/>
  <c r="AJ74" i="105"/>
  <c r="AX75" i="105"/>
  <c r="AO77" i="105"/>
  <c r="AK83" i="105"/>
  <c r="AL108" i="105"/>
  <c r="AW122" i="105"/>
  <c r="AK131" i="105"/>
  <c r="AX147" i="105"/>
  <c r="AX149" i="105"/>
  <c r="AL151" i="105"/>
  <c r="AX154" i="105"/>
  <c r="AY159" i="105"/>
  <c r="AO163" i="105"/>
  <c r="AJ25" i="105"/>
  <c r="AV42" i="105"/>
  <c r="AY42" i="105"/>
  <c r="AM45" i="105"/>
  <c r="AW65" i="105"/>
  <c r="AX78" i="105"/>
  <c r="BR84" i="105"/>
  <c r="AV106" i="105"/>
  <c r="AM108" i="105"/>
  <c r="AX122" i="105"/>
  <c r="AV136" i="105"/>
  <c r="AY149" i="105"/>
  <c r="AM151" i="105"/>
  <c r="AY154" i="105"/>
  <c r="AV161" i="105"/>
  <c r="AY27" i="105"/>
  <c r="AN19" i="105"/>
  <c r="AY24" i="105"/>
  <c r="AX65" i="105"/>
  <c r="AY78" i="105"/>
  <c r="AM83" i="105"/>
  <c r="AJ96" i="105"/>
  <c r="AW106" i="105"/>
  <c r="AX136" i="105"/>
  <c r="AZ138" i="105"/>
  <c r="AK146" i="105"/>
  <c r="AW161" i="105"/>
  <c r="AJ162" i="105"/>
  <c r="AX27" i="105"/>
  <c r="AW42" i="105"/>
  <c r="BR17" i="105"/>
  <c r="AV16" i="105"/>
  <c r="AX36" i="105"/>
  <c r="AK64" i="105"/>
  <c r="AN96" i="105"/>
  <c r="AO117" i="105"/>
  <c r="AK124" i="105"/>
  <c r="AV138" i="105"/>
  <c r="BN15" i="105"/>
  <c r="BK51" i="105"/>
  <c r="BK52" i="105" s="1"/>
  <c r="BK53" i="105" s="1"/>
  <c r="BK54" i="105" s="1"/>
  <c r="BK55" i="105" s="1"/>
  <c r="BK56" i="105" s="1"/>
  <c r="BK57" i="105" s="1"/>
  <c r="BK58" i="105" s="1"/>
  <c r="BK59" i="105" s="1"/>
  <c r="BK60" i="105" s="1"/>
  <c r="BK61" i="105" s="1"/>
  <c r="BK62" i="105" s="1"/>
  <c r="BK63" i="105" s="1"/>
  <c r="BK64" i="105" s="1"/>
  <c r="BK65" i="105" s="1"/>
  <c r="BK66" i="105" s="1"/>
  <c r="BK67" i="105" s="1"/>
  <c r="BK68" i="105" s="1"/>
  <c r="BK69" i="105" s="1"/>
  <c r="BK70" i="105" s="1"/>
  <c r="BK71" i="105" s="1"/>
  <c r="BK72" i="105" s="1"/>
  <c r="BK73" i="105" s="1"/>
  <c r="BK74" i="105" s="1"/>
  <c r="BK75" i="105" s="1"/>
  <c r="BK76" i="105" s="1"/>
  <c r="BK77" i="105" s="1"/>
  <c r="BK78" i="105" s="1"/>
  <c r="BK79" i="105" s="1"/>
  <c r="BK80" i="105" s="1"/>
  <c r="BK81" i="105" s="1"/>
  <c r="BK82" i="105" s="1"/>
  <c r="BK83" i="105" s="1"/>
  <c r="BK84" i="105" s="1"/>
  <c r="BK85" i="105" s="1"/>
  <c r="BK86" i="105" s="1"/>
  <c r="BK87" i="105" s="1"/>
  <c r="BK88" i="105" s="1"/>
  <c r="BK89" i="105" s="1"/>
  <c r="BK90" i="105" s="1"/>
  <c r="BK91" i="105" s="1"/>
  <c r="BK92" i="105" s="1"/>
  <c r="BK93" i="105" s="1"/>
  <c r="BK94" i="105" s="1"/>
  <c r="BK95" i="105" s="1"/>
  <c r="BK96" i="105" s="1"/>
  <c r="BK97" i="105" s="1"/>
  <c r="BK98" i="105" s="1"/>
  <c r="BK99" i="105" s="1"/>
  <c r="BK100" i="105" s="1"/>
  <c r="BK101" i="105" s="1"/>
  <c r="BK102" i="105" s="1"/>
  <c r="BK103" i="105" s="1"/>
  <c r="BK104" i="105" s="1"/>
  <c r="BK105" i="105" s="1"/>
  <c r="BK106" i="105" s="1"/>
  <c r="BK107" i="105" s="1"/>
  <c r="BK108" i="105" s="1"/>
  <c r="BK109" i="105" s="1"/>
  <c r="BK110" i="105" s="1"/>
  <c r="BK111" i="105" s="1"/>
  <c r="BK112" i="105" s="1"/>
  <c r="BK113" i="105" s="1"/>
  <c r="BK114" i="105" s="1"/>
  <c r="BK115" i="105" s="1"/>
  <c r="BK116" i="105" s="1"/>
  <c r="BK117" i="105" s="1"/>
  <c r="BK118" i="105" s="1"/>
  <c r="BK119" i="105" s="1"/>
  <c r="BK120" i="105" s="1"/>
  <c r="BK121" i="105" s="1"/>
  <c r="BK122" i="105" s="1"/>
  <c r="BK123" i="105" s="1"/>
  <c r="BK124" i="105" s="1"/>
  <c r="BK125" i="105" s="1"/>
  <c r="BK126" i="105" s="1"/>
  <c r="BK127" i="105" s="1"/>
  <c r="BK128" i="105" s="1"/>
  <c r="BK129" i="105" s="1"/>
  <c r="BK130" i="105" s="1"/>
  <c r="BK131" i="105" s="1"/>
  <c r="BK132" i="105" s="1"/>
  <c r="BK133" i="105" s="1"/>
  <c r="BK134" i="105" s="1"/>
  <c r="BK135" i="105" s="1"/>
  <c r="BK136" i="105" s="1"/>
  <c r="BK137" i="105" s="1"/>
  <c r="BK138" i="105" s="1"/>
  <c r="BK139" i="105" s="1"/>
  <c r="BK140" i="105" s="1"/>
  <c r="BK141" i="105" s="1"/>
  <c r="BK142" i="105" s="1"/>
  <c r="BK143" i="105" s="1"/>
  <c r="BK144" i="105" s="1"/>
  <c r="BK145" i="105" s="1"/>
  <c r="BK146" i="105" s="1"/>
  <c r="BK147" i="105" s="1"/>
  <c r="BK148" i="105" s="1"/>
  <c r="BK149" i="105" s="1"/>
  <c r="BK150" i="105" s="1"/>
  <c r="BK151" i="105" s="1"/>
  <c r="BK152" i="105" s="1"/>
  <c r="BK153" i="105" s="1"/>
  <c r="BK154" i="105" s="1"/>
  <c r="BK155" i="105" s="1"/>
  <c r="BK156" i="105" s="1"/>
  <c r="BK157" i="105" s="1"/>
  <c r="BK158" i="105" s="1"/>
  <c r="BK159" i="105" s="1"/>
  <c r="BK160" i="105" s="1"/>
  <c r="BK161" i="105" s="1"/>
  <c r="BK162" i="105" s="1"/>
  <c r="BK163" i="105" s="1"/>
  <c r="BK164" i="105" s="1"/>
  <c r="BK165" i="105" s="1"/>
  <c r="BK166" i="105" s="1"/>
  <c r="BK167" i="105" s="1"/>
  <c r="BK168" i="105" s="1"/>
  <c r="BK169" i="105" s="1"/>
  <c r="BK170" i="105" s="1"/>
  <c r="BK171" i="105" s="1"/>
  <c r="BK172" i="105" s="1"/>
  <c r="BK173" i="105" s="1"/>
  <c r="BK174" i="105" s="1"/>
  <c r="BK175" i="105" s="1"/>
  <c r="BK176" i="105" s="1"/>
  <c r="BK177" i="105" s="1"/>
  <c r="BK178" i="105" s="1"/>
  <c r="BK179" i="105" s="1"/>
  <c r="BK180" i="105" s="1"/>
  <c r="BK181" i="105" s="1"/>
  <c r="BK182" i="105" s="1"/>
  <c r="BK183" i="105" s="1"/>
  <c r="BK184" i="105" s="1"/>
  <c r="BK185" i="105" s="1"/>
  <c r="BK186" i="105" s="1"/>
  <c r="BK187" i="105" s="1"/>
  <c r="BK188" i="105" s="1"/>
  <c r="BK189" i="105" s="1"/>
  <c r="BK190" i="105" s="1"/>
  <c r="BK191" i="105" s="1"/>
  <c r="BK192" i="105" s="1"/>
  <c r="BK193" i="105" s="1"/>
  <c r="BK194" i="105" s="1"/>
  <c r="BK195" i="105" s="1"/>
  <c r="BK196" i="105" s="1"/>
  <c r="BN14" i="105"/>
  <c r="AN185" i="105"/>
  <c r="AK185" i="105"/>
  <c r="AJ185" i="105"/>
  <c r="AX185" i="105"/>
  <c r="AW185" i="105"/>
  <c r="AV185" i="105"/>
  <c r="AM185" i="105"/>
  <c r="AL185" i="105"/>
  <c r="AM40" i="105"/>
  <c r="AM60" i="105"/>
  <c r="AL62" i="105"/>
  <c r="AN63" i="105"/>
  <c r="AT69" i="105"/>
  <c r="AZ69" i="105" s="1"/>
  <c r="AN112" i="105"/>
  <c r="AI114" i="105"/>
  <c r="AO114" i="105" s="1"/>
  <c r="AO143" i="105"/>
  <c r="AN143" i="105"/>
  <c r="AJ143" i="105"/>
  <c r="AI157" i="105"/>
  <c r="AO157" i="105" s="1"/>
  <c r="AZ182" i="105"/>
  <c r="AY182" i="105"/>
  <c r="AV182" i="105"/>
  <c r="AO182" i="105"/>
  <c r="AN182" i="105"/>
  <c r="AM182" i="105"/>
  <c r="AL182" i="105"/>
  <c r="AK182" i="105"/>
  <c r="AZ229" i="105"/>
  <c r="AY229" i="105"/>
  <c r="AW229" i="105"/>
  <c r="AV229" i="105"/>
  <c r="AX229" i="105"/>
  <c r="AN229" i="105"/>
  <c r="AM229" i="105"/>
  <c r="AL229" i="105"/>
  <c r="AK229" i="105"/>
  <c r="AJ229" i="105"/>
  <c r="AO229" i="105"/>
  <c r="AY31" i="105"/>
  <c r="BR46" i="105"/>
  <c r="AV98" i="105"/>
  <c r="AL98" i="105"/>
  <c r="AK98" i="105"/>
  <c r="AO111" i="105"/>
  <c r="AN111" i="105"/>
  <c r="AM111" i="105"/>
  <c r="AK111" i="105"/>
  <c r="AX111" i="105"/>
  <c r="AM28" i="105"/>
  <c r="AL18" i="105"/>
  <c r="AN28" i="105"/>
  <c r="AN40" i="105"/>
  <c r="AL41" i="105"/>
  <c r="AY47" i="105"/>
  <c r="AX47" i="105"/>
  <c r="AZ52" i="105"/>
  <c r="AN60" i="105"/>
  <c r="AM62" i="105"/>
  <c r="AT64" i="105"/>
  <c r="AZ64" i="105" s="1"/>
  <c r="AT115" i="105"/>
  <c r="AZ115" i="105" s="1"/>
  <c r="AI123" i="105"/>
  <c r="AO123" i="105" s="1"/>
  <c r="AV207" i="105"/>
  <c r="AZ207" i="105"/>
  <c r="AW207" i="105"/>
  <c r="AM207" i="105"/>
  <c r="AL207" i="105"/>
  <c r="AK207" i="105"/>
  <c r="AJ207" i="105"/>
  <c r="AY207" i="105"/>
  <c r="AX207" i="105"/>
  <c r="AO207" i="105"/>
  <c r="AN207" i="105"/>
  <c r="AV48" i="105"/>
  <c r="AL48" i="105"/>
  <c r="AL126" i="105"/>
  <c r="AK126" i="105"/>
  <c r="AY126" i="105"/>
  <c r="AO126" i="105"/>
  <c r="AN126" i="105"/>
  <c r="AJ126" i="105"/>
  <c r="AZ245" i="105"/>
  <c r="AY245" i="105"/>
  <c r="AW245" i="105"/>
  <c r="AV245" i="105"/>
  <c r="AO245" i="105"/>
  <c r="AK245" i="105"/>
  <c r="AJ245" i="105"/>
  <c r="AX245" i="105"/>
  <c r="AN245" i="105"/>
  <c r="AM245" i="105"/>
  <c r="AL245" i="105"/>
  <c r="AN18" i="105"/>
  <c r="BR22" i="105"/>
  <c r="BR33" i="105"/>
  <c r="AN41" i="105"/>
  <c r="AW70" i="105"/>
  <c r="AV80" i="105"/>
  <c r="AL80" i="105"/>
  <c r="AK80" i="105"/>
  <c r="AI83" i="105"/>
  <c r="AO83" i="105" s="1"/>
  <c r="AV87" i="105"/>
  <c r="AI129" i="105"/>
  <c r="AO129" i="105" s="1"/>
  <c r="AY137" i="105"/>
  <c r="AX137" i="105"/>
  <c r="AV137" i="105"/>
  <c r="AL137" i="105"/>
  <c r="AK137" i="105"/>
  <c r="AJ137" i="105"/>
  <c r="AX186" i="105"/>
  <c r="AZ190" i="105"/>
  <c r="AK190" i="105"/>
  <c r="AX190" i="105"/>
  <c r="AW190" i="105"/>
  <c r="AV190" i="105"/>
  <c r="AO190" i="105"/>
  <c r="AN190" i="105"/>
  <c r="AM190" i="105"/>
  <c r="AV27" i="105"/>
  <c r="BR49" i="105"/>
  <c r="AT61" i="105"/>
  <c r="AZ61" i="105" s="1"/>
  <c r="AX70" i="105"/>
  <c r="AW87" i="105"/>
  <c r="AO97" i="105"/>
  <c r="AY145" i="105"/>
  <c r="AX145" i="105"/>
  <c r="AO145" i="105"/>
  <c r="AZ145" i="105"/>
  <c r="AW145" i="105"/>
  <c r="AV145" i="105"/>
  <c r="AN145" i="105"/>
  <c r="AM145" i="105"/>
  <c r="AO148" i="105"/>
  <c r="AN148" i="105"/>
  <c r="AM148" i="105"/>
  <c r="AL148" i="105"/>
  <c r="AK148" i="105"/>
  <c r="AY148" i="105"/>
  <c r="AW148" i="105"/>
  <c r="AX250" i="105"/>
  <c r="AW250" i="105"/>
  <c r="AV250" i="105"/>
  <c r="AO250" i="105"/>
  <c r="AN250" i="105"/>
  <c r="AM250" i="105"/>
  <c r="AL250" i="105"/>
  <c r="AZ250" i="105"/>
  <c r="AY250" i="105"/>
  <c r="AK250" i="105"/>
  <c r="AJ250" i="105"/>
  <c r="AY120" i="105"/>
  <c r="AV120" i="105"/>
  <c r="AO120" i="105"/>
  <c r="AN120" i="105"/>
  <c r="AL120" i="105"/>
  <c r="AK120" i="105"/>
  <c r="BR32" i="105"/>
  <c r="AY23" i="105"/>
  <c r="BR23" i="105"/>
  <c r="AW27" i="105"/>
  <c r="AM34" i="105"/>
  <c r="AL34" i="105"/>
  <c r="BR34" i="105"/>
  <c r="AV38" i="105"/>
  <c r="BR50" i="105"/>
  <c r="AW64" i="105"/>
  <c r="AY70" i="105"/>
  <c r="AT102" i="105"/>
  <c r="AZ132" i="105"/>
  <c r="AY132" i="105"/>
  <c r="AW132" i="105"/>
  <c r="AN132" i="105"/>
  <c r="AM132" i="105"/>
  <c r="AL132" i="105"/>
  <c r="AJ132" i="105"/>
  <c r="BR31" i="105"/>
  <c r="AL20" i="105"/>
  <c r="AL31" i="105"/>
  <c r="AY38" i="105"/>
  <c r="AY40" i="105"/>
  <c r="AV41" i="105"/>
  <c r="BR52" i="105"/>
  <c r="AW60" i="105"/>
  <c r="AW62" i="105"/>
  <c r="AZ76" i="105"/>
  <c r="AY76" i="105"/>
  <c r="AX76" i="105"/>
  <c r="AM98" i="105"/>
  <c r="AJ111" i="105"/>
  <c r="AL134" i="105"/>
  <c r="AK134" i="105"/>
  <c r="AZ134" i="105"/>
  <c r="AY134" i="105"/>
  <c r="AX134" i="105"/>
  <c r="AV134" i="105"/>
  <c r="AO134" i="105"/>
  <c r="AN134" i="105"/>
  <c r="AJ134" i="105"/>
  <c r="AK143" i="105"/>
  <c r="AV156" i="105"/>
  <c r="AZ156" i="105"/>
  <c r="AN156" i="105"/>
  <c r="AL156" i="105"/>
  <c r="AK156" i="105"/>
  <c r="AO185" i="105"/>
  <c r="AZ278" i="105"/>
  <c r="AY278" i="105"/>
  <c r="AX278" i="105"/>
  <c r="AW278" i="105"/>
  <c r="AV278" i="105"/>
  <c r="AN278" i="105"/>
  <c r="AM278" i="105"/>
  <c r="AL278" i="105"/>
  <c r="AK278" i="105"/>
  <c r="AJ278" i="105"/>
  <c r="AO278" i="105"/>
  <c r="AJ120" i="105"/>
  <c r="AY140" i="105"/>
  <c r="AX140" i="105"/>
  <c r="AW140" i="105"/>
  <c r="AV140" i="105"/>
  <c r="AN140" i="105"/>
  <c r="AM140" i="105"/>
  <c r="AL140" i="105"/>
  <c r="AJ140" i="105"/>
  <c r="AK31" i="105"/>
  <c r="AJ98" i="105"/>
  <c r="AV18" i="105"/>
  <c r="AN20" i="105"/>
  <c r="AX28" i="105"/>
  <c r="AN31" i="105"/>
  <c r="AL32" i="105"/>
  <c r="AW41" i="105"/>
  <c r="AK46" i="105"/>
  <c r="AX60" i="105"/>
  <c r="AX62" i="105"/>
  <c r="AT84" i="105"/>
  <c r="AN98" i="105"/>
  <c r="AK110" i="105"/>
  <c r="AL110" i="105"/>
  <c r="AJ110" i="105"/>
  <c r="AV110" i="105"/>
  <c r="AL111" i="105"/>
  <c r="AX113" i="105"/>
  <c r="AZ113" i="105"/>
  <c r="AW113" i="105"/>
  <c r="AN113" i="105"/>
  <c r="AM113" i="105"/>
  <c r="AL113" i="105"/>
  <c r="AJ113" i="105"/>
  <c r="AI132" i="105"/>
  <c r="AO132" i="105" s="1"/>
  <c r="AL143" i="105"/>
  <c r="AJ182" i="105"/>
  <c r="AJ20" i="105"/>
  <c r="AY100" i="105"/>
  <c r="AO100" i="105"/>
  <c r="AN100" i="105"/>
  <c r="AL100" i="105"/>
  <c r="AK100" i="105"/>
  <c r="BL16" i="105"/>
  <c r="BO16" i="105" s="1"/>
  <c r="BQ16" i="105" s="1"/>
  <c r="BR15" i="105"/>
  <c r="BJ17" i="105"/>
  <c r="AW18" i="105"/>
  <c r="AY28" i="105"/>
  <c r="AM32" i="105"/>
  <c r="AJ33" i="105"/>
  <c r="AX41" i="105"/>
  <c r="AL46" i="105"/>
  <c r="AJ47" i="105"/>
  <c r="AY62" i="105"/>
  <c r="AO98" i="105"/>
  <c r="AO119" i="105"/>
  <c r="AZ119" i="105"/>
  <c r="AY119" i="105"/>
  <c r="AX119" i="105"/>
  <c r="AW119" i="105"/>
  <c r="AN119" i="105"/>
  <c r="AM119" i="105"/>
  <c r="AL119" i="105"/>
  <c r="AK119" i="105"/>
  <c r="AJ119" i="105"/>
  <c r="AM126" i="105"/>
  <c r="AM143" i="105"/>
  <c r="AZ220" i="105"/>
  <c r="AY220" i="105"/>
  <c r="AV220" i="105"/>
  <c r="AM220" i="105"/>
  <c r="AL220" i="105"/>
  <c r="AK220" i="105"/>
  <c r="AJ220" i="105"/>
  <c r="AX220" i="105"/>
  <c r="AW220" i="105"/>
  <c r="AO220" i="105"/>
  <c r="AN220" i="105"/>
  <c r="AZ79" i="105"/>
  <c r="AY79" i="105"/>
  <c r="AX79" i="105"/>
  <c r="AM79" i="105"/>
  <c r="AL79" i="105"/>
  <c r="AK79" i="105"/>
  <c r="BR35" i="105"/>
  <c r="AJ46" i="105"/>
  <c r="AX18" i="105"/>
  <c r="AJ22" i="105"/>
  <c r="AN32" i="105"/>
  <c r="AK33" i="105"/>
  <c r="AY41" i="105"/>
  <c r="AM46" i="105"/>
  <c r="AK47" i="105"/>
  <c r="AJ48" i="105"/>
  <c r="BR54" i="105"/>
  <c r="AV72" i="105"/>
  <c r="AL72" i="105"/>
  <c r="AK72" i="105"/>
  <c r="AJ80" i="105"/>
  <c r="AO89" i="105"/>
  <c r="AW120" i="105"/>
  <c r="AY128" i="105"/>
  <c r="AZ128" i="105"/>
  <c r="AW128" i="105"/>
  <c r="AV128" i="105"/>
  <c r="AN128" i="105"/>
  <c r="AL128" i="105"/>
  <c r="AM137" i="105"/>
  <c r="AX266" i="105"/>
  <c r="AW266" i="105"/>
  <c r="AZ266" i="105"/>
  <c r="AO266" i="105"/>
  <c r="AN266" i="105"/>
  <c r="AM266" i="105"/>
  <c r="AL266" i="105"/>
  <c r="AK266" i="105"/>
  <c r="AJ266" i="105"/>
  <c r="AY266" i="105"/>
  <c r="AV266" i="105"/>
  <c r="AJ32" i="105"/>
  <c r="AM31" i="105"/>
  <c r="AY18" i="105"/>
  <c r="AV19" i="105"/>
  <c r="AK22" i="105"/>
  <c r="AL33" i="105"/>
  <c r="AN46" i="105"/>
  <c r="AL47" i="105"/>
  <c r="AK48" i="105"/>
  <c r="AJ49" i="105"/>
  <c r="AM80" i="105"/>
  <c r="AV91" i="105"/>
  <c r="AX120" i="105"/>
  <c r="AN137" i="105"/>
  <c r="AJ145" i="105"/>
  <c r="AJ190" i="105"/>
  <c r="AV90" i="105"/>
  <c r="AL90" i="105"/>
  <c r="AK90" i="105"/>
  <c r="AX317" i="105"/>
  <c r="AN317" i="105"/>
  <c r="AM317" i="105"/>
  <c r="AL317" i="105"/>
  <c r="AK317" i="105"/>
  <c r="AJ317" i="105"/>
  <c r="AZ317" i="105"/>
  <c r="AY317" i="105"/>
  <c r="AW317" i="105"/>
  <c r="AV317" i="105"/>
  <c r="AO317" i="105"/>
  <c r="AM20" i="105"/>
  <c r="AK32" i="105"/>
  <c r="AW19" i="105"/>
  <c r="AL22" i="105"/>
  <c r="AM26" i="105"/>
  <c r="AL26" i="105"/>
  <c r="BR26" i="105"/>
  <c r="AV30" i="105"/>
  <c r="AM33" i="105"/>
  <c r="AM47" i="105"/>
  <c r="AM48" i="105"/>
  <c r="AK49" i="105"/>
  <c r="AY55" i="105"/>
  <c r="AX55" i="105"/>
  <c r="AL55" i="105"/>
  <c r="AV56" i="105"/>
  <c r="AL56" i="105"/>
  <c r="AN80" i="105"/>
  <c r="AV88" i="105"/>
  <c r="AL88" i="105"/>
  <c r="AK88" i="105"/>
  <c r="AW91" i="105"/>
  <c r="AK132" i="105"/>
  <c r="AO137" i="105"/>
  <c r="AK145" i="105"/>
  <c r="AJ148" i="105"/>
  <c r="AM170" i="105"/>
  <c r="AY170" i="105"/>
  <c r="AX170" i="105"/>
  <c r="AZ170" i="105"/>
  <c r="AO170" i="105"/>
  <c r="AN170" i="105"/>
  <c r="AL170" i="105"/>
  <c r="AK170" i="105"/>
  <c r="AJ170" i="105"/>
  <c r="AL190" i="105"/>
  <c r="AJ31" i="105"/>
  <c r="BR24" i="105"/>
  <c r="AO78" i="105"/>
  <c r="AL78" i="105"/>
  <c r="AW28" i="105"/>
  <c r="AJ14" i="105"/>
  <c r="BR16" i="105"/>
  <c r="AX19" i="105"/>
  <c r="AM22" i="105"/>
  <c r="AJ23" i="105"/>
  <c r="AW30" i="105"/>
  <c r="AN33" i="105"/>
  <c r="AJ34" i="105"/>
  <c r="AN47" i="105"/>
  <c r="AN48" i="105"/>
  <c r="AL49" i="105"/>
  <c r="AY71" i="105"/>
  <c r="AX71" i="105"/>
  <c r="AM71" i="105"/>
  <c r="AL71" i="105"/>
  <c r="AK71" i="105"/>
  <c r="AI75" i="105"/>
  <c r="AO75" i="105" s="1"/>
  <c r="AO80" i="105"/>
  <c r="AT94" i="105"/>
  <c r="AZ94" i="105" s="1"/>
  <c r="AT104" i="105"/>
  <c r="AZ104" i="105" s="1"/>
  <c r="AI113" i="105"/>
  <c r="AO113" i="105" s="1"/>
  <c r="AT137" i="105"/>
  <c r="AZ137" i="105" s="1"/>
  <c r="AL145" i="105"/>
  <c r="AI150" i="105"/>
  <c r="AY185" i="105"/>
  <c r="AN22" i="105"/>
  <c r="AL70" i="105"/>
  <c r="AW98" i="105"/>
  <c r="AV111" i="105"/>
  <c r="AZ121" i="105"/>
  <c r="AK140" i="105"/>
  <c r="AM178" i="105"/>
  <c r="AJ178" i="105"/>
  <c r="AZ178" i="105"/>
  <c r="AY178" i="105"/>
  <c r="AX178" i="105"/>
  <c r="AW178" i="105"/>
  <c r="AO178" i="105"/>
  <c r="AN178" i="105"/>
  <c r="AL178" i="105"/>
  <c r="AK178" i="105"/>
  <c r="AZ185" i="105"/>
  <c r="AM275" i="105"/>
  <c r="AL275" i="105"/>
  <c r="AJ275" i="105"/>
  <c r="AZ275" i="105"/>
  <c r="AY275" i="105"/>
  <c r="AW275" i="105"/>
  <c r="AV275" i="105"/>
  <c r="AO275" i="105"/>
  <c r="AX275" i="105"/>
  <c r="AN275" i="105"/>
  <c r="AK275" i="105"/>
  <c r="AK280" i="105"/>
  <c r="AJ280" i="105"/>
  <c r="AZ280" i="105"/>
  <c r="AY280" i="105"/>
  <c r="AX280" i="105"/>
  <c r="AW280" i="105"/>
  <c r="AV280" i="105"/>
  <c r="AO280" i="105"/>
  <c r="AN280" i="105"/>
  <c r="AM280" i="105"/>
  <c r="AL280" i="105"/>
  <c r="AL14" i="105"/>
  <c r="AV20" i="105"/>
  <c r="AL23" i="105"/>
  <c r="AJ24" i="105"/>
  <c r="BR27" i="105"/>
  <c r="AY30" i="105"/>
  <c r="AV31" i="105"/>
  <c r="AN34" i="105"/>
  <c r="AK35" i="105"/>
  <c r="AT48" i="105"/>
  <c r="AZ48" i="105" s="1"/>
  <c r="AN49" i="105"/>
  <c r="AN50" i="105"/>
  <c r="AZ68" i="105"/>
  <c r="AY68" i="105"/>
  <c r="AX68" i="105"/>
  <c r="AI72" i="105"/>
  <c r="AO72" i="105" s="1"/>
  <c r="AJ79" i="105"/>
  <c r="AM90" i="105"/>
  <c r="AY92" i="105"/>
  <c r="AO92" i="105"/>
  <c r="AN92" i="105"/>
  <c r="AL92" i="105"/>
  <c r="AK92" i="105"/>
  <c r="AX98" i="105"/>
  <c r="AW111" i="105"/>
  <c r="AW126" i="105"/>
  <c r="AO140" i="105"/>
  <c r="AW143" i="105"/>
  <c r="AI147" i="105"/>
  <c r="AO147" i="105" s="1"/>
  <c r="AX182" i="105"/>
  <c r="AZ197" i="105"/>
  <c r="AV197" i="105"/>
  <c r="AO197" i="105"/>
  <c r="AN197" i="105"/>
  <c r="AK197" i="105"/>
  <c r="AJ197" i="105"/>
  <c r="AY197" i="105"/>
  <c r="AX197" i="105"/>
  <c r="AW197" i="105"/>
  <c r="AM197" i="105"/>
  <c r="AL197" i="105"/>
  <c r="AO238" i="105"/>
  <c r="AN238" i="105"/>
  <c r="AL238" i="105"/>
  <c r="AK238" i="105"/>
  <c r="AZ238" i="105"/>
  <c r="AW238" i="105"/>
  <c r="AV238" i="105"/>
  <c r="AY238" i="105"/>
  <c r="AX238" i="105"/>
  <c r="AM238" i="105"/>
  <c r="AJ238" i="105"/>
  <c r="AZ91" i="105"/>
  <c r="AY91" i="105"/>
  <c r="AX91" i="105"/>
  <c r="AO91" i="105"/>
  <c r="AM91" i="105"/>
  <c r="AL91" i="105"/>
  <c r="AK91" i="105"/>
  <c r="AJ91" i="105"/>
  <c r="AZ107" i="105"/>
  <c r="AV107" i="105"/>
  <c r="AO107" i="105"/>
  <c r="AM107" i="105"/>
  <c r="AL107" i="105"/>
  <c r="AJ35" i="105"/>
  <c r="BR38" i="105"/>
  <c r="AJ90" i="105"/>
  <c r="AV126" i="105"/>
  <c r="AM14" i="105"/>
  <c r="AW20" i="105"/>
  <c r="AM23" i="105"/>
  <c r="AK24" i="105"/>
  <c r="AW31" i="105"/>
  <c r="AL35" i="105"/>
  <c r="AY39" i="105"/>
  <c r="AX39" i="105"/>
  <c r="AJ78" i="105"/>
  <c r="AN79" i="105"/>
  <c r="AN90" i="105"/>
  <c r="AY98" i="105"/>
  <c r="AJ100" i="105"/>
  <c r="AK107" i="105"/>
  <c r="AY111" i="105"/>
  <c r="AT122" i="105"/>
  <c r="AZ122" i="105" s="1"/>
  <c r="AX126" i="105"/>
  <c r="AT140" i="105"/>
  <c r="AZ140" i="105" s="1"/>
  <c r="AX143" i="105"/>
  <c r="AJ156" i="105"/>
  <c r="AN258" i="105"/>
  <c r="AL258" i="105"/>
  <c r="AY258" i="105"/>
  <c r="AX258" i="105"/>
  <c r="AW258" i="105"/>
  <c r="AO258" i="105"/>
  <c r="AM258" i="105"/>
  <c r="AK258" i="105"/>
  <c r="AJ258" i="105"/>
  <c r="AZ258" i="105"/>
  <c r="AV258" i="105"/>
  <c r="AK78" i="105"/>
  <c r="AZ87" i="105"/>
  <c r="AY87" i="105"/>
  <c r="AX87" i="105"/>
  <c r="AO87" i="105"/>
  <c r="AM87" i="105"/>
  <c r="AL87" i="105"/>
  <c r="AK87" i="105"/>
  <c r="AJ87" i="105"/>
  <c r="AO90" i="105"/>
  <c r="AZ98" i="105"/>
  <c r="AM100" i="105"/>
  <c r="AN107" i="105"/>
  <c r="AZ111" i="105"/>
  <c r="AZ126" i="105"/>
  <c r="AI139" i="105"/>
  <c r="AO139" i="105" s="1"/>
  <c r="AM186" i="105"/>
  <c r="AV186" i="105"/>
  <c r="AK186" i="105"/>
  <c r="AZ186" i="105"/>
  <c r="AO186" i="105"/>
  <c r="AN186" i="105"/>
  <c r="AL186" i="105"/>
  <c r="AJ186" i="105"/>
  <c r="AW32" i="105"/>
  <c r="AM24" i="105"/>
  <c r="AZ143" i="105"/>
  <c r="AM217" i="105"/>
  <c r="AW217" i="105"/>
  <c r="AY217" i="105"/>
  <c r="AX217" i="105"/>
  <c r="AV217" i="105"/>
  <c r="AZ217" i="105"/>
  <c r="AO217" i="105"/>
  <c r="AN217" i="105"/>
  <c r="AL217" i="105"/>
  <c r="AK217" i="105"/>
  <c r="AJ217" i="105"/>
  <c r="AZ235" i="105"/>
  <c r="AJ235" i="105"/>
  <c r="AY235" i="105"/>
  <c r="AX235" i="105"/>
  <c r="AW235" i="105"/>
  <c r="AV235" i="105"/>
  <c r="AO235" i="105"/>
  <c r="AN235" i="105"/>
  <c r="AM235" i="105"/>
  <c r="AL235" i="105"/>
  <c r="AK235" i="105"/>
  <c r="AZ60" i="105"/>
  <c r="AY60" i="105"/>
  <c r="AY32" i="105"/>
  <c r="AN233" i="105"/>
  <c r="AM233" i="105"/>
  <c r="AW233" i="105"/>
  <c r="AZ233" i="105"/>
  <c r="AY233" i="105"/>
  <c r="AX233" i="105"/>
  <c r="AO233" i="105"/>
  <c r="AL233" i="105"/>
  <c r="AK233" i="105"/>
  <c r="AJ233" i="105"/>
  <c r="AV233" i="105"/>
  <c r="AX31" i="105"/>
  <c r="AW46" i="105"/>
  <c r="AZ99" i="105"/>
  <c r="AY99" i="105"/>
  <c r="AX99" i="105"/>
  <c r="AW99" i="105"/>
  <c r="AO99" i="105"/>
  <c r="AM99" i="105"/>
  <c r="AL99" i="105"/>
  <c r="AK99" i="105"/>
  <c r="AJ99" i="105"/>
  <c r="AV14" i="105"/>
  <c r="AM15" i="105"/>
  <c r="AL25" i="105"/>
  <c r="AV33" i="105"/>
  <c r="AL36" i="105"/>
  <c r="BR41" i="105"/>
  <c r="AX46" i="105"/>
  <c r="AV47" i="105"/>
  <c r="AX48" i="105"/>
  <c r="AM52" i="105"/>
  <c r="AJ54" i="105"/>
  <c r="AM72" i="105"/>
  <c r="AM76" i="105"/>
  <c r="AY80" i="105"/>
  <c r="AO86" i="105"/>
  <c r="AN86" i="105"/>
  <c r="AL86" i="105"/>
  <c r="AK86" i="105"/>
  <c r="AZ102" i="105"/>
  <c r="AL109" i="105"/>
  <c r="AZ109" i="105"/>
  <c r="AY109" i="105"/>
  <c r="AW109" i="105"/>
  <c r="AV109" i="105"/>
  <c r="AM109" i="105"/>
  <c r="AJ128" i="105"/>
  <c r="AL133" i="105"/>
  <c r="AX133" i="105"/>
  <c r="AW133" i="105"/>
  <c r="AV133" i="105"/>
  <c r="AO133" i="105"/>
  <c r="AN133" i="105"/>
  <c r="AL141" i="105"/>
  <c r="AY141" i="105"/>
  <c r="AX141" i="105"/>
  <c r="AO141" i="105"/>
  <c r="AL149" i="105"/>
  <c r="AW149" i="105"/>
  <c r="AV149" i="105"/>
  <c r="AM149" i="105"/>
  <c r="AK149" i="105"/>
  <c r="AJ149" i="105"/>
  <c r="AM194" i="105"/>
  <c r="AW194" i="105"/>
  <c r="AO194" i="105"/>
  <c r="AN194" i="105"/>
  <c r="AY194" i="105"/>
  <c r="AX194" i="105"/>
  <c r="AV194" i="105"/>
  <c r="AL194" i="105"/>
  <c r="AK194" i="105"/>
  <c r="AJ194" i="105"/>
  <c r="AY20" i="105"/>
  <c r="AV46" i="105"/>
  <c r="AN78" i="105"/>
  <c r="AY112" i="105"/>
  <c r="AW112" i="105"/>
  <c r="AV112" i="105"/>
  <c r="AL112" i="105"/>
  <c r="AK112" i="105"/>
  <c r="AW14" i="105"/>
  <c r="AN15" i="105"/>
  <c r="AJ16" i="105"/>
  <c r="AV22" i="105"/>
  <c r="AM25" i="105"/>
  <c r="AW33" i="105"/>
  <c r="AM36" i="105"/>
  <c r="AY46" i="105"/>
  <c r="AW47" i="105"/>
  <c r="AY48" i="105"/>
  <c r="AV49" i="105"/>
  <c r="AN52" i="105"/>
  <c r="AK54" i="105"/>
  <c r="AI59" i="105"/>
  <c r="AO59" i="105" s="1"/>
  <c r="AI67" i="105"/>
  <c r="AO67" i="105" s="1"/>
  <c r="AN72" i="105"/>
  <c r="AN76" i="105"/>
  <c r="AZ80" i="105"/>
  <c r="AJ88" i="105"/>
  <c r="AK128" i="105"/>
  <c r="AO254" i="105"/>
  <c r="AN254" i="105"/>
  <c r="AL254" i="105"/>
  <c r="AK254" i="105"/>
  <c r="AW254" i="105"/>
  <c r="AV254" i="105"/>
  <c r="AM254" i="105"/>
  <c r="AJ254" i="105"/>
  <c r="AZ254" i="105"/>
  <c r="AY254" i="105"/>
  <c r="AX254" i="105"/>
  <c r="AX20" i="105"/>
  <c r="BR40" i="105"/>
  <c r="AM78" i="105"/>
  <c r="AW48" i="105"/>
  <c r="AX14" i="105"/>
  <c r="AK16" i="105"/>
  <c r="AW22" i="105"/>
  <c r="AJ26" i="105"/>
  <c r="AX33" i="105"/>
  <c r="AV34" i="105"/>
  <c r="AM42" i="105"/>
  <c r="AL42" i="105"/>
  <c r="AK42" i="105"/>
  <c r="AW49" i="105"/>
  <c r="AL54" i="105"/>
  <c r="AJ55" i="105"/>
  <c r="AJ56" i="105"/>
  <c r="AI64" i="105"/>
  <c r="AO64" i="105" s="1"/>
  <c r="AT77" i="105"/>
  <c r="AZ77" i="105" s="1"/>
  <c r="AV79" i="105"/>
  <c r="AM88" i="105"/>
  <c r="AW90" i="105"/>
  <c r="AV100" i="105"/>
  <c r="AX105" i="105"/>
  <c r="AO105" i="105"/>
  <c r="AK105" i="105"/>
  <c r="AJ105" i="105"/>
  <c r="AM128" i="105"/>
  <c r="AW156" i="105"/>
  <c r="AW169" i="105"/>
  <c r="AV169" i="105"/>
  <c r="AL169" i="105"/>
  <c r="AK169" i="105"/>
  <c r="AJ169" i="105"/>
  <c r="BR20" i="105"/>
  <c r="AM50" i="105"/>
  <c r="AL50" i="105"/>
  <c r="AK50" i="105"/>
  <c r="AJ50" i="105"/>
  <c r="AL24" i="105"/>
  <c r="AN35" i="105"/>
  <c r="AN24" i="105"/>
  <c r="AY63" i="105"/>
  <c r="AX63" i="105"/>
  <c r="AM63" i="105"/>
  <c r="AL63" i="105"/>
  <c r="AK63" i="105"/>
  <c r="AX22" i="105"/>
  <c r="AY33" i="105"/>
  <c r="AW34" i="105"/>
  <c r="AX49" i="105"/>
  <c r="AW50" i="105"/>
  <c r="AM54" i="105"/>
  <c r="AW79" i="105"/>
  <c r="AX90" i="105"/>
  <c r="AW100" i="105"/>
  <c r="AW107" i="105"/>
  <c r="AV113" i="105"/>
  <c r="AV119" i="105"/>
  <c r="AI127" i="105"/>
  <c r="AW134" i="105"/>
  <c r="AX156" i="105"/>
  <c r="AM227" i="105"/>
  <c r="AL227" i="105"/>
  <c r="AJ227" i="105"/>
  <c r="AW227" i="105"/>
  <c r="AV227" i="105"/>
  <c r="AZ227" i="105"/>
  <c r="AY227" i="105"/>
  <c r="AX227" i="105"/>
  <c r="AM35" i="105"/>
  <c r="AV64" i="105"/>
  <c r="AL64" i="105"/>
  <c r="AX32" i="105"/>
  <c r="AJ27" i="105"/>
  <c r="AM16" i="105"/>
  <c r="AY22" i="105"/>
  <c r="AV23" i="105"/>
  <c r="AX34" i="105"/>
  <c r="AJ38" i="105"/>
  <c r="AY49" i="105"/>
  <c r="AX50" i="105"/>
  <c r="AN54" i="105"/>
  <c r="AJ70" i="105"/>
  <c r="AN71" i="105"/>
  <c r="AV78" i="105"/>
  <c r="AY90" i="105"/>
  <c r="AT96" i="105"/>
  <c r="AZ96" i="105" s="1"/>
  <c r="AX100" i="105"/>
  <c r="AX107" i="105"/>
  <c r="AY113" i="105"/>
  <c r="AY156" i="105"/>
  <c r="AM120" i="105"/>
  <c r="AY14" i="105"/>
  <c r="AK27" i="105"/>
  <c r="AW23" i="105"/>
  <c r="AY34" i="105"/>
  <c r="AY50" i="105"/>
  <c r="AN55" i="105"/>
  <c r="AN56" i="105"/>
  <c r="AL57" i="105"/>
  <c r="AJ68" i="105"/>
  <c r="AK70" i="105"/>
  <c r="AW78" i="105"/>
  <c r="AZ84" i="105"/>
  <c r="AY84" i="105"/>
  <c r="AX84" i="105"/>
  <c r="AW84" i="105"/>
  <c r="AK84" i="105"/>
  <c r="AT88" i="105"/>
  <c r="AZ88" i="105" s="1"/>
  <c r="AZ90" i="105"/>
  <c r="AJ92" i="105"/>
  <c r="AZ100" i="105"/>
  <c r="AY107" i="105"/>
  <c r="AW110" i="105"/>
  <c r="AI144" i="105"/>
  <c r="AO144" i="105" s="1"/>
  <c r="AT158" i="105"/>
  <c r="AZ158" i="105" s="1"/>
  <c r="AX166" i="105"/>
  <c r="AN166" i="105"/>
  <c r="AJ166" i="105"/>
  <c r="AY166" i="105"/>
  <c r="AW166" i="105"/>
  <c r="AV166" i="105"/>
  <c r="AO166" i="105"/>
  <c r="AM166" i="105"/>
  <c r="AM211" i="105"/>
  <c r="AL211" i="105"/>
  <c r="AW211" i="105"/>
  <c r="AV211" i="105"/>
  <c r="AK211" i="105"/>
  <c r="AZ211" i="105"/>
  <c r="AY211" i="105"/>
  <c r="AX211" i="105"/>
  <c r="AO211" i="105"/>
  <c r="AN211" i="105"/>
  <c r="AK94" i="105"/>
  <c r="AK102" i="105"/>
  <c r="AK115" i="105"/>
  <c r="AW136" i="105"/>
  <c r="AL150" i="105"/>
  <c r="AK150" i="105"/>
  <c r="AL152" i="105"/>
  <c r="AK167" i="105"/>
  <c r="AL195" i="105"/>
  <c r="AN218" i="105"/>
  <c r="AL221" i="105"/>
  <c r="AL263" i="105"/>
  <c r="AJ263" i="105"/>
  <c r="AY263" i="105"/>
  <c r="AX263" i="105"/>
  <c r="AW263" i="105"/>
  <c r="AV263" i="105"/>
  <c r="AN263" i="105"/>
  <c r="AM263" i="105"/>
  <c r="AK263" i="105"/>
  <c r="AY144" i="105"/>
  <c r="AK144" i="105"/>
  <c r="AX160" i="105"/>
  <c r="AW160" i="105"/>
  <c r="AN160" i="105"/>
  <c r="AW192" i="105"/>
  <c r="AO195" i="105"/>
  <c r="AV212" i="105"/>
  <c r="AI156" i="105"/>
  <c r="AO156" i="105" s="1"/>
  <c r="AZ165" i="105"/>
  <c r="AN165" i="105"/>
  <c r="AM165" i="105"/>
  <c r="AW174" i="105"/>
  <c r="AV174" i="105"/>
  <c r="AN174" i="105"/>
  <c r="AM174" i="105"/>
  <c r="AJ174" i="105"/>
  <c r="AX192" i="105"/>
  <c r="AW212" i="105"/>
  <c r="AW246" i="105"/>
  <c r="AT128" i="105"/>
  <c r="AT146" i="105"/>
  <c r="AZ146" i="105" s="1"/>
  <c r="AT152" i="105"/>
  <c r="AZ152" i="105" s="1"/>
  <c r="AN171" i="105"/>
  <c r="AL242" i="105"/>
  <c r="AZ242" i="105"/>
  <c r="AY242" i="105"/>
  <c r="AO242" i="105"/>
  <c r="AN242" i="105"/>
  <c r="AM242" i="105"/>
  <c r="AK242" i="105"/>
  <c r="AL118" i="105"/>
  <c r="AK118" i="105"/>
  <c r="AV152" i="105"/>
  <c r="AN193" i="105"/>
  <c r="AW193" i="105"/>
  <c r="AV193" i="105"/>
  <c r="AM193" i="105"/>
  <c r="AL193" i="105"/>
  <c r="AV195" i="105"/>
  <c r="AZ203" i="105"/>
  <c r="AY203" i="105"/>
  <c r="AX203" i="105"/>
  <c r="AO203" i="105"/>
  <c r="AN203" i="105"/>
  <c r="AM203" i="105"/>
  <c r="AL203" i="105"/>
  <c r="AK203" i="105"/>
  <c r="AY218" i="105"/>
  <c r="AW221" i="105"/>
  <c r="AL226" i="105"/>
  <c r="AY226" i="105"/>
  <c r="AX226" i="105"/>
  <c r="AW226" i="105"/>
  <c r="AV226" i="105"/>
  <c r="AN226" i="105"/>
  <c r="AM226" i="105"/>
  <c r="AN253" i="105"/>
  <c r="AO253" i="105"/>
  <c r="AJ253" i="105"/>
  <c r="AW152" i="105"/>
  <c r="AX159" i="105"/>
  <c r="AJ159" i="105"/>
  <c r="AT161" i="105"/>
  <c r="AZ161" i="105" s="1"/>
  <c r="AV167" i="105"/>
  <c r="AZ177" i="105"/>
  <c r="AW177" i="105"/>
  <c r="AV177" i="105"/>
  <c r="AZ181" i="105"/>
  <c r="AV181" i="105"/>
  <c r="AY181" i="105"/>
  <c r="AX181" i="105"/>
  <c r="AO181" i="105"/>
  <c r="AN181" i="105"/>
  <c r="AK181" i="105"/>
  <c r="AJ181" i="105"/>
  <c r="AY221" i="105"/>
  <c r="AZ173" i="105"/>
  <c r="AV173" i="105"/>
  <c r="AL173" i="105"/>
  <c r="AZ219" i="105"/>
  <c r="AN219" i="105"/>
  <c r="AM219" i="105"/>
  <c r="AO263" i="105"/>
  <c r="AW94" i="105"/>
  <c r="AW102" i="105"/>
  <c r="AW115" i="105"/>
  <c r="AV171" i="105"/>
  <c r="AO222" i="105"/>
  <c r="AN222" i="105"/>
  <c r="AK222" i="105"/>
  <c r="AZ222" i="105"/>
  <c r="AY222" i="105"/>
  <c r="AZ294" i="105"/>
  <c r="AY294" i="105"/>
  <c r="AX294" i="105"/>
  <c r="AV294" i="105"/>
  <c r="AO294" i="105"/>
  <c r="AN294" i="105"/>
  <c r="AM294" i="105"/>
  <c r="AL294" i="105"/>
  <c r="AK294" i="105"/>
  <c r="AJ294" i="105"/>
  <c r="AX94" i="105"/>
  <c r="AX102" i="105"/>
  <c r="AX115" i="105"/>
  <c r="AV121" i="105"/>
  <c r="AJ144" i="105"/>
  <c r="AN150" i="105"/>
  <c r="AJ160" i="105"/>
  <c r="AW171" i="105"/>
  <c r="AK216" i="105"/>
  <c r="AJ216" i="105"/>
  <c r="AY216" i="105"/>
  <c r="AX216" i="105"/>
  <c r="AO216" i="105"/>
  <c r="AN216" i="105"/>
  <c r="AM216" i="105"/>
  <c r="AL216" i="105"/>
  <c r="AO302" i="105"/>
  <c r="AN302" i="105"/>
  <c r="AM302" i="105"/>
  <c r="AL302" i="105"/>
  <c r="AK302" i="105"/>
  <c r="AY302" i="105"/>
  <c r="AX302" i="105"/>
  <c r="AW302" i="105"/>
  <c r="AZ302" i="105"/>
  <c r="AV302" i="105"/>
  <c r="AO308" i="105"/>
  <c r="AY308" i="105"/>
  <c r="AX308" i="105"/>
  <c r="AW308" i="105"/>
  <c r="AV308" i="105"/>
  <c r="AZ308" i="105"/>
  <c r="AN308" i="105"/>
  <c r="AM308" i="105"/>
  <c r="AL308" i="105"/>
  <c r="AK308" i="105"/>
  <c r="AJ308" i="105"/>
  <c r="AY94" i="105"/>
  <c r="AY102" i="105"/>
  <c r="AY115" i="105"/>
  <c r="AT120" i="105"/>
  <c r="AZ120" i="105" s="1"/>
  <c r="AW121" i="105"/>
  <c r="AL142" i="105"/>
  <c r="AK142" i="105"/>
  <c r="AL144" i="105"/>
  <c r="AO150" i="105"/>
  <c r="AK160" i="105"/>
  <c r="AJ165" i="105"/>
  <c r="AW168" i="105"/>
  <c r="AN168" i="105"/>
  <c r="AX171" i="105"/>
  <c r="AK174" i="105"/>
  <c r="AV188" i="105"/>
  <c r="AX188" i="105"/>
  <c r="AO188" i="105"/>
  <c r="AN188" i="105"/>
  <c r="AX234" i="105"/>
  <c r="AW234" i="105"/>
  <c r="AY234" i="105"/>
  <c r="AV234" i="105"/>
  <c r="AL234" i="105"/>
  <c r="AK234" i="105"/>
  <c r="AJ125" i="105"/>
  <c r="AY129" i="105"/>
  <c r="AX129" i="105"/>
  <c r="AM144" i="105"/>
  <c r="AY153" i="105"/>
  <c r="AX153" i="105"/>
  <c r="AO153" i="105"/>
  <c r="AL160" i="105"/>
  <c r="AK165" i="105"/>
  <c r="AY171" i="105"/>
  <c r="AL174" i="105"/>
  <c r="AJ184" i="105"/>
  <c r="AK184" i="105"/>
  <c r="AJ199" i="105"/>
  <c r="AZ199" i="105"/>
  <c r="AV199" i="105"/>
  <c r="AN199" i="105"/>
  <c r="AM199" i="105"/>
  <c r="AJ242" i="105"/>
  <c r="AN144" i="105"/>
  <c r="AM160" i="105"/>
  <c r="AJ192" i="105"/>
  <c r="AV192" i="105"/>
  <c r="AL192" i="105"/>
  <c r="AZ262" i="105"/>
  <c r="AY262" i="105"/>
  <c r="AX262" i="105"/>
  <c r="AO262" i="105"/>
  <c r="AN262" i="105"/>
  <c r="AM262" i="105"/>
  <c r="AL262" i="105"/>
  <c r="AK262" i="105"/>
  <c r="AJ262" i="105"/>
  <c r="AM125" i="105"/>
  <c r="AO135" i="105"/>
  <c r="AO158" i="105"/>
  <c r="AN158" i="105"/>
  <c r="AO160" i="105"/>
  <c r="AO165" i="105"/>
  <c r="AZ176" i="105"/>
  <c r="AW176" i="105"/>
  <c r="AV176" i="105"/>
  <c r="AO228" i="105"/>
  <c r="AY228" i="105"/>
  <c r="AN228" i="105"/>
  <c r="AM228" i="105"/>
  <c r="AJ231" i="105"/>
  <c r="AK231" i="105"/>
  <c r="AV231" i="105"/>
  <c r="AZ263" i="105"/>
  <c r="AO103" i="105"/>
  <c r="AN125" i="105"/>
  <c r="AT144" i="105"/>
  <c r="AV180" i="105"/>
  <c r="AW180" i="105"/>
  <c r="AL180" i="105"/>
  <c r="AM291" i="105"/>
  <c r="AL291" i="105"/>
  <c r="AK291" i="105"/>
  <c r="AJ291" i="105"/>
  <c r="AZ291" i="105"/>
  <c r="AY291" i="105"/>
  <c r="AW291" i="105"/>
  <c r="AV291" i="105"/>
  <c r="AO291" i="105"/>
  <c r="AX202" i="105"/>
  <c r="AW202" i="105"/>
  <c r="AO202" i="105"/>
  <c r="AK202" i="105"/>
  <c r="AO212" i="105"/>
  <c r="AY212" i="105"/>
  <c r="AZ212" i="105"/>
  <c r="AN212" i="105"/>
  <c r="AM212" i="105"/>
  <c r="AL212" i="105"/>
  <c r="AK212" i="105"/>
  <c r="AZ246" i="105"/>
  <c r="AV246" i="105"/>
  <c r="AO246" i="105"/>
  <c r="AN246" i="105"/>
  <c r="AM246" i="105"/>
  <c r="AL246" i="105"/>
  <c r="AO345" i="105"/>
  <c r="AN345" i="105"/>
  <c r="AM345" i="105"/>
  <c r="AZ345" i="105"/>
  <c r="AY345" i="105"/>
  <c r="AX345" i="105"/>
  <c r="AW345" i="105"/>
  <c r="AV345" i="105"/>
  <c r="AL345" i="105"/>
  <c r="AK345" i="105"/>
  <c r="AJ345" i="105"/>
  <c r="AX218" i="105"/>
  <c r="AW218" i="105"/>
  <c r="AJ218" i="105"/>
  <c r="AO276" i="105"/>
  <c r="AY276" i="105"/>
  <c r="AZ276" i="105"/>
  <c r="AX276" i="105"/>
  <c r="AW276" i="105"/>
  <c r="AO361" i="105"/>
  <c r="AN361" i="105"/>
  <c r="AM361" i="105"/>
  <c r="AZ361" i="105"/>
  <c r="AY361" i="105"/>
  <c r="AX361" i="105"/>
  <c r="AW361" i="105"/>
  <c r="AV361" i="105"/>
  <c r="AK361" i="105"/>
  <c r="AJ361" i="105"/>
  <c r="AM195" i="105"/>
  <c r="AW195" i="105"/>
  <c r="AZ195" i="105"/>
  <c r="AY195" i="105"/>
  <c r="AN221" i="105"/>
  <c r="AX221" i="105"/>
  <c r="AO221" i="105"/>
  <c r="AO340" i="105"/>
  <c r="AZ340" i="105"/>
  <c r="AY340" i="105"/>
  <c r="AX340" i="105"/>
  <c r="AW340" i="105"/>
  <c r="AV340" i="105"/>
  <c r="AN340" i="105"/>
  <c r="AM340" i="105"/>
  <c r="AL340" i="105"/>
  <c r="AK340" i="105"/>
  <c r="AJ340" i="105"/>
  <c r="AT112" i="105"/>
  <c r="AZ112" i="105" s="1"/>
  <c r="AV144" i="105"/>
  <c r="AY152" i="105"/>
  <c r="AK152" i="105"/>
  <c r="AX167" i="105"/>
  <c r="AW167" i="105"/>
  <c r="AN167" i="105"/>
  <c r="AK173" i="105"/>
  <c r="AX174" i="105"/>
  <c r="AJ215" i="105"/>
  <c r="AO215" i="105"/>
  <c r="AK215" i="105"/>
  <c r="AK219" i="105"/>
  <c r="AJ222" i="105"/>
  <c r="AW242" i="105"/>
  <c r="AN249" i="105"/>
  <c r="AM249" i="105"/>
  <c r="AY249" i="105"/>
  <c r="AW249" i="105"/>
  <c r="AX249" i="105"/>
  <c r="AV249" i="105"/>
  <c r="AK249" i="105"/>
  <c r="AJ249" i="105"/>
  <c r="AO329" i="105"/>
  <c r="AN329" i="105"/>
  <c r="AM329" i="105"/>
  <c r="AZ329" i="105"/>
  <c r="AY329" i="105"/>
  <c r="AX329" i="105"/>
  <c r="AW329" i="105"/>
  <c r="AV329" i="105"/>
  <c r="AL329" i="105"/>
  <c r="AV338" i="105"/>
  <c r="AO338" i="105"/>
  <c r="AN338" i="105"/>
  <c r="AM338" i="105"/>
  <c r="AL338" i="105"/>
  <c r="AK338" i="105"/>
  <c r="AJ338" i="105"/>
  <c r="AY338" i="105"/>
  <c r="AX338" i="105"/>
  <c r="AW338" i="105"/>
  <c r="AM173" i="105"/>
  <c r="AM177" i="105"/>
  <c r="AZ183" i="105"/>
  <c r="AW183" i="105"/>
  <c r="AV183" i="105"/>
  <c r="AL219" i="105"/>
  <c r="AL222" i="105"/>
  <c r="AX242" i="105"/>
  <c r="AJ302" i="105"/>
  <c r="AY121" i="105"/>
  <c r="AX121" i="105"/>
  <c r="AX144" i="105"/>
  <c r="AY160" i="105"/>
  <c r="AW165" i="105"/>
  <c r="AN173" i="105"/>
  <c r="AZ174" i="105"/>
  <c r="AJ188" i="105"/>
  <c r="AO219" i="105"/>
  <c r="AM222" i="105"/>
  <c r="AJ234" i="105"/>
  <c r="AX298" i="105"/>
  <c r="AW298" i="105"/>
  <c r="AV298" i="105"/>
  <c r="AY298" i="105"/>
  <c r="AZ298" i="105"/>
  <c r="AO298" i="105"/>
  <c r="AN298" i="105"/>
  <c r="AM298" i="105"/>
  <c r="AL298" i="105"/>
  <c r="AK58" i="105"/>
  <c r="AK66" i="105"/>
  <c r="AK74" i="105"/>
  <c r="AK82" i="105"/>
  <c r="AK96" i="105"/>
  <c r="AL104" i="105"/>
  <c r="AK117" i="105"/>
  <c r="AV125" i="105"/>
  <c r="AJ129" i="105"/>
  <c r="AM136" i="105"/>
  <c r="AM142" i="105"/>
  <c r="AZ144" i="105"/>
  <c r="AJ153" i="105"/>
  <c r="AZ157" i="105"/>
  <c r="AN157" i="105"/>
  <c r="AJ157" i="105"/>
  <c r="AZ160" i="105"/>
  <c r="AX165" i="105"/>
  <c r="AK168" i="105"/>
  <c r="AO173" i="105"/>
  <c r="AO177" i="105"/>
  <c r="AL184" i="105"/>
  <c r="AM187" i="105"/>
  <c r="AW187" i="105"/>
  <c r="AX187" i="105"/>
  <c r="AV187" i="105"/>
  <c r="AN187" i="105"/>
  <c r="AL187" i="105"/>
  <c r="AK188" i="105"/>
  <c r="AK199" i="105"/>
  <c r="AV203" i="105"/>
  <c r="AM234" i="105"/>
  <c r="AL58" i="105"/>
  <c r="AL66" i="105"/>
  <c r="AL74" i="105"/>
  <c r="AL82" i="105"/>
  <c r="AL96" i="105"/>
  <c r="AM104" i="105"/>
  <c r="AM117" i="105"/>
  <c r="AW125" i="105"/>
  <c r="AO127" i="105"/>
  <c r="AK129" i="105"/>
  <c r="AN136" i="105"/>
  <c r="AN142" i="105"/>
  <c r="AK153" i="105"/>
  <c r="AY165" i="105"/>
  <c r="AL168" i="105"/>
  <c r="AZ175" i="105"/>
  <c r="AV175" i="105"/>
  <c r="AN175" i="105"/>
  <c r="AM175" i="105"/>
  <c r="AM179" i="105"/>
  <c r="AW179" i="105"/>
  <c r="AK179" i="105"/>
  <c r="AJ179" i="105"/>
  <c r="AM184" i="105"/>
  <c r="AL188" i="105"/>
  <c r="AK192" i="105"/>
  <c r="AX198" i="105"/>
  <c r="AW198" i="105"/>
  <c r="AN198" i="105"/>
  <c r="AK198" i="105"/>
  <c r="AJ198" i="105"/>
  <c r="AL199" i="105"/>
  <c r="AW203" i="105"/>
  <c r="AN234" i="105"/>
  <c r="AN104" i="105"/>
  <c r="AN117" i="105"/>
  <c r="AX125" i="105"/>
  <c r="AL129" i="105"/>
  <c r="AJ135" i="105"/>
  <c r="AO136" i="105"/>
  <c r="AO142" i="105"/>
  <c r="AO151" i="105"/>
  <c r="AL153" i="105"/>
  <c r="AJ158" i="105"/>
  <c r="AM168" i="105"/>
  <c r="AJ176" i="105"/>
  <c r="AW181" i="105"/>
  <c r="AN184" i="105"/>
  <c r="AM188" i="105"/>
  <c r="AM192" i="105"/>
  <c r="AX193" i="105"/>
  <c r="AO199" i="105"/>
  <c r="AX204" i="105"/>
  <c r="AW204" i="105"/>
  <c r="AV204" i="105"/>
  <c r="AZ226" i="105"/>
  <c r="AJ228" i="105"/>
  <c r="AL231" i="105"/>
  <c r="AO234" i="105"/>
  <c r="AV239" i="105"/>
  <c r="AZ239" i="105"/>
  <c r="AY239" i="105"/>
  <c r="AZ251" i="105"/>
  <c r="AY251" i="105"/>
  <c r="AX251" i="105"/>
  <c r="AW251" i="105"/>
  <c r="AV251" i="105"/>
  <c r="AO251" i="105"/>
  <c r="AV253" i="105"/>
  <c r="AW294" i="105"/>
  <c r="AX282" i="105"/>
  <c r="AW282" i="105"/>
  <c r="AN292" i="105"/>
  <c r="AL324" i="105"/>
  <c r="AX349" i="105"/>
  <c r="AW349" i="105"/>
  <c r="AV349" i="105"/>
  <c r="AO349" i="105"/>
  <c r="AN349" i="105"/>
  <c r="AM349" i="105"/>
  <c r="AL349" i="105"/>
  <c r="AK349" i="105"/>
  <c r="AJ349" i="105"/>
  <c r="AK360" i="105"/>
  <c r="AJ360" i="105"/>
  <c r="AZ360" i="105"/>
  <c r="AY360" i="105"/>
  <c r="AX360" i="105"/>
  <c r="AW360" i="105"/>
  <c r="AV360" i="105"/>
  <c r="AO360" i="105"/>
  <c r="AN360" i="105"/>
  <c r="AM360" i="105"/>
  <c r="AL360" i="105"/>
  <c r="AO270" i="105"/>
  <c r="AN270" i="105"/>
  <c r="AL270" i="105"/>
  <c r="AK270" i="105"/>
  <c r="AW270" i="105"/>
  <c r="AV296" i="105"/>
  <c r="AN311" i="105"/>
  <c r="AM311" i="105"/>
  <c r="AL311" i="105"/>
  <c r="AJ311" i="105"/>
  <c r="AO343" i="105"/>
  <c r="AN343" i="105"/>
  <c r="AM343" i="105"/>
  <c r="AL343" i="105"/>
  <c r="AK343" i="105"/>
  <c r="AJ343" i="105"/>
  <c r="AO243" i="105"/>
  <c r="AV264" i="105"/>
  <c r="AL271" i="105"/>
  <c r="AN274" i="105"/>
  <c r="AL274" i="105"/>
  <c r="AW296" i="105"/>
  <c r="AM271" i="105"/>
  <c r="AO286" i="105"/>
  <c r="AN286" i="105"/>
  <c r="AL286" i="105"/>
  <c r="AK286" i="105"/>
  <c r="AW286" i="105"/>
  <c r="AN290" i="105"/>
  <c r="AL290" i="105"/>
  <c r="AN301" i="105"/>
  <c r="AM301" i="105"/>
  <c r="AJ301" i="105"/>
  <c r="AM323" i="105"/>
  <c r="AL323" i="105"/>
  <c r="AK323" i="105"/>
  <c r="AJ323" i="105"/>
  <c r="AY323" i="105"/>
  <c r="AX323" i="105"/>
  <c r="AW323" i="105"/>
  <c r="AV323" i="105"/>
  <c r="AO323" i="105"/>
  <c r="AN323" i="105"/>
  <c r="AW292" i="105"/>
  <c r="AO297" i="105"/>
  <c r="AN297" i="105"/>
  <c r="AM297" i="105"/>
  <c r="AY297" i="105"/>
  <c r="AW297" i="105"/>
  <c r="AV297" i="105"/>
  <c r="AO334" i="105"/>
  <c r="AN334" i="105"/>
  <c r="AM334" i="105"/>
  <c r="AL334" i="105"/>
  <c r="AK334" i="105"/>
  <c r="AZ334" i="105"/>
  <c r="AY334" i="105"/>
  <c r="AX334" i="105"/>
  <c r="AW334" i="105"/>
  <c r="AV334" i="105"/>
  <c r="AV354" i="105"/>
  <c r="AO354" i="105"/>
  <c r="AN354" i="105"/>
  <c r="AM354" i="105"/>
  <c r="AL354" i="105"/>
  <c r="AK354" i="105"/>
  <c r="AJ354" i="105"/>
  <c r="AN265" i="105"/>
  <c r="AM265" i="105"/>
  <c r="AY265" i="105"/>
  <c r="AW265" i="105"/>
  <c r="AK232" i="105"/>
  <c r="AJ232" i="105"/>
  <c r="AV243" i="105"/>
  <c r="AX365" i="105"/>
  <c r="AW365" i="105"/>
  <c r="AV365" i="105"/>
  <c r="AO365" i="105"/>
  <c r="AN365" i="105"/>
  <c r="AM365" i="105"/>
  <c r="AL365" i="105"/>
  <c r="AK365" i="105"/>
  <c r="AJ365" i="105"/>
  <c r="AO206" i="105"/>
  <c r="AN206" i="105"/>
  <c r="AK206" i="105"/>
  <c r="AW243" i="105"/>
  <c r="AN281" i="105"/>
  <c r="AM281" i="105"/>
  <c r="AY281" i="105"/>
  <c r="AW281" i="105"/>
  <c r="AJ282" i="105"/>
  <c r="AO313" i="105"/>
  <c r="AN313" i="105"/>
  <c r="AM313" i="105"/>
  <c r="AZ313" i="105"/>
  <c r="AY313" i="105"/>
  <c r="AW313" i="105"/>
  <c r="AV313" i="105"/>
  <c r="AX243" i="105"/>
  <c r="AK282" i="105"/>
  <c r="AK328" i="105"/>
  <c r="AJ328" i="105"/>
  <c r="AZ328" i="105"/>
  <c r="AX328" i="105"/>
  <c r="AW328" i="105"/>
  <c r="AV328" i="105"/>
  <c r="AO328" i="105"/>
  <c r="AN328" i="105"/>
  <c r="AM328" i="105"/>
  <c r="AL328" i="105"/>
  <c r="AY243" i="105"/>
  <c r="AJ270" i="105"/>
  <c r="AW271" i="105"/>
  <c r="AL282" i="105"/>
  <c r="AM307" i="105"/>
  <c r="AL307" i="105"/>
  <c r="AK307" i="105"/>
  <c r="AJ307" i="105"/>
  <c r="AY307" i="105"/>
  <c r="AW307" i="105"/>
  <c r="AV307" i="105"/>
  <c r="AN307" i="105"/>
  <c r="AK311" i="105"/>
  <c r="AO359" i="105"/>
  <c r="AN359" i="105"/>
  <c r="AM359" i="105"/>
  <c r="AL359" i="105"/>
  <c r="AK359" i="105"/>
  <c r="AJ359" i="105"/>
  <c r="AJ237" i="105"/>
  <c r="AX259" i="105"/>
  <c r="AM270" i="105"/>
  <c r="AX271" i="105"/>
  <c r="AJ274" i="105"/>
  <c r="AM282" i="105"/>
  <c r="AO311" i="105"/>
  <c r="AM201" i="105"/>
  <c r="AW201" i="105"/>
  <c r="AK237" i="105"/>
  <c r="AO244" i="105"/>
  <c r="AY244" i="105"/>
  <c r="AK248" i="105"/>
  <c r="AJ248" i="105"/>
  <c r="AY271" i="105"/>
  <c r="AK274" i="105"/>
  <c r="AN282" i="105"/>
  <c r="AJ286" i="105"/>
  <c r="AJ290" i="105"/>
  <c r="AK301" i="105"/>
  <c r="AO260" i="105"/>
  <c r="AY260" i="105"/>
  <c r="AK264" i="105"/>
  <c r="AJ264" i="105"/>
  <c r="AK296" i="105"/>
  <c r="AJ296" i="105"/>
  <c r="AO296" i="105"/>
  <c r="AM339" i="105"/>
  <c r="AL339" i="105"/>
  <c r="AK339" i="105"/>
  <c r="AJ339" i="105"/>
  <c r="AZ339" i="105"/>
  <c r="AY339" i="105"/>
  <c r="AX339" i="105"/>
  <c r="AW339" i="105"/>
  <c r="AV339" i="105"/>
  <c r="AO339" i="105"/>
  <c r="AN339" i="105"/>
  <c r="AZ349" i="105"/>
  <c r="AV370" i="105"/>
  <c r="AO370" i="105"/>
  <c r="AN370" i="105"/>
  <c r="AM370" i="105"/>
  <c r="AL370" i="105"/>
  <c r="AK370" i="105"/>
  <c r="AJ370" i="105"/>
  <c r="AO237" i="105"/>
  <c r="AZ287" i="105"/>
  <c r="AO290" i="105"/>
  <c r="AJ297" i="105"/>
  <c r="AV322" i="105"/>
  <c r="AO322" i="105"/>
  <c r="AN322" i="105"/>
  <c r="AM322" i="105"/>
  <c r="AL322" i="105"/>
  <c r="AK322" i="105"/>
  <c r="AJ322" i="105"/>
  <c r="AJ334" i="105"/>
  <c r="AV343" i="105"/>
  <c r="AO350" i="105"/>
  <c r="AN350" i="105"/>
  <c r="AM350" i="105"/>
  <c r="AL350" i="105"/>
  <c r="AK350" i="105"/>
  <c r="AZ350" i="105"/>
  <c r="AY350" i="105"/>
  <c r="AX350" i="105"/>
  <c r="AW350" i="105"/>
  <c r="AV350" i="105"/>
  <c r="AO292" i="105"/>
  <c r="AY292" i="105"/>
  <c r="AX292" i="105"/>
  <c r="AX343" i="105"/>
  <c r="AO324" i="105"/>
  <c r="AZ324" i="105"/>
  <c r="AY324" i="105"/>
  <c r="AX324" i="105"/>
  <c r="AW324" i="105"/>
  <c r="AV324" i="105"/>
  <c r="AY343" i="105"/>
  <c r="AK172" i="105"/>
  <c r="AZ189" i="105"/>
  <c r="AV189" i="105"/>
  <c r="AK191" i="105"/>
  <c r="AL206" i="105"/>
  <c r="AJ223" i="105"/>
  <c r="AN232" i="105"/>
  <c r="AO265" i="105"/>
  <c r="AL269" i="105"/>
  <c r="AY270" i="105"/>
  <c r="AK281" i="105"/>
  <c r="AV282" i="105"/>
  <c r="AJ285" i="105"/>
  <c r="AV286" i="105"/>
  <c r="AX311" i="105"/>
  <c r="AK313" i="105"/>
  <c r="AX333" i="105"/>
  <c r="AV333" i="105"/>
  <c r="AO333" i="105"/>
  <c r="AN333" i="105"/>
  <c r="AM333" i="105"/>
  <c r="AL333" i="105"/>
  <c r="AK333" i="105"/>
  <c r="AJ333" i="105"/>
  <c r="AZ343" i="105"/>
  <c r="AL172" i="105"/>
  <c r="AK200" i="105"/>
  <c r="AJ200" i="105"/>
  <c r="AM206" i="105"/>
  <c r="AZ213" i="105"/>
  <c r="AY213" i="105"/>
  <c r="AV213" i="105"/>
  <c r="AK223" i="105"/>
  <c r="AO232" i="105"/>
  <c r="AL247" i="105"/>
  <c r="AJ247" i="105"/>
  <c r="AM269" i="105"/>
  <c r="AZ270" i="105"/>
  <c r="AV274" i="105"/>
  <c r="AL281" i="105"/>
  <c r="AY282" i="105"/>
  <c r="AK285" i="105"/>
  <c r="AX286" i="105"/>
  <c r="AV301" i="105"/>
  <c r="AO306" i="105"/>
  <c r="AN306" i="105"/>
  <c r="AL306" i="105"/>
  <c r="AK306" i="105"/>
  <c r="AO307" i="105"/>
  <c r="AY311" i="105"/>
  <c r="AL313" i="105"/>
  <c r="AK344" i="105"/>
  <c r="AJ344" i="105"/>
  <c r="AZ344" i="105"/>
  <c r="AX344" i="105"/>
  <c r="AW344" i="105"/>
  <c r="AV344" i="105"/>
  <c r="AO344" i="105"/>
  <c r="AN344" i="105"/>
  <c r="AM344" i="105"/>
  <c r="AL344" i="105"/>
  <c r="AW354" i="105"/>
  <c r="AM243" i="105"/>
  <c r="AL243" i="105"/>
  <c r="AJ243" i="105"/>
  <c r="AO281" i="105"/>
  <c r="AZ282" i="105"/>
  <c r="AL285" i="105"/>
  <c r="AY286" i="105"/>
  <c r="AV290" i="105"/>
  <c r="AW301" i="105"/>
  <c r="AZ311" i="105"/>
  <c r="AO327" i="105"/>
  <c r="AN327" i="105"/>
  <c r="AM327" i="105"/>
  <c r="AL327" i="105"/>
  <c r="AK327" i="105"/>
  <c r="AJ327" i="105"/>
  <c r="AX354" i="105"/>
  <c r="AM285" i="105"/>
  <c r="AZ286" i="105"/>
  <c r="AW290" i="105"/>
  <c r="AL295" i="105"/>
  <c r="AJ295" i="105"/>
  <c r="AX301" i="105"/>
  <c r="AK312" i="105"/>
  <c r="AJ312" i="105"/>
  <c r="AZ312" i="105"/>
  <c r="AW312" i="105"/>
  <c r="AO312" i="105"/>
  <c r="AN312" i="105"/>
  <c r="AM312" i="105"/>
  <c r="AL312" i="105"/>
  <c r="AY354" i="105"/>
  <c r="AY365" i="105"/>
  <c r="AN223" i="105"/>
  <c r="AX237" i="105"/>
  <c r="AM259" i="105"/>
  <c r="AL259" i="105"/>
  <c r="AJ259" i="105"/>
  <c r="AY274" i="105"/>
  <c r="AO285" i="105"/>
  <c r="AX290" i="105"/>
  <c r="AX297" i="105"/>
  <c r="AY301" i="105"/>
  <c r="AO318" i="105"/>
  <c r="AN318" i="105"/>
  <c r="AM318" i="105"/>
  <c r="AL318" i="105"/>
  <c r="AK318" i="105"/>
  <c r="AY318" i="105"/>
  <c r="AX318" i="105"/>
  <c r="AW318" i="105"/>
  <c r="AZ354" i="105"/>
  <c r="AZ365" i="105"/>
  <c r="AM164" i="105"/>
  <c r="AL201" i="105"/>
  <c r="AN210" i="105"/>
  <c r="AO223" i="105"/>
  <c r="AY237" i="105"/>
  <c r="AL244" i="105"/>
  <c r="AN248" i="105"/>
  <c r="AJ260" i="105"/>
  <c r="AL264" i="105"/>
  <c r="AZ274" i="105"/>
  <c r="AL279" i="105"/>
  <c r="AJ279" i="105"/>
  <c r="AY290" i="105"/>
  <c r="AL296" i="105"/>
  <c r="AZ297" i="105"/>
  <c r="AZ301" i="105"/>
  <c r="AY328" i="105"/>
  <c r="AM355" i="105"/>
  <c r="AL355" i="105"/>
  <c r="AK355" i="105"/>
  <c r="AJ355" i="105"/>
  <c r="AZ355" i="105"/>
  <c r="AY355" i="105"/>
  <c r="AX355" i="105"/>
  <c r="AW355" i="105"/>
  <c r="AV355" i="105"/>
  <c r="AO355" i="105"/>
  <c r="AN355" i="105"/>
  <c r="AO366" i="105"/>
  <c r="AN366" i="105"/>
  <c r="AM366" i="105"/>
  <c r="AL366" i="105"/>
  <c r="AK366" i="105"/>
  <c r="AZ366" i="105"/>
  <c r="AY366" i="105"/>
  <c r="AX366" i="105"/>
  <c r="AW366" i="105"/>
  <c r="AV366" i="105"/>
  <c r="AW303" i="105"/>
  <c r="AY314" i="105"/>
  <c r="AW319" i="105"/>
  <c r="AY330" i="105"/>
  <c r="AW335" i="105"/>
  <c r="AY346" i="105"/>
  <c r="AW351" i="105"/>
  <c r="AY362" i="105"/>
  <c r="AW367" i="105"/>
  <c r="AN371" i="105"/>
  <c r="AZ314" i="105"/>
  <c r="AX319" i="105"/>
  <c r="AZ330" i="105"/>
  <c r="AX335" i="105"/>
  <c r="AZ346" i="105"/>
  <c r="AX351" i="105"/>
  <c r="AV356" i="105"/>
  <c r="AZ362" i="105"/>
  <c r="AX367" i="105"/>
  <c r="AO371" i="105"/>
  <c r="AV372" i="105"/>
  <c r="AY319" i="105"/>
  <c r="AY335" i="105"/>
  <c r="AY351" i="105"/>
  <c r="AW356" i="105"/>
  <c r="AY367" i="105"/>
  <c r="AW372" i="105"/>
  <c r="AZ303" i="105"/>
  <c r="AZ319" i="105"/>
  <c r="AZ335" i="105"/>
  <c r="AZ351" i="105"/>
  <c r="AX356" i="105"/>
  <c r="AZ367" i="105"/>
  <c r="AX372" i="105"/>
  <c r="AY356" i="105"/>
  <c r="AY372" i="105"/>
  <c r="AZ356" i="105"/>
  <c r="AZ372" i="105"/>
  <c r="AV371" i="105"/>
  <c r="AW371" i="105"/>
  <c r="AX371" i="105"/>
  <c r="AY371" i="105"/>
  <c r="AZ371" i="105"/>
  <c r="AV261" i="105"/>
  <c r="AV277" i="105"/>
  <c r="AX288" i="105"/>
  <c r="AV293" i="105"/>
  <c r="AX304" i="105"/>
  <c r="AV309" i="105"/>
  <c r="AX320" i="105"/>
  <c r="AV325" i="105"/>
  <c r="AX336" i="105"/>
  <c r="AV341" i="105"/>
  <c r="AX352" i="105"/>
  <c r="AV357" i="105"/>
  <c r="AX368" i="105"/>
  <c r="AV373" i="105"/>
  <c r="AW261" i="105"/>
  <c r="AW277" i="105"/>
  <c r="AW293" i="105"/>
  <c r="AW309" i="105"/>
  <c r="AY320" i="105"/>
  <c r="AW325" i="105"/>
  <c r="AY336" i="105"/>
  <c r="AW341" i="105"/>
  <c r="AY352" i="105"/>
  <c r="AW357" i="105"/>
  <c r="AY368" i="105"/>
  <c r="AJ371" i="105"/>
  <c r="AW373" i="105"/>
  <c r="AX293" i="105"/>
  <c r="AX309" i="105"/>
  <c r="AV314" i="105"/>
  <c r="AX325" i="105"/>
  <c r="AV330" i="105"/>
  <c r="AX341" i="105"/>
  <c r="AV346" i="105"/>
  <c r="AX357" i="105"/>
  <c r="AV362" i="105"/>
  <c r="AK371" i="105"/>
  <c r="AX373" i="105"/>
  <c r="AY261" i="105"/>
  <c r="AY277" i="105"/>
  <c r="AY293" i="105"/>
  <c r="AY309" i="105"/>
  <c r="AW314" i="105"/>
  <c r="AY325" i="105"/>
  <c r="AW330" i="105"/>
  <c r="AY341" i="105"/>
  <c r="AW346" i="105"/>
  <c r="AY357" i="105"/>
  <c r="AW362" i="105"/>
  <c r="AL371" i="105"/>
  <c r="AY373" i="105"/>
  <c r="AZ25" i="1"/>
  <c r="AZ24" i="1"/>
  <c r="AZ23" i="1"/>
  <c r="AZ22" i="1"/>
  <c r="AZ21" i="1"/>
  <c r="AY25" i="1"/>
  <c r="AY24" i="1"/>
  <c r="AY23" i="1"/>
  <c r="AY22" i="1"/>
  <c r="AY21" i="1"/>
  <c r="AW25" i="1"/>
  <c r="AW24" i="1"/>
  <c r="AW23" i="1"/>
  <c r="AW22" i="1"/>
  <c r="AW21" i="1"/>
  <c r="AV25" i="1"/>
  <c r="AV24" i="1"/>
  <c r="AV23" i="1"/>
  <c r="AV22" i="1"/>
  <c r="AV21" i="1"/>
  <c r="BP17" i="106" l="1"/>
  <c r="BO17" i="106"/>
  <c r="BQ17" i="106" s="1"/>
  <c r="BJ19" i="106"/>
  <c r="BN18" i="106"/>
  <c r="BL18" i="106"/>
  <c r="BO14" i="105"/>
  <c r="BQ14" i="105" s="1"/>
  <c r="BZ14" i="105"/>
  <c r="BP14" i="105"/>
  <c r="BP15" i="105"/>
  <c r="BO15" i="105"/>
  <c r="BQ15" i="105" s="1"/>
  <c r="BJ18" i="105"/>
  <c r="BN17" i="105"/>
  <c r="BL17" i="105"/>
  <c r="BP16" i="105"/>
  <c r="AU373" i="104"/>
  <c r="AT373" i="104"/>
  <c r="AS373" i="104"/>
  <c r="AQ373" i="104"/>
  <c r="AP373" i="104"/>
  <c r="AI373" i="104"/>
  <c r="AH373" i="104"/>
  <c r="AG373" i="104"/>
  <c r="AF373" i="104"/>
  <c r="AE373" i="104"/>
  <c r="AD373" i="104"/>
  <c r="AC373" i="104"/>
  <c r="AB373" i="104"/>
  <c r="AA373" i="104"/>
  <c r="B373" i="104"/>
  <c r="AZ372" i="104"/>
  <c r="AY372" i="104"/>
  <c r="AX372" i="104"/>
  <c r="AW372" i="104"/>
  <c r="AV372" i="104"/>
  <c r="AU372" i="104"/>
  <c r="AT372" i="104"/>
  <c r="AS372" i="104"/>
  <c r="AQ372" i="104"/>
  <c r="AP372" i="104"/>
  <c r="AJ372" i="104"/>
  <c r="AI372" i="104"/>
  <c r="AH372" i="104"/>
  <c r="AG372" i="104"/>
  <c r="AF372" i="104"/>
  <c r="AE372" i="104"/>
  <c r="AD372" i="104"/>
  <c r="AC372" i="104"/>
  <c r="AB372" i="104"/>
  <c r="AA372" i="104"/>
  <c r="B372" i="104"/>
  <c r="AO372" i="104" s="1"/>
  <c r="AY371" i="104"/>
  <c r="AX371" i="104"/>
  <c r="AW371" i="104"/>
  <c r="AV371" i="104"/>
  <c r="AU371" i="104"/>
  <c r="AT371" i="104"/>
  <c r="AS371" i="104"/>
  <c r="AQ371" i="104"/>
  <c r="AP371" i="104"/>
  <c r="AO371" i="104"/>
  <c r="AN371" i="104"/>
  <c r="AI371" i="104"/>
  <c r="AH371" i="104"/>
  <c r="AG371" i="104"/>
  <c r="AF371" i="104"/>
  <c r="AE371" i="104"/>
  <c r="AD371" i="104"/>
  <c r="AC371" i="104"/>
  <c r="AB371" i="104"/>
  <c r="AA371" i="104"/>
  <c r="B371" i="104"/>
  <c r="AM371" i="104" s="1"/>
  <c r="AW370" i="104"/>
  <c r="AV370" i="104"/>
  <c r="AU370" i="104"/>
  <c r="AT370" i="104"/>
  <c r="AS370" i="104"/>
  <c r="AQ370" i="104"/>
  <c r="AP370" i="104"/>
  <c r="AO370" i="104"/>
  <c r="AN370" i="104"/>
  <c r="AM370" i="104"/>
  <c r="AL370" i="104"/>
  <c r="AK370" i="104"/>
  <c r="AJ370" i="104"/>
  <c r="AI370" i="104"/>
  <c r="AH370" i="104"/>
  <c r="AG370" i="104"/>
  <c r="AF370" i="104"/>
  <c r="AE370" i="104"/>
  <c r="AD370" i="104"/>
  <c r="AC370" i="104"/>
  <c r="AB370" i="104"/>
  <c r="AA370" i="104"/>
  <c r="B370" i="104"/>
  <c r="AZ370" i="104" s="1"/>
  <c r="AY369" i="104"/>
  <c r="AU369" i="104"/>
  <c r="AT369" i="104"/>
  <c r="AS369" i="104"/>
  <c r="AQ369" i="104"/>
  <c r="AP369" i="104"/>
  <c r="AO369" i="104"/>
  <c r="AM369" i="104"/>
  <c r="AL369" i="104"/>
  <c r="AK369" i="104"/>
  <c r="AJ369" i="104"/>
  <c r="AI369" i="104"/>
  <c r="AH369" i="104"/>
  <c r="AG369" i="104"/>
  <c r="AF369" i="104"/>
  <c r="AE369" i="104"/>
  <c r="AD369" i="104"/>
  <c r="AC369" i="104"/>
  <c r="AB369" i="104"/>
  <c r="AA369" i="104"/>
  <c r="B369" i="104"/>
  <c r="AZ369" i="104" s="1"/>
  <c r="AU368" i="104"/>
  <c r="AT368" i="104"/>
  <c r="AS368" i="104"/>
  <c r="AQ368" i="104"/>
  <c r="AP368" i="104"/>
  <c r="AI368" i="104"/>
  <c r="AH368" i="104"/>
  <c r="AG368" i="104"/>
  <c r="AF368" i="104"/>
  <c r="AE368" i="104"/>
  <c r="AD368" i="104"/>
  <c r="AC368" i="104"/>
  <c r="AB368" i="104"/>
  <c r="AA368" i="104"/>
  <c r="B368" i="104"/>
  <c r="AZ367" i="104"/>
  <c r="AY367" i="104"/>
  <c r="AX367" i="104"/>
  <c r="AW367" i="104"/>
  <c r="AU367" i="104"/>
  <c r="AT367" i="104"/>
  <c r="AS367" i="104"/>
  <c r="AQ367" i="104"/>
  <c r="AP367" i="104"/>
  <c r="AL367" i="104"/>
  <c r="AI367" i="104"/>
  <c r="AH367" i="104"/>
  <c r="AG367" i="104"/>
  <c r="AF367" i="104"/>
  <c r="AE367" i="104"/>
  <c r="AD367" i="104"/>
  <c r="AC367" i="104"/>
  <c r="AB367" i="104"/>
  <c r="AA367" i="104"/>
  <c r="B367" i="104"/>
  <c r="AZ366" i="104"/>
  <c r="AY366" i="104"/>
  <c r="AX366" i="104"/>
  <c r="AW366" i="104"/>
  <c r="AV366" i="104"/>
  <c r="AU366" i="104"/>
  <c r="AT366" i="104"/>
  <c r="AS366" i="104"/>
  <c r="AQ366" i="104"/>
  <c r="AP366" i="104"/>
  <c r="AO366" i="104"/>
  <c r="AN366" i="104"/>
  <c r="AM366" i="104"/>
  <c r="AL366" i="104"/>
  <c r="AK366" i="104"/>
  <c r="AJ366" i="104"/>
  <c r="AI366" i="104"/>
  <c r="AH366" i="104"/>
  <c r="AG366" i="104"/>
  <c r="AF366" i="104"/>
  <c r="AE366" i="104"/>
  <c r="AD366" i="104"/>
  <c r="AC366" i="104"/>
  <c r="AB366" i="104"/>
  <c r="AA366" i="104"/>
  <c r="B366" i="104"/>
  <c r="AU365" i="104"/>
  <c r="AT365" i="104"/>
  <c r="AS365" i="104"/>
  <c r="AQ365" i="104"/>
  <c r="AP365" i="104"/>
  <c r="AI365" i="104"/>
  <c r="AH365" i="104"/>
  <c r="AG365" i="104"/>
  <c r="AF365" i="104"/>
  <c r="AE365" i="104"/>
  <c r="AD365" i="104"/>
  <c r="AC365" i="104"/>
  <c r="AB365" i="104"/>
  <c r="AA365" i="104"/>
  <c r="B365" i="104"/>
  <c r="AW364" i="104"/>
  <c r="AU364" i="104"/>
  <c r="AT364" i="104"/>
  <c r="AS364" i="104"/>
  <c r="AQ364" i="104"/>
  <c r="AP364" i="104"/>
  <c r="AO364" i="104"/>
  <c r="AN364" i="104"/>
  <c r="AM364" i="104"/>
  <c r="AL364" i="104"/>
  <c r="AK364" i="104"/>
  <c r="AJ364" i="104"/>
  <c r="AI364" i="104"/>
  <c r="AH364" i="104"/>
  <c r="AG364" i="104"/>
  <c r="AF364" i="104"/>
  <c r="AE364" i="104"/>
  <c r="AD364" i="104"/>
  <c r="AC364" i="104"/>
  <c r="AB364" i="104"/>
  <c r="AA364" i="104"/>
  <c r="B364" i="104"/>
  <c r="AZ364" i="104" s="1"/>
  <c r="AU363" i="104"/>
  <c r="AT363" i="104"/>
  <c r="AS363" i="104"/>
  <c r="AQ363" i="104"/>
  <c r="AP363" i="104"/>
  <c r="AI363" i="104"/>
  <c r="AH363" i="104"/>
  <c r="AG363" i="104"/>
  <c r="AF363" i="104"/>
  <c r="AE363" i="104"/>
  <c r="AD363" i="104"/>
  <c r="AC363" i="104"/>
  <c r="AB363" i="104"/>
  <c r="AA363" i="104"/>
  <c r="B363" i="104"/>
  <c r="AZ362" i="104"/>
  <c r="AY362" i="104"/>
  <c r="AU362" i="104"/>
  <c r="AT362" i="104"/>
  <c r="AS362" i="104"/>
  <c r="AQ362" i="104"/>
  <c r="AP362" i="104"/>
  <c r="AN362" i="104"/>
  <c r="AI362" i="104"/>
  <c r="AH362" i="104"/>
  <c r="AG362" i="104"/>
  <c r="AF362" i="104"/>
  <c r="AE362" i="104"/>
  <c r="AD362" i="104"/>
  <c r="AC362" i="104"/>
  <c r="AB362" i="104"/>
  <c r="AA362" i="104"/>
  <c r="B362" i="104"/>
  <c r="AX362" i="104" s="1"/>
  <c r="AZ361" i="104"/>
  <c r="AY361" i="104"/>
  <c r="AX361" i="104"/>
  <c r="AW361" i="104"/>
  <c r="AV361" i="104"/>
  <c r="AU361" i="104"/>
  <c r="AT361" i="104"/>
  <c r="AS361" i="104"/>
  <c r="AQ361" i="104"/>
  <c r="AP361" i="104"/>
  <c r="AI361" i="104"/>
  <c r="AH361" i="104"/>
  <c r="AG361" i="104"/>
  <c r="AF361" i="104"/>
  <c r="AE361" i="104"/>
  <c r="AD361" i="104"/>
  <c r="AC361" i="104"/>
  <c r="AB361" i="104"/>
  <c r="AA361" i="104"/>
  <c r="B361" i="104"/>
  <c r="AO361" i="104" s="1"/>
  <c r="AZ360" i="104"/>
  <c r="AY360" i="104"/>
  <c r="AX360" i="104"/>
  <c r="AW360" i="104"/>
  <c r="AV360" i="104"/>
  <c r="AU360" i="104"/>
  <c r="AT360" i="104"/>
  <c r="AS360" i="104"/>
  <c r="AQ360" i="104"/>
  <c r="AP360" i="104"/>
  <c r="AO360" i="104"/>
  <c r="AN360" i="104"/>
  <c r="AM360" i="104"/>
  <c r="AL360" i="104"/>
  <c r="AK360" i="104"/>
  <c r="AJ360" i="104"/>
  <c r="AI360" i="104"/>
  <c r="AH360" i="104"/>
  <c r="AG360" i="104"/>
  <c r="AF360" i="104"/>
  <c r="AE360" i="104"/>
  <c r="AD360" i="104"/>
  <c r="AC360" i="104"/>
  <c r="AB360" i="104"/>
  <c r="AA360" i="104"/>
  <c r="B360" i="104"/>
  <c r="AU359" i="104"/>
  <c r="AT359" i="104"/>
  <c r="AS359" i="104"/>
  <c r="AQ359" i="104"/>
  <c r="AP359" i="104"/>
  <c r="AO359" i="104"/>
  <c r="AM359" i="104"/>
  <c r="AL359" i="104"/>
  <c r="AK359" i="104"/>
  <c r="AJ359" i="104"/>
  <c r="AI359" i="104"/>
  <c r="AH359" i="104"/>
  <c r="AG359" i="104"/>
  <c r="AF359" i="104"/>
  <c r="AE359" i="104"/>
  <c r="AD359" i="104"/>
  <c r="AC359" i="104"/>
  <c r="AB359" i="104"/>
  <c r="AA359" i="104"/>
  <c r="B359" i="104"/>
  <c r="AZ359" i="104" s="1"/>
  <c r="AW358" i="104"/>
  <c r="AU358" i="104"/>
  <c r="AT358" i="104"/>
  <c r="AS358" i="104"/>
  <c r="AQ358" i="104"/>
  <c r="AP358" i="104"/>
  <c r="AM358" i="104"/>
  <c r="AJ358" i="104"/>
  <c r="AI358" i="104"/>
  <c r="AH358" i="104"/>
  <c r="AG358" i="104"/>
  <c r="AF358" i="104"/>
  <c r="AE358" i="104"/>
  <c r="AD358" i="104"/>
  <c r="AC358" i="104"/>
  <c r="AB358" i="104"/>
  <c r="AA358" i="104"/>
  <c r="B358" i="104"/>
  <c r="AU357" i="104"/>
  <c r="AT357" i="104"/>
  <c r="AS357" i="104"/>
  <c r="AQ357" i="104"/>
  <c r="AP357" i="104"/>
  <c r="AI357" i="104"/>
  <c r="AH357" i="104"/>
  <c r="AG357" i="104"/>
  <c r="AF357" i="104"/>
  <c r="AE357" i="104"/>
  <c r="AD357" i="104"/>
  <c r="AC357" i="104"/>
  <c r="AB357" i="104"/>
  <c r="AA357" i="104"/>
  <c r="B357" i="104"/>
  <c r="AZ356" i="104"/>
  <c r="AY356" i="104"/>
  <c r="AX356" i="104"/>
  <c r="AW356" i="104"/>
  <c r="AV356" i="104"/>
  <c r="AU356" i="104"/>
  <c r="AT356" i="104"/>
  <c r="AS356" i="104"/>
  <c r="AQ356" i="104"/>
  <c r="AP356" i="104"/>
  <c r="AO356" i="104"/>
  <c r="AN356" i="104"/>
  <c r="AJ356" i="104"/>
  <c r="AI356" i="104"/>
  <c r="AH356" i="104"/>
  <c r="AG356" i="104"/>
  <c r="AF356" i="104"/>
  <c r="AE356" i="104"/>
  <c r="AD356" i="104"/>
  <c r="AC356" i="104"/>
  <c r="AB356" i="104"/>
  <c r="AA356" i="104"/>
  <c r="B356" i="104"/>
  <c r="AM356" i="104" s="1"/>
  <c r="AZ355" i="104"/>
  <c r="AY355" i="104"/>
  <c r="AX355" i="104"/>
  <c r="AW355" i="104"/>
  <c r="AV355" i="104"/>
  <c r="AU355" i="104"/>
  <c r="AT355" i="104"/>
  <c r="AS355" i="104"/>
  <c r="AQ355" i="104"/>
  <c r="AP355" i="104"/>
  <c r="AO355" i="104"/>
  <c r="AN355" i="104"/>
  <c r="AJ355" i="104"/>
  <c r="AI355" i="104"/>
  <c r="AH355" i="104"/>
  <c r="AG355" i="104"/>
  <c r="AF355" i="104"/>
  <c r="AE355" i="104"/>
  <c r="AD355" i="104"/>
  <c r="AC355" i="104"/>
  <c r="AB355" i="104"/>
  <c r="AA355" i="104"/>
  <c r="B355" i="104"/>
  <c r="AM355" i="104" s="1"/>
  <c r="AZ354" i="104"/>
  <c r="AW354" i="104"/>
  <c r="AV354" i="104"/>
  <c r="AU354" i="104"/>
  <c r="AT354" i="104"/>
  <c r="AS354" i="104"/>
  <c r="AQ354" i="104"/>
  <c r="AP354" i="104"/>
  <c r="AO354" i="104"/>
  <c r="AN354" i="104"/>
  <c r="AM354" i="104"/>
  <c r="AL354" i="104"/>
  <c r="AK354" i="104"/>
  <c r="AJ354" i="104"/>
  <c r="AI354" i="104"/>
  <c r="AH354" i="104"/>
  <c r="AG354" i="104"/>
  <c r="AF354" i="104"/>
  <c r="AE354" i="104"/>
  <c r="AD354" i="104"/>
  <c r="AC354" i="104"/>
  <c r="AB354" i="104"/>
  <c r="AA354" i="104"/>
  <c r="B354" i="104"/>
  <c r="AY354" i="104" s="1"/>
  <c r="AY353" i="104"/>
  <c r="AU353" i="104"/>
  <c r="AT353" i="104"/>
  <c r="AS353" i="104"/>
  <c r="AQ353" i="104"/>
  <c r="AP353" i="104"/>
  <c r="AO353" i="104"/>
  <c r="AM353" i="104"/>
  <c r="AL353" i="104"/>
  <c r="AK353" i="104"/>
  <c r="AJ353" i="104"/>
  <c r="AI353" i="104"/>
  <c r="AH353" i="104"/>
  <c r="AG353" i="104"/>
  <c r="AF353" i="104"/>
  <c r="AE353" i="104"/>
  <c r="AD353" i="104"/>
  <c r="AC353" i="104"/>
  <c r="AB353" i="104"/>
  <c r="AA353" i="104"/>
  <c r="B353" i="104"/>
  <c r="AZ353" i="104" s="1"/>
  <c r="AU352" i="104"/>
  <c r="AT352" i="104"/>
  <c r="AS352" i="104"/>
  <c r="AQ352" i="104"/>
  <c r="AP352" i="104"/>
  <c r="AI352" i="104"/>
  <c r="AH352" i="104"/>
  <c r="AG352" i="104"/>
  <c r="AF352" i="104"/>
  <c r="AE352" i="104"/>
  <c r="AD352" i="104"/>
  <c r="AC352" i="104"/>
  <c r="AB352" i="104"/>
  <c r="AA352" i="104"/>
  <c r="B352" i="104"/>
  <c r="AZ351" i="104"/>
  <c r="AY351" i="104"/>
  <c r="AX351" i="104"/>
  <c r="AU351" i="104"/>
  <c r="AT351" i="104"/>
  <c r="AS351" i="104"/>
  <c r="AQ351" i="104"/>
  <c r="AP351" i="104"/>
  <c r="AI351" i="104"/>
  <c r="AH351" i="104"/>
  <c r="AG351" i="104"/>
  <c r="AF351" i="104"/>
  <c r="AE351" i="104"/>
  <c r="AD351" i="104"/>
  <c r="AC351" i="104"/>
  <c r="AB351" i="104"/>
  <c r="AA351" i="104"/>
  <c r="B351" i="104"/>
  <c r="AZ350" i="104"/>
  <c r="AY350" i="104"/>
  <c r="AX350" i="104"/>
  <c r="AW350" i="104"/>
  <c r="AV350" i="104"/>
  <c r="AU350" i="104"/>
  <c r="AT350" i="104"/>
  <c r="AS350" i="104"/>
  <c r="AQ350" i="104"/>
  <c r="AP350" i="104"/>
  <c r="AM350" i="104"/>
  <c r="AL350" i="104"/>
  <c r="AJ350" i="104"/>
  <c r="AI350" i="104"/>
  <c r="AH350" i="104"/>
  <c r="AG350" i="104"/>
  <c r="AF350" i="104"/>
  <c r="AE350" i="104"/>
  <c r="AD350" i="104"/>
  <c r="AC350" i="104"/>
  <c r="AB350" i="104"/>
  <c r="AA350" i="104"/>
  <c r="B350" i="104"/>
  <c r="AO350" i="104" s="1"/>
  <c r="AU349" i="104"/>
  <c r="AT349" i="104"/>
  <c r="AS349" i="104"/>
  <c r="AQ349" i="104"/>
  <c r="AP349" i="104"/>
  <c r="AI349" i="104"/>
  <c r="AH349" i="104"/>
  <c r="AG349" i="104"/>
  <c r="AF349" i="104"/>
  <c r="AE349" i="104"/>
  <c r="AD349" i="104"/>
  <c r="AC349" i="104"/>
  <c r="AB349" i="104"/>
  <c r="AA349" i="104"/>
  <c r="B349" i="104"/>
  <c r="AU348" i="104"/>
  <c r="AT348" i="104"/>
  <c r="AS348" i="104"/>
  <c r="AQ348" i="104"/>
  <c r="AP348" i="104"/>
  <c r="AN348" i="104"/>
  <c r="AM348" i="104"/>
  <c r="AK348" i="104"/>
  <c r="AJ348" i="104"/>
  <c r="AI348" i="104"/>
  <c r="AH348" i="104"/>
  <c r="AG348" i="104"/>
  <c r="AF348" i="104"/>
  <c r="AE348" i="104"/>
  <c r="AD348" i="104"/>
  <c r="AC348" i="104"/>
  <c r="AB348" i="104"/>
  <c r="AA348" i="104"/>
  <c r="B348" i="104"/>
  <c r="AZ348" i="104" s="1"/>
  <c r="AU347" i="104"/>
  <c r="AT347" i="104"/>
  <c r="AS347" i="104"/>
  <c r="AQ347" i="104"/>
  <c r="AP347" i="104"/>
  <c r="AK347" i="104"/>
  <c r="AI347" i="104"/>
  <c r="AH347" i="104"/>
  <c r="AG347" i="104"/>
  <c r="AF347" i="104"/>
  <c r="AE347" i="104"/>
  <c r="AD347" i="104"/>
  <c r="AC347" i="104"/>
  <c r="AB347" i="104"/>
  <c r="AA347" i="104"/>
  <c r="B347" i="104"/>
  <c r="AZ346" i="104"/>
  <c r="AY346" i="104"/>
  <c r="AU346" i="104"/>
  <c r="AT346" i="104"/>
  <c r="AS346" i="104"/>
  <c r="AQ346" i="104"/>
  <c r="AP346" i="104"/>
  <c r="AN346" i="104"/>
  <c r="AI346" i="104"/>
  <c r="AH346" i="104"/>
  <c r="AG346" i="104"/>
  <c r="AF346" i="104"/>
  <c r="AE346" i="104"/>
  <c r="AD346" i="104"/>
  <c r="AC346" i="104"/>
  <c r="AB346" i="104"/>
  <c r="AA346" i="104"/>
  <c r="B346" i="104"/>
  <c r="AX346" i="104" s="1"/>
  <c r="AZ345" i="104"/>
  <c r="AY345" i="104"/>
  <c r="AX345" i="104"/>
  <c r="AW345" i="104"/>
  <c r="AV345" i="104"/>
  <c r="AU345" i="104"/>
  <c r="AT345" i="104"/>
  <c r="AS345" i="104"/>
  <c r="AQ345" i="104"/>
  <c r="AP345" i="104"/>
  <c r="AN345" i="104"/>
  <c r="AJ345" i="104"/>
  <c r="AI345" i="104"/>
  <c r="AH345" i="104"/>
  <c r="AG345" i="104"/>
  <c r="AF345" i="104"/>
  <c r="AE345" i="104"/>
  <c r="AD345" i="104"/>
  <c r="AC345" i="104"/>
  <c r="AB345" i="104"/>
  <c r="AA345" i="104"/>
  <c r="B345" i="104"/>
  <c r="AO345" i="104" s="1"/>
  <c r="AZ344" i="104"/>
  <c r="AW344" i="104"/>
  <c r="AV344" i="104"/>
  <c r="AU344" i="104"/>
  <c r="AT344" i="104"/>
  <c r="AS344" i="104"/>
  <c r="AQ344" i="104"/>
  <c r="AP344" i="104"/>
  <c r="AO344" i="104"/>
  <c r="AN344" i="104"/>
  <c r="AM344" i="104"/>
  <c r="AL344" i="104"/>
  <c r="AI344" i="104"/>
  <c r="AH344" i="104"/>
  <c r="AG344" i="104"/>
  <c r="AF344" i="104"/>
  <c r="AE344" i="104"/>
  <c r="AD344" i="104"/>
  <c r="AC344" i="104"/>
  <c r="AB344" i="104"/>
  <c r="AA344" i="104"/>
  <c r="B344" i="104"/>
  <c r="AK344" i="104" s="1"/>
  <c r="AU343" i="104"/>
  <c r="AT343" i="104"/>
  <c r="AS343" i="104"/>
  <c r="AQ343" i="104"/>
  <c r="AP343" i="104"/>
  <c r="AO343" i="104"/>
  <c r="AN343" i="104"/>
  <c r="AM343" i="104"/>
  <c r="AL343" i="104"/>
  <c r="AK343" i="104"/>
  <c r="AJ343" i="104"/>
  <c r="AI343" i="104"/>
  <c r="AH343" i="104"/>
  <c r="AG343" i="104"/>
  <c r="AF343" i="104"/>
  <c r="AE343" i="104"/>
  <c r="AD343" i="104"/>
  <c r="AC343" i="104"/>
  <c r="AB343" i="104"/>
  <c r="AA343" i="104"/>
  <c r="B343" i="104"/>
  <c r="AZ343" i="104" s="1"/>
  <c r="AW342" i="104"/>
  <c r="AU342" i="104"/>
  <c r="AT342" i="104"/>
  <c r="AS342" i="104"/>
  <c r="AQ342" i="104"/>
  <c r="AP342" i="104"/>
  <c r="AM342" i="104"/>
  <c r="AJ342" i="104"/>
  <c r="AI342" i="104"/>
  <c r="AH342" i="104"/>
  <c r="AG342" i="104"/>
  <c r="AF342" i="104"/>
  <c r="AE342" i="104"/>
  <c r="AD342" i="104"/>
  <c r="AC342" i="104"/>
  <c r="AB342" i="104"/>
  <c r="AA342" i="104"/>
  <c r="B342" i="104"/>
  <c r="AU341" i="104"/>
  <c r="AT341" i="104"/>
  <c r="AS341" i="104"/>
  <c r="AQ341" i="104"/>
  <c r="AP341" i="104"/>
  <c r="AI341" i="104"/>
  <c r="AH341" i="104"/>
  <c r="AG341" i="104"/>
  <c r="AF341" i="104"/>
  <c r="AE341" i="104"/>
  <c r="AD341" i="104"/>
  <c r="AC341" i="104"/>
  <c r="AB341" i="104"/>
  <c r="AA341" i="104"/>
  <c r="B341" i="104"/>
  <c r="AZ340" i="104"/>
  <c r="AY340" i="104"/>
  <c r="AX340" i="104"/>
  <c r="AW340" i="104"/>
  <c r="AV340" i="104"/>
  <c r="AU340" i="104"/>
  <c r="AT340" i="104"/>
  <c r="AS340" i="104"/>
  <c r="AQ340" i="104"/>
  <c r="AP340" i="104"/>
  <c r="AN340" i="104"/>
  <c r="AL340" i="104"/>
  <c r="AJ340" i="104"/>
  <c r="AI340" i="104"/>
  <c r="AH340" i="104"/>
  <c r="AG340" i="104"/>
  <c r="AF340" i="104"/>
  <c r="AE340" i="104"/>
  <c r="AD340" i="104"/>
  <c r="AC340" i="104"/>
  <c r="AB340" i="104"/>
  <c r="AA340" i="104"/>
  <c r="B340" i="104"/>
  <c r="AO340" i="104" s="1"/>
  <c r="AY339" i="104"/>
  <c r="AX339" i="104"/>
  <c r="AW339" i="104"/>
  <c r="AV339" i="104"/>
  <c r="AU339" i="104"/>
  <c r="AT339" i="104"/>
  <c r="AS339" i="104"/>
  <c r="AQ339" i="104"/>
  <c r="AP339" i="104"/>
  <c r="AO339" i="104"/>
  <c r="AN339" i="104"/>
  <c r="AJ339" i="104"/>
  <c r="AI339" i="104"/>
  <c r="AH339" i="104"/>
  <c r="AG339" i="104"/>
  <c r="AF339" i="104"/>
  <c r="AE339" i="104"/>
  <c r="AD339" i="104"/>
  <c r="AC339" i="104"/>
  <c r="AB339" i="104"/>
  <c r="AA339" i="104"/>
  <c r="B339" i="104"/>
  <c r="AM339" i="104" s="1"/>
  <c r="AV338" i="104"/>
  <c r="AU338" i="104"/>
  <c r="AT338" i="104"/>
  <c r="AS338" i="104"/>
  <c r="AQ338" i="104"/>
  <c r="AP338" i="104"/>
  <c r="AO338" i="104"/>
  <c r="AN338" i="104"/>
  <c r="AM338" i="104"/>
  <c r="AL338" i="104"/>
  <c r="AK338" i="104"/>
  <c r="AJ338" i="104"/>
  <c r="AI338" i="104"/>
  <c r="AH338" i="104"/>
  <c r="AG338" i="104"/>
  <c r="AF338" i="104"/>
  <c r="AE338" i="104"/>
  <c r="AD338" i="104"/>
  <c r="AC338" i="104"/>
  <c r="AB338" i="104"/>
  <c r="AA338" i="104"/>
  <c r="B338" i="104"/>
  <c r="AZ338" i="104" s="1"/>
  <c r="AY337" i="104"/>
  <c r="AW337" i="104"/>
  <c r="AU337" i="104"/>
  <c r="AT337" i="104"/>
  <c r="AS337" i="104"/>
  <c r="AQ337" i="104"/>
  <c r="AP337" i="104"/>
  <c r="AO337" i="104"/>
  <c r="AM337" i="104"/>
  <c r="AL337" i="104"/>
  <c r="AK337" i="104"/>
  <c r="AJ337" i="104"/>
  <c r="AI337" i="104"/>
  <c r="AH337" i="104"/>
  <c r="AG337" i="104"/>
  <c r="AF337" i="104"/>
  <c r="AE337" i="104"/>
  <c r="AD337" i="104"/>
  <c r="AC337" i="104"/>
  <c r="AB337" i="104"/>
  <c r="AA337" i="104"/>
  <c r="B337" i="104"/>
  <c r="AZ337" i="104" s="1"/>
  <c r="AU336" i="104"/>
  <c r="AT336" i="104"/>
  <c r="AS336" i="104"/>
  <c r="AQ336" i="104"/>
  <c r="AP336" i="104"/>
  <c r="AI336" i="104"/>
  <c r="AH336" i="104"/>
  <c r="AG336" i="104"/>
  <c r="AF336" i="104"/>
  <c r="AE336" i="104"/>
  <c r="AD336" i="104"/>
  <c r="AC336" i="104"/>
  <c r="AB336" i="104"/>
  <c r="AA336" i="104"/>
  <c r="B336" i="104"/>
  <c r="AZ335" i="104"/>
  <c r="AY335" i="104"/>
  <c r="AX335" i="104"/>
  <c r="AU335" i="104"/>
  <c r="AT335" i="104"/>
  <c r="AS335" i="104"/>
  <c r="AQ335" i="104"/>
  <c r="AP335" i="104"/>
  <c r="AI335" i="104"/>
  <c r="AH335" i="104"/>
  <c r="AG335" i="104"/>
  <c r="AF335" i="104"/>
  <c r="AE335" i="104"/>
  <c r="AD335" i="104"/>
  <c r="AC335" i="104"/>
  <c r="AB335" i="104"/>
  <c r="AA335" i="104"/>
  <c r="B335" i="104"/>
  <c r="AZ334" i="104"/>
  <c r="AY334" i="104"/>
  <c r="AX334" i="104"/>
  <c r="AW334" i="104"/>
  <c r="AV334" i="104"/>
  <c r="AU334" i="104"/>
  <c r="AT334" i="104"/>
  <c r="AS334" i="104"/>
  <c r="AQ334" i="104"/>
  <c r="AP334" i="104"/>
  <c r="AO334" i="104"/>
  <c r="AN334" i="104"/>
  <c r="AM334" i="104"/>
  <c r="AL334" i="104"/>
  <c r="AJ334" i="104"/>
  <c r="AI334" i="104"/>
  <c r="AH334" i="104"/>
  <c r="AG334" i="104"/>
  <c r="AF334" i="104"/>
  <c r="AE334" i="104"/>
  <c r="AD334" i="104"/>
  <c r="AC334" i="104"/>
  <c r="AB334" i="104"/>
  <c r="AA334" i="104"/>
  <c r="B334" i="104"/>
  <c r="AK334" i="104" s="1"/>
  <c r="AU333" i="104"/>
  <c r="AT333" i="104"/>
  <c r="AS333" i="104"/>
  <c r="AQ333" i="104"/>
  <c r="AP333" i="104"/>
  <c r="AM333" i="104"/>
  <c r="AI333" i="104"/>
  <c r="AH333" i="104"/>
  <c r="AG333" i="104"/>
  <c r="AF333" i="104"/>
  <c r="AE333" i="104"/>
  <c r="AD333" i="104"/>
  <c r="AC333" i="104"/>
  <c r="AB333" i="104"/>
  <c r="AA333" i="104"/>
  <c r="B333" i="104"/>
  <c r="AU332" i="104"/>
  <c r="AT332" i="104"/>
  <c r="AS332" i="104"/>
  <c r="AQ332" i="104"/>
  <c r="AP332" i="104"/>
  <c r="AN332" i="104"/>
  <c r="AM332" i="104"/>
  <c r="AK332" i="104"/>
  <c r="AJ332" i="104"/>
  <c r="AI332" i="104"/>
  <c r="AH332" i="104"/>
  <c r="AG332" i="104"/>
  <c r="AF332" i="104"/>
  <c r="AE332" i="104"/>
  <c r="AD332" i="104"/>
  <c r="AC332" i="104"/>
  <c r="AB332" i="104"/>
  <c r="AA332" i="104"/>
  <c r="B332" i="104"/>
  <c r="AZ332" i="104" s="1"/>
  <c r="AU331" i="104"/>
  <c r="AT331" i="104"/>
  <c r="AS331" i="104"/>
  <c r="AQ331" i="104"/>
  <c r="AP331" i="104"/>
  <c r="AK331" i="104"/>
  <c r="AI331" i="104"/>
  <c r="AH331" i="104"/>
  <c r="AG331" i="104"/>
  <c r="AF331" i="104"/>
  <c r="AE331" i="104"/>
  <c r="AD331" i="104"/>
  <c r="AC331" i="104"/>
  <c r="AB331" i="104"/>
  <c r="AA331" i="104"/>
  <c r="B331" i="104"/>
  <c r="AZ330" i="104"/>
  <c r="AY330" i="104"/>
  <c r="AU330" i="104"/>
  <c r="AT330" i="104"/>
  <c r="AS330" i="104"/>
  <c r="AQ330" i="104"/>
  <c r="AP330" i="104"/>
  <c r="AN330" i="104"/>
  <c r="AI330" i="104"/>
  <c r="AH330" i="104"/>
  <c r="AG330" i="104"/>
  <c r="AF330" i="104"/>
  <c r="AE330" i="104"/>
  <c r="AD330" i="104"/>
  <c r="AC330" i="104"/>
  <c r="AB330" i="104"/>
  <c r="AA330" i="104"/>
  <c r="B330" i="104"/>
  <c r="AX330" i="104" s="1"/>
  <c r="AZ329" i="104"/>
  <c r="AY329" i="104"/>
  <c r="AX329" i="104"/>
  <c r="AW329" i="104"/>
  <c r="AV329" i="104"/>
  <c r="AU329" i="104"/>
  <c r="AT329" i="104"/>
  <c r="AS329" i="104"/>
  <c r="AQ329" i="104"/>
  <c r="AP329" i="104"/>
  <c r="AN329" i="104"/>
  <c r="AJ329" i="104"/>
  <c r="AI329" i="104"/>
  <c r="AH329" i="104"/>
  <c r="AG329" i="104"/>
  <c r="AF329" i="104"/>
  <c r="AE329" i="104"/>
  <c r="AD329" i="104"/>
  <c r="AC329" i="104"/>
  <c r="AB329" i="104"/>
  <c r="AA329" i="104"/>
  <c r="B329" i="104"/>
  <c r="AO329" i="104" s="1"/>
  <c r="AZ328" i="104"/>
  <c r="AW328" i="104"/>
  <c r="AV328" i="104"/>
  <c r="AU328" i="104"/>
  <c r="AT328" i="104"/>
  <c r="AS328" i="104"/>
  <c r="AQ328" i="104"/>
  <c r="AP328" i="104"/>
  <c r="AO328" i="104"/>
  <c r="AN328" i="104"/>
  <c r="AM328" i="104"/>
  <c r="AL328" i="104"/>
  <c r="AI328" i="104"/>
  <c r="AH328" i="104"/>
  <c r="AG328" i="104"/>
  <c r="AF328" i="104"/>
  <c r="AE328" i="104"/>
  <c r="AD328" i="104"/>
  <c r="AC328" i="104"/>
  <c r="AB328" i="104"/>
  <c r="AA328" i="104"/>
  <c r="B328" i="104"/>
  <c r="AK328" i="104" s="1"/>
  <c r="AY327" i="104"/>
  <c r="AU327" i="104"/>
  <c r="AT327" i="104"/>
  <c r="AS327" i="104"/>
  <c r="AQ327" i="104"/>
  <c r="AP327" i="104"/>
  <c r="AO327" i="104"/>
  <c r="AN327" i="104"/>
  <c r="AM327" i="104"/>
  <c r="AL327" i="104"/>
  <c r="AK327" i="104"/>
  <c r="AJ327" i="104"/>
  <c r="AI327" i="104"/>
  <c r="AH327" i="104"/>
  <c r="AG327" i="104"/>
  <c r="AF327" i="104"/>
  <c r="AE327" i="104"/>
  <c r="AD327" i="104"/>
  <c r="AC327" i="104"/>
  <c r="AB327" i="104"/>
  <c r="AA327" i="104"/>
  <c r="B327" i="104"/>
  <c r="AZ327" i="104" s="1"/>
  <c r="AW326" i="104"/>
  <c r="AU326" i="104"/>
  <c r="AT326" i="104"/>
  <c r="AS326" i="104"/>
  <c r="AQ326" i="104"/>
  <c r="AP326" i="104"/>
  <c r="AM326" i="104"/>
  <c r="AJ326" i="104"/>
  <c r="AI326" i="104"/>
  <c r="AH326" i="104"/>
  <c r="AG326" i="104"/>
  <c r="AF326" i="104"/>
  <c r="AE326" i="104"/>
  <c r="AD326" i="104"/>
  <c r="AC326" i="104"/>
  <c r="AB326" i="104"/>
  <c r="AA326" i="104"/>
  <c r="B326" i="104"/>
  <c r="AU325" i="104"/>
  <c r="AT325" i="104"/>
  <c r="AS325" i="104"/>
  <c r="AQ325" i="104"/>
  <c r="AP325" i="104"/>
  <c r="AI325" i="104"/>
  <c r="AH325" i="104"/>
  <c r="AG325" i="104"/>
  <c r="AF325" i="104"/>
  <c r="AE325" i="104"/>
  <c r="AD325" i="104"/>
  <c r="AC325" i="104"/>
  <c r="AB325" i="104"/>
  <c r="AA325" i="104"/>
  <c r="B325" i="104"/>
  <c r="AZ324" i="104"/>
  <c r="AY324" i="104"/>
  <c r="AX324" i="104"/>
  <c r="AW324" i="104"/>
  <c r="AV324" i="104"/>
  <c r="AU324" i="104"/>
  <c r="AT324" i="104"/>
  <c r="AS324" i="104"/>
  <c r="AQ324" i="104"/>
  <c r="AP324" i="104"/>
  <c r="AN324" i="104"/>
  <c r="AL324" i="104"/>
  <c r="AJ324" i="104"/>
  <c r="AI324" i="104"/>
  <c r="AH324" i="104"/>
  <c r="AG324" i="104"/>
  <c r="AF324" i="104"/>
  <c r="AE324" i="104"/>
  <c r="AD324" i="104"/>
  <c r="AC324" i="104"/>
  <c r="AB324" i="104"/>
  <c r="AA324" i="104"/>
  <c r="B324" i="104"/>
  <c r="AO324" i="104" s="1"/>
  <c r="AY323" i="104"/>
  <c r="AX323" i="104"/>
  <c r="AV323" i="104"/>
  <c r="AU323" i="104"/>
  <c r="AT323" i="104"/>
  <c r="AS323" i="104"/>
  <c r="AQ323" i="104"/>
  <c r="AP323" i="104"/>
  <c r="AO323" i="104"/>
  <c r="AN323" i="104"/>
  <c r="AJ323" i="104"/>
  <c r="AI323" i="104"/>
  <c r="AH323" i="104"/>
  <c r="AG323" i="104"/>
  <c r="AF323" i="104"/>
  <c r="AE323" i="104"/>
  <c r="AD323" i="104"/>
  <c r="AC323" i="104"/>
  <c r="AB323" i="104"/>
  <c r="AA323" i="104"/>
  <c r="B323" i="104"/>
  <c r="AM323" i="104" s="1"/>
  <c r="AV322" i="104"/>
  <c r="AU322" i="104"/>
  <c r="AT322" i="104"/>
  <c r="AS322" i="104"/>
  <c r="AQ322" i="104"/>
  <c r="AP322" i="104"/>
  <c r="AO322" i="104"/>
  <c r="AN322" i="104"/>
  <c r="AM322" i="104"/>
  <c r="AL322" i="104"/>
  <c r="AK322" i="104"/>
  <c r="AJ322" i="104"/>
  <c r="AI322" i="104"/>
  <c r="AH322" i="104"/>
  <c r="AG322" i="104"/>
  <c r="AF322" i="104"/>
  <c r="AE322" i="104"/>
  <c r="AD322" i="104"/>
  <c r="AC322" i="104"/>
  <c r="AB322" i="104"/>
  <c r="AA322" i="104"/>
  <c r="B322" i="104"/>
  <c r="AZ322" i="104" s="1"/>
  <c r="AY321" i="104"/>
  <c r="AW321" i="104"/>
  <c r="AU321" i="104"/>
  <c r="AT321" i="104"/>
  <c r="AS321" i="104"/>
  <c r="AQ321" i="104"/>
  <c r="AP321" i="104"/>
  <c r="AO321" i="104"/>
  <c r="AL321" i="104"/>
  <c r="AK321" i="104"/>
  <c r="AJ321" i="104"/>
  <c r="AI321" i="104"/>
  <c r="AH321" i="104"/>
  <c r="AG321" i="104"/>
  <c r="AF321" i="104"/>
  <c r="AE321" i="104"/>
  <c r="AD321" i="104"/>
  <c r="AC321" i="104"/>
  <c r="AB321" i="104"/>
  <c r="AA321" i="104"/>
  <c r="B321" i="104"/>
  <c r="AZ321" i="104" s="1"/>
  <c r="AU320" i="104"/>
  <c r="AT320" i="104"/>
  <c r="AS320" i="104"/>
  <c r="AQ320" i="104"/>
  <c r="AP320" i="104"/>
  <c r="AI320" i="104"/>
  <c r="AH320" i="104"/>
  <c r="AG320" i="104"/>
  <c r="AF320" i="104"/>
  <c r="AE320" i="104"/>
  <c r="AD320" i="104"/>
  <c r="AC320" i="104"/>
  <c r="AB320" i="104"/>
  <c r="AA320" i="104"/>
  <c r="B320" i="104"/>
  <c r="AZ319" i="104"/>
  <c r="AY319" i="104"/>
  <c r="AU319" i="104"/>
  <c r="AT319" i="104"/>
  <c r="AS319" i="104"/>
  <c r="AQ319" i="104"/>
  <c r="AP319" i="104"/>
  <c r="AI319" i="104"/>
  <c r="AH319" i="104"/>
  <c r="AG319" i="104"/>
  <c r="AF319" i="104"/>
  <c r="AE319" i="104"/>
  <c r="AD319" i="104"/>
  <c r="AC319" i="104"/>
  <c r="AB319" i="104"/>
  <c r="AA319" i="104"/>
  <c r="B319" i="104"/>
  <c r="AZ318" i="104"/>
  <c r="AY318" i="104"/>
  <c r="AX318" i="104"/>
  <c r="AW318" i="104"/>
  <c r="AV318" i="104"/>
  <c r="AU318" i="104"/>
  <c r="AT318" i="104"/>
  <c r="AS318" i="104"/>
  <c r="AQ318" i="104"/>
  <c r="AP318" i="104"/>
  <c r="AO318" i="104"/>
  <c r="AN318" i="104"/>
  <c r="AM318" i="104"/>
  <c r="AL318" i="104"/>
  <c r="AJ318" i="104"/>
  <c r="AI318" i="104"/>
  <c r="AH318" i="104"/>
  <c r="AG318" i="104"/>
  <c r="AF318" i="104"/>
  <c r="AE318" i="104"/>
  <c r="AD318" i="104"/>
  <c r="AC318" i="104"/>
  <c r="AB318" i="104"/>
  <c r="AA318" i="104"/>
  <c r="B318" i="104"/>
  <c r="AK318" i="104" s="1"/>
  <c r="AX317" i="104"/>
  <c r="AU317" i="104"/>
  <c r="AT317" i="104"/>
  <c r="AS317" i="104"/>
  <c r="AQ317" i="104"/>
  <c r="AP317" i="104"/>
  <c r="AO317" i="104"/>
  <c r="AN317" i="104"/>
  <c r="AM317" i="104"/>
  <c r="AL317" i="104"/>
  <c r="AK317" i="104"/>
  <c r="AJ317" i="104"/>
  <c r="AI317" i="104"/>
  <c r="AH317" i="104"/>
  <c r="AG317" i="104"/>
  <c r="AF317" i="104"/>
  <c r="AE317" i="104"/>
  <c r="AD317" i="104"/>
  <c r="AC317" i="104"/>
  <c r="AB317" i="104"/>
  <c r="AA317" i="104"/>
  <c r="B317" i="104"/>
  <c r="AU316" i="104"/>
  <c r="AT316" i="104"/>
  <c r="AS316" i="104"/>
  <c r="AQ316" i="104"/>
  <c r="AP316" i="104"/>
  <c r="AN316" i="104"/>
  <c r="AM316" i="104"/>
  <c r="AK316" i="104"/>
  <c r="AJ316" i="104"/>
  <c r="AI316" i="104"/>
  <c r="AH316" i="104"/>
  <c r="AG316" i="104"/>
  <c r="AF316" i="104"/>
  <c r="AE316" i="104"/>
  <c r="AD316" i="104"/>
  <c r="AC316" i="104"/>
  <c r="AB316" i="104"/>
  <c r="AA316" i="104"/>
  <c r="B316" i="104"/>
  <c r="AZ316" i="104" s="1"/>
  <c r="AU315" i="104"/>
  <c r="AT315" i="104"/>
  <c r="AS315" i="104"/>
  <c r="AQ315" i="104"/>
  <c r="AP315" i="104"/>
  <c r="AK315" i="104"/>
  <c r="AI315" i="104"/>
  <c r="AH315" i="104"/>
  <c r="AG315" i="104"/>
  <c r="AF315" i="104"/>
  <c r="AE315" i="104"/>
  <c r="AD315" i="104"/>
  <c r="AC315" i="104"/>
  <c r="AB315" i="104"/>
  <c r="AA315" i="104"/>
  <c r="B315" i="104"/>
  <c r="AZ314" i="104"/>
  <c r="AY314" i="104"/>
  <c r="AU314" i="104"/>
  <c r="AT314" i="104"/>
  <c r="AS314" i="104"/>
  <c r="AQ314" i="104"/>
  <c r="AP314" i="104"/>
  <c r="AN314" i="104"/>
  <c r="AJ314" i="104"/>
  <c r="AI314" i="104"/>
  <c r="AH314" i="104"/>
  <c r="AG314" i="104"/>
  <c r="AF314" i="104"/>
  <c r="AE314" i="104"/>
  <c r="AD314" i="104"/>
  <c r="AC314" i="104"/>
  <c r="AB314" i="104"/>
  <c r="AA314" i="104"/>
  <c r="B314" i="104"/>
  <c r="AX314" i="104" s="1"/>
  <c r="AZ313" i="104"/>
  <c r="AY313" i="104"/>
  <c r="AX313" i="104"/>
  <c r="AW313" i="104"/>
  <c r="AV313" i="104"/>
  <c r="AU313" i="104"/>
  <c r="AT313" i="104"/>
  <c r="AS313" i="104"/>
  <c r="AQ313" i="104"/>
  <c r="AP313" i="104"/>
  <c r="AN313" i="104"/>
  <c r="AJ313" i="104"/>
  <c r="AI313" i="104"/>
  <c r="AH313" i="104"/>
  <c r="AG313" i="104"/>
  <c r="AF313" i="104"/>
  <c r="AE313" i="104"/>
  <c r="AD313" i="104"/>
  <c r="AC313" i="104"/>
  <c r="AB313" i="104"/>
  <c r="AA313" i="104"/>
  <c r="B313" i="104"/>
  <c r="AO313" i="104" s="1"/>
  <c r="AZ312" i="104"/>
  <c r="AW312" i="104"/>
  <c r="AV312" i="104"/>
  <c r="AU312" i="104"/>
  <c r="AT312" i="104"/>
  <c r="AS312" i="104"/>
  <c r="AQ312" i="104"/>
  <c r="AP312" i="104"/>
  <c r="AO312" i="104"/>
  <c r="AN312" i="104"/>
  <c r="AM312" i="104"/>
  <c r="AL312" i="104"/>
  <c r="AI312" i="104"/>
  <c r="AH312" i="104"/>
  <c r="AG312" i="104"/>
  <c r="AF312" i="104"/>
  <c r="AE312" i="104"/>
  <c r="AD312" i="104"/>
  <c r="AC312" i="104"/>
  <c r="AB312" i="104"/>
  <c r="AA312" i="104"/>
  <c r="B312" i="104"/>
  <c r="AK312" i="104" s="1"/>
  <c r="AY311" i="104"/>
  <c r="AU311" i="104"/>
  <c r="AT311" i="104"/>
  <c r="AS311" i="104"/>
  <c r="AQ311" i="104"/>
  <c r="AP311" i="104"/>
  <c r="AO311" i="104"/>
  <c r="AN311" i="104"/>
  <c r="AM311" i="104"/>
  <c r="AL311" i="104"/>
  <c r="AK311" i="104"/>
  <c r="AJ311" i="104"/>
  <c r="AI311" i="104"/>
  <c r="AH311" i="104"/>
  <c r="AG311" i="104"/>
  <c r="AF311" i="104"/>
  <c r="AE311" i="104"/>
  <c r="AD311" i="104"/>
  <c r="AC311" i="104"/>
  <c r="AB311" i="104"/>
  <c r="AA311" i="104"/>
  <c r="B311" i="104"/>
  <c r="AZ311" i="104" s="1"/>
  <c r="AW310" i="104"/>
  <c r="AU310" i="104"/>
  <c r="AT310" i="104"/>
  <c r="AS310" i="104"/>
  <c r="AQ310" i="104"/>
  <c r="AP310" i="104"/>
  <c r="AM310" i="104"/>
  <c r="AI310" i="104"/>
  <c r="AH310" i="104"/>
  <c r="AG310" i="104"/>
  <c r="AF310" i="104"/>
  <c r="AE310" i="104"/>
  <c r="AD310" i="104"/>
  <c r="AC310" i="104"/>
  <c r="AB310" i="104"/>
  <c r="AA310" i="104"/>
  <c r="B310" i="104"/>
  <c r="AU309" i="104"/>
  <c r="AT309" i="104"/>
  <c r="AS309" i="104"/>
  <c r="AQ309" i="104"/>
  <c r="AP309" i="104"/>
  <c r="AI309" i="104"/>
  <c r="AH309" i="104"/>
  <c r="AG309" i="104"/>
  <c r="AF309" i="104"/>
  <c r="AE309" i="104"/>
  <c r="AD309" i="104"/>
  <c r="AC309" i="104"/>
  <c r="AB309" i="104"/>
  <c r="AA309" i="104"/>
  <c r="B309" i="104"/>
  <c r="AZ308" i="104"/>
  <c r="AY308" i="104"/>
  <c r="AX308" i="104"/>
  <c r="AW308" i="104"/>
  <c r="AV308" i="104"/>
  <c r="AU308" i="104"/>
  <c r="AT308" i="104"/>
  <c r="AS308" i="104"/>
  <c r="AQ308" i="104"/>
  <c r="AP308" i="104"/>
  <c r="AN308" i="104"/>
  <c r="AL308" i="104"/>
  <c r="AK308" i="104"/>
  <c r="AJ308" i="104"/>
  <c r="AI308" i="104"/>
  <c r="AH308" i="104"/>
  <c r="AG308" i="104"/>
  <c r="AF308" i="104"/>
  <c r="AE308" i="104"/>
  <c r="AD308" i="104"/>
  <c r="AC308" i="104"/>
  <c r="AB308" i="104"/>
  <c r="AA308" i="104"/>
  <c r="B308" i="104"/>
  <c r="AO308" i="104" s="1"/>
  <c r="AY307" i="104"/>
  <c r="AX307" i="104"/>
  <c r="AV307" i="104"/>
  <c r="AU307" i="104"/>
  <c r="AT307" i="104"/>
  <c r="AS307" i="104"/>
  <c r="AQ307" i="104"/>
  <c r="AP307" i="104"/>
  <c r="AO307" i="104"/>
  <c r="AN307" i="104"/>
  <c r="AJ307" i="104"/>
  <c r="AI307" i="104"/>
  <c r="AH307" i="104"/>
  <c r="AG307" i="104"/>
  <c r="AF307" i="104"/>
  <c r="AE307" i="104"/>
  <c r="AD307" i="104"/>
  <c r="AC307" i="104"/>
  <c r="AB307" i="104"/>
  <c r="AA307" i="104"/>
  <c r="B307" i="104"/>
  <c r="AM307" i="104" s="1"/>
  <c r="AV306" i="104"/>
  <c r="AU306" i="104"/>
  <c r="AT306" i="104"/>
  <c r="AS306" i="104"/>
  <c r="AQ306" i="104"/>
  <c r="AP306" i="104"/>
  <c r="AO306" i="104"/>
  <c r="AN306" i="104"/>
  <c r="AM306" i="104"/>
  <c r="AL306" i="104"/>
  <c r="AK306" i="104"/>
  <c r="AJ306" i="104"/>
  <c r="AI306" i="104"/>
  <c r="AH306" i="104"/>
  <c r="AG306" i="104"/>
  <c r="AF306" i="104"/>
  <c r="AE306" i="104"/>
  <c r="AD306" i="104"/>
  <c r="AC306" i="104"/>
  <c r="AB306" i="104"/>
  <c r="AA306" i="104"/>
  <c r="B306" i="104"/>
  <c r="AZ306" i="104" s="1"/>
  <c r="AZ305" i="104"/>
  <c r="AY305" i="104"/>
  <c r="AW305" i="104"/>
  <c r="AU305" i="104"/>
  <c r="AT305" i="104"/>
  <c r="AS305" i="104"/>
  <c r="AQ305" i="104"/>
  <c r="AP305" i="104"/>
  <c r="AO305" i="104"/>
  <c r="AL305" i="104"/>
  <c r="AK305" i="104"/>
  <c r="AJ305" i="104"/>
  <c r="AI305" i="104"/>
  <c r="AH305" i="104"/>
  <c r="AG305" i="104"/>
  <c r="AF305" i="104"/>
  <c r="AE305" i="104"/>
  <c r="AD305" i="104"/>
  <c r="AC305" i="104"/>
  <c r="AB305" i="104"/>
  <c r="AA305" i="104"/>
  <c r="B305" i="104"/>
  <c r="AX305" i="104" s="1"/>
  <c r="AU304" i="104"/>
  <c r="AT304" i="104"/>
  <c r="AS304" i="104"/>
  <c r="AQ304" i="104"/>
  <c r="AP304" i="104"/>
  <c r="AI304" i="104"/>
  <c r="AH304" i="104"/>
  <c r="AG304" i="104"/>
  <c r="AF304" i="104"/>
  <c r="AE304" i="104"/>
  <c r="AD304" i="104"/>
  <c r="AC304" i="104"/>
  <c r="AB304" i="104"/>
  <c r="AA304" i="104"/>
  <c r="B304" i="104"/>
  <c r="AU303" i="104"/>
  <c r="AT303" i="104"/>
  <c r="AS303" i="104"/>
  <c r="AQ303" i="104"/>
  <c r="AP303" i="104"/>
  <c r="AI303" i="104"/>
  <c r="AH303" i="104"/>
  <c r="AG303" i="104"/>
  <c r="AF303" i="104"/>
  <c r="AE303" i="104"/>
  <c r="AD303" i="104"/>
  <c r="AC303" i="104"/>
  <c r="AB303" i="104"/>
  <c r="AA303" i="104"/>
  <c r="B303" i="104"/>
  <c r="AZ302" i="104"/>
  <c r="AY302" i="104"/>
  <c r="AX302" i="104"/>
  <c r="AW302" i="104"/>
  <c r="AV302" i="104"/>
  <c r="AU302" i="104"/>
  <c r="AT302" i="104"/>
  <c r="AS302" i="104"/>
  <c r="AQ302" i="104"/>
  <c r="AP302" i="104"/>
  <c r="AO302" i="104"/>
  <c r="AN302" i="104"/>
  <c r="AM302" i="104"/>
  <c r="AL302" i="104"/>
  <c r="AJ302" i="104"/>
  <c r="AI302" i="104"/>
  <c r="AH302" i="104"/>
  <c r="AG302" i="104"/>
  <c r="AF302" i="104"/>
  <c r="AE302" i="104"/>
  <c r="AD302" i="104"/>
  <c r="AC302" i="104"/>
  <c r="AB302" i="104"/>
  <c r="AA302" i="104"/>
  <c r="B302" i="104"/>
  <c r="AK302" i="104" s="1"/>
  <c r="AX301" i="104"/>
  <c r="AU301" i="104"/>
  <c r="AT301" i="104"/>
  <c r="AS301" i="104"/>
  <c r="AQ301" i="104"/>
  <c r="AP301" i="104"/>
  <c r="AO301" i="104"/>
  <c r="AN301" i="104"/>
  <c r="AM301" i="104"/>
  <c r="AL301" i="104"/>
  <c r="AK301" i="104"/>
  <c r="AJ301" i="104"/>
  <c r="AI301" i="104"/>
  <c r="AH301" i="104"/>
  <c r="AG301" i="104"/>
  <c r="AF301" i="104"/>
  <c r="AE301" i="104"/>
  <c r="AD301" i="104"/>
  <c r="AC301" i="104"/>
  <c r="AB301" i="104"/>
  <c r="AA301" i="104"/>
  <c r="B301" i="104"/>
  <c r="AU300" i="104"/>
  <c r="AT300" i="104"/>
  <c r="AS300" i="104"/>
  <c r="AQ300" i="104"/>
  <c r="AP300" i="104"/>
  <c r="AN300" i="104"/>
  <c r="AM300" i="104"/>
  <c r="AK300" i="104"/>
  <c r="AJ300" i="104"/>
  <c r="AI300" i="104"/>
  <c r="AH300" i="104"/>
  <c r="AG300" i="104"/>
  <c r="AF300" i="104"/>
  <c r="AE300" i="104"/>
  <c r="AD300" i="104"/>
  <c r="AC300" i="104"/>
  <c r="AB300" i="104"/>
  <c r="AA300" i="104"/>
  <c r="B300" i="104"/>
  <c r="AZ300" i="104" s="1"/>
  <c r="AU299" i="104"/>
  <c r="AT299" i="104"/>
  <c r="AS299" i="104"/>
  <c r="AQ299" i="104"/>
  <c r="AP299" i="104"/>
  <c r="AK299" i="104"/>
  <c r="AI299" i="104"/>
  <c r="AH299" i="104"/>
  <c r="AG299" i="104"/>
  <c r="AF299" i="104"/>
  <c r="AE299" i="104"/>
  <c r="AD299" i="104"/>
  <c r="AC299" i="104"/>
  <c r="AB299" i="104"/>
  <c r="AA299" i="104"/>
  <c r="B299" i="104"/>
  <c r="AZ298" i="104"/>
  <c r="AY298" i="104"/>
  <c r="AU298" i="104"/>
  <c r="AT298" i="104"/>
  <c r="AS298" i="104"/>
  <c r="AQ298" i="104"/>
  <c r="AP298" i="104"/>
  <c r="AN298" i="104"/>
  <c r="AJ298" i="104"/>
  <c r="AI298" i="104"/>
  <c r="AH298" i="104"/>
  <c r="AG298" i="104"/>
  <c r="AF298" i="104"/>
  <c r="AE298" i="104"/>
  <c r="AD298" i="104"/>
  <c r="AC298" i="104"/>
  <c r="AB298" i="104"/>
  <c r="AA298" i="104"/>
  <c r="B298" i="104"/>
  <c r="AX298" i="104" s="1"/>
  <c r="AZ297" i="104"/>
  <c r="AY297" i="104"/>
  <c r="AX297" i="104"/>
  <c r="AW297" i="104"/>
  <c r="AV297" i="104"/>
  <c r="AU297" i="104"/>
  <c r="AT297" i="104"/>
  <c r="AS297" i="104"/>
  <c r="AQ297" i="104"/>
  <c r="AP297" i="104"/>
  <c r="AN297" i="104"/>
  <c r="AJ297" i="104"/>
  <c r="AI297" i="104"/>
  <c r="AH297" i="104"/>
  <c r="AG297" i="104"/>
  <c r="AF297" i="104"/>
  <c r="AE297" i="104"/>
  <c r="AD297" i="104"/>
  <c r="AC297" i="104"/>
  <c r="AB297" i="104"/>
  <c r="AA297" i="104"/>
  <c r="B297" i="104"/>
  <c r="AO297" i="104" s="1"/>
  <c r="AZ296" i="104"/>
  <c r="AW296" i="104"/>
  <c r="AV296" i="104"/>
  <c r="AU296" i="104"/>
  <c r="AT296" i="104"/>
  <c r="AS296" i="104"/>
  <c r="AQ296" i="104"/>
  <c r="AP296" i="104"/>
  <c r="AO296" i="104"/>
  <c r="AN296" i="104"/>
  <c r="AM296" i="104"/>
  <c r="AL296" i="104"/>
  <c r="AI296" i="104"/>
  <c r="AH296" i="104"/>
  <c r="AG296" i="104"/>
  <c r="AF296" i="104"/>
  <c r="AE296" i="104"/>
  <c r="AD296" i="104"/>
  <c r="AC296" i="104"/>
  <c r="AB296" i="104"/>
  <c r="AA296" i="104"/>
  <c r="B296" i="104"/>
  <c r="AK296" i="104" s="1"/>
  <c r="AY295" i="104"/>
  <c r="AU295" i="104"/>
  <c r="AT295" i="104"/>
  <c r="AS295" i="104"/>
  <c r="AQ295" i="104"/>
  <c r="AP295" i="104"/>
  <c r="AO295" i="104"/>
  <c r="AN295" i="104"/>
  <c r="AM295" i="104"/>
  <c r="AL295" i="104"/>
  <c r="AK295" i="104"/>
  <c r="AJ295" i="104"/>
  <c r="AI295" i="104"/>
  <c r="AH295" i="104"/>
  <c r="AG295" i="104"/>
  <c r="AF295" i="104"/>
  <c r="AE295" i="104"/>
  <c r="AD295" i="104"/>
  <c r="AC295" i="104"/>
  <c r="AB295" i="104"/>
  <c r="AA295" i="104"/>
  <c r="B295" i="104"/>
  <c r="AZ295" i="104" s="1"/>
  <c r="AW294" i="104"/>
  <c r="AU294" i="104"/>
  <c r="AT294" i="104"/>
  <c r="AS294" i="104"/>
  <c r="AQ294" i="104"/>
  <c r="AP294" i="104"/>
  <c r="AI294" i="104"/>
  <c r="AH294" i="104"/>
  <c r="AG294" i="104"/>
  <c r="AF294" i="104"/>
  <c r="AE294" i="104"/>
  <c r="AD294" i="104"/>
  <c r="AC294" i="104"/>
  <c r="AB294" i="104"/>
  <c r="AA294" i="104"/>
  <c r="B294" i="104"/>
  <c r="AU293" i="104"/>
  <c r="AT293" i="104"/>
  <c r="AS293" i="104"/>
  <c r="AQ293" i="104"/>
  <c r="AP293" i="104"/>
  <c r="AI293" i="104"/>
  <c r="AH293" i="104"/>
  <c r="AG293" i="104"/>
  <c r="AF293" i="104"/>
  <c r="AE293" i="104"/>
  <c r="AD293" i="104"/>
  <c r="AC293" i="104"/>
  <c r="AB293" i="104"/>
  <c r="AA293" i="104"/>
  <c r="B293" i="104"/>
  <c r="AZ292" i="104"/>
  <c r="AY292" i="104"/>
  <c r="AX292" i="104"/>
  <c r="AW292" i="104"/>
  <c r="AV292" i="104"/>
  <c r="AU292" i="104"/>
  <c r="AT292" i="104"/>
  <c r="AS292" i="104"/>
  <c r="AQ292" i="104"/>
  <c r="AP292" i="104"/>
  <c r="AN292" i="104"/>
  <c r="AL292" i="104"/>
  <c r="AK292" i="104"/>
  <c r="AJ292" i="104"/>
  <c r="AI292" i="104"/>
  <c r="AH292" i="104"/>
  <c r="AG292" i="104"/>
  <c r="AF292" i="104"/>
  <c r="AE292" i="104"/>
  <c r="AD292" i="104"/>
  <c r="AC292" i="104"/>
  <c r="AB292" i="104"/>
  <c r="AA292" i="104"/>
  <c r="B292" i="104"/>
  <c r="AO292" i="104" s="1"/>
  <c r="AY291" i="104"/>
  <c r="AX291" i="104"/>
  <c r="AV291" i="104"/>
  <c r="AU291" i="104"/>
  <c r="AT291" i="104"/>
  <c r="AS291" i="104"/>
  <c r="AQ291" i="104"/>
  <c r="AP291" i="104"/>
  <c r="AO291" i="104"/>
  <c r="AN291" i="104"/>
  <c r="AJ291" i="104"/>
  <c r="AI291" i="104"/>
  <c r="AH291" i="104"/>
  <c r="AG291" i="104"/>
  <c r="AF291" i="104"/>
  <c r="AE291" i="104"/>
  <c r="AD291" i="104"/>
  <c r="AC291" i="104"/>
  <c r="AB291" i="104"/>
  <c r="AA291" i="104"/>
  <c r="B291" i="104"/>
  <c r="AM291" i="104" s="1"/>
  <c r="AV290" i="104"/>
  <c r="AU290" i="104"/>
  <c r="AT290" i="104"/>
  <c r="AS290" i="104"/>
  <c r="AQ290" i="104"/>
  <c r="AP290" i="104"/>
  <c r="AO290" i="104"/>
  <c r="AN290" i="104"/>
  <c r="AM290" i="104"/>
  <c r="AL290" i="104"/>
  <c r="AK290" i="104"/>
  <c r="AJ290" i="104"/>
  <c r="AI290" i="104"/>
  <c r="AH290" i="104"/>
  <c r="AG290" i="104"/>
  <c r="AF290" i="104"/>
  <c r="AE290" i="104"/>
  <c r="AD290" i="104"/>
  <c r="AC290" i="104"/>
  <c r="AB290" i="104"/>
  <c r="AA290" i="104"/>
  <c r="B290" i="104"/>
  <c r="AZ290" i="104" s="1"/>
  <c r="AZ289" i="104"/>
  <c r="AY289" i="104"/>
  <c r="AW289" i="104"/>
  <c r="AU289" i="104"/>
  <c r="AT289" i="104"/>
  <c r="AS289" i="104"/>
  <c r="AQ289" i="104"/>
  <c r="AP289" i="104"/>
  <c r="AO289" i="104"/>
  <c r="AL289" i="104"/>
  <c r="AK289" i="104"/>
  <c r="AJ289" i="104"/>
  <c r="AI289" i="104"/>
  <c r="AH289" i="104"/>
  <c r="AG289" i="104"/>
  <c r="AF289" i="104"/>
  <c r="AE289" i="104"/>
  <c r="AD289" i="104"/>
  <c r="AC289" i="104"/>
  <c r="AB289" i="104"/>
  <c r="AA289" i="104"/>
  <c r="B289" i="104"/>
  <c r="AX289" i="104" s="1"/>
  <c r="AU288" i="104"/>
  <c r="AT288" i="104"/>
  <c r="AS288" i="104"/>
  <c r="AQ288" i="104"/>
  <c r="AP288" i="104"/>
  <c r="AI288" i="104"/>
  <c r="AH288" i="104"/>
  <c r="AG288" i="104"/>
  <c r="AF288" i="104"/>
  <c r="AE288" i="104"/>
  <c r="AD288" i="104"/>
  <c r="AC288" i="104"/>
  <c r="AB288" i="104"/>
  <c r="AA288" i="104"/>
  <c r="B288" i="104"/>
  <c r="AU287" i="104"/>
  <c r="AT287" i="104"/>
  <c r="AS287" i="104"/>
  <c r="AQ287" i="104"/>
  <c r="AP287" i="104"/>
  <c r="AI287" i="104"/>
  <c r="AH287" i="104"/>
  <c r="AG287" i="104"/>
  <c r="AF287" i="104"/>
  <c r="AE287" i="104"/>
  <c r="AD287" i="104"/>
  <c r="AC287" i="104"/>
  <c r="AB287" i="104"/>
  <c r="AA287" i="104"/>
  <c r="B287" i="104"/>
  <c r="AZ286" i="104"/>
  <c r="AY286" i="104"/>
  <c r="AX286" i="104"/>
  <c r="AW286" i="104"/>
  <c r="AV286" i="104"/>
  <c r="AU286" i="104"/>
  <c r="AT286" i="104"/>
  <c r="AS286" i="104"/>
  <c r="AQ286" i="104"/>
  <c r="AP286" i="104"/>
  <c r="AO286" i="104"/>
  <c r="AN286" i="104"/>
  <c r="AM286" i="104"/>
  <c r="AL286" i="104"/>
  <c r="AJ286" i="104"/>
  <c r="AI286" i="104"/>
  <c r="AH286" i="104"/>
  <c r="AG286" i="104"/>
  <c r="AF286" i="104"/>
  <c r="AE286" i="104"/>
  <c r="AD286" i="104"/>
  <c r="AC286" i="104"/>
  <c r="AB286" i="104"/>
  <c r="AA286" i="104"/>
  <c r="B286" i="104"/>
  <c r="AK286" i="104" s="1"/>
  <c r="AX285" i="104"/>
  <c r="AU285" i="104"/>
  <c r="AT285" i="104"/>
  <c r="AS285" i="104"/>
  <c r="AQ285" i="104"/>
  <c r="AP285" i="104"/>
  <c r="AO285" i="104"/>
  <c r="AN285" i="104"/>
  <c r="AM285" i="104"/>
  <c r="AL285" i="104"/>
  <c r="AK285" i="104"/>
  <c r="AJ285" i="104"/>
  <c r="AI285" i="104"/>
  <c r="AH285" i="104"/>
  <c r="AG285" i="104"/>
  <c r="AF285" i="104"/>
  <c r="AE285" i="104"/>
  <c r="AD285" i="104"/>
  <c r="AC285" i="104"/>
  <c r="AB285" i="104"/>
  <c r="AA285" i="104"/>
  <c r="B285" i="104"/>
  <c r="AU284" i="104"/>
  <c r="AT284" i="104"/>
  <c r="AS284" i="104"/>
  <c r="AQ284" i="104"/>
  <c r="AP284" i="104"/>
  <c r="AN284" i="104"/>
  <c r="AM284" i="104"/>
  <c r="AK284" i="104"/>
  <c r="AJ284" i="104"/>
  <c r="AI284" i="104"/>
  <c r="AH284" i="104"/>
  <c r="AG284" i="104"/>
  <c r="AF284" i="104"/>
  <c r="AE284" i="104"/>
  <c r="AD284" i="104"/>
  <c r="AC284" i="104"/>
  <c r="AB284" i="104"/>
  <c r="AA284" i="104"/>
  <c r="B284" i="104"/>
  <c r="AZ284" i="104" s="1"/>
  <c r="AW283" i="104"/>
  <c r="AU283" i="104"/>
  <c r="AT283" i="104"/>
  <c r="AS283" i="104"/>
  <c r="AQ283" i="104"/>
  <c r="AP283" i="104"/>
  <c r="AI283" i="104"/>
  <c r="AH283" i="104"/>
  <c r="AG283" i="104"/>
  <c r="AF283" i="104"/>
  <c r="AE283" i="104"/>
  <c r="AD283" i="104"/>
  <c r="AC283" i="104"/>
  <c r="AB283" i="104"/>
  <c r="AA283" i="104"/>
  <c r="B283" i="104"/>
  <c r="AZ282" i="104"/>
  <c r="AY282" i="104"/>
  <c r="AU282" i="104"/>
  <c r="AT282" i="104"/>
  <c r="AS282" i="104"/>
  <c r="AQ282" i="104"/>
  <c r="AP282" i="104"/>
  <c r="AN282" i="104"/>
  <c r="AJ282" i="104"/>
  <c r="AI282" i="104"/>
  <c r="AH282" i="104"/>
  <c r="AG282" i="104"/>
  <c r="AF282" i="104"/>
  <c r="AE282" i="104"/>
  <c r="AD282" i="104"/>
  <c r="AC282" i="104"/>
  <c r="AB282" i="104"/>
  <c r="AA282" i="104"/>
  <c r="B282" i="104"/>
  <c r="AX282" i="104" s="1"/>
  <c r="AZ281" i="104"/>
  <c r="AY281" i="104"/>
  <c r="AX281" i="104"/>
  <c r="AW281" i="104"/>
  <c r="AV281" i="104"/>
  <c r="AU281" i="104"/>
  <c r="AT281" i="104"/>
  <c r="AS281" i="104"/>
  <c r="AQ281" i="104"/>
  <c r="AP281" i="104"/>
  <c r="AN281" i="104"/>
  <c r="AJ281" i="104"/>
  <c r="AI281" i="104"/>
  <c r="AH281" i="104"/>
  <c r="AG281" i="104"/>
  <c r="AF281" i="104"/>
  <c r="AE281" i="104"/>
  <c r="AD281" i="104"/>
  <c r="AC281" i="104"/>
  <c r="AB281" i="104"/>
  <c r="AA281" i="104"/>
  <c r="B281" i="104"/>
  <c r="AO281" i="104" s="1"/>
  <c r="AZ280" i="104"/>
  <c r="AW280" i="104"/>
  <c r="AV280" i="104"/>
  <c r="AU280" i="104"/>
  <c r="AT280" i="104"/>
  <c r="AS280" i="104"/>
  <c r="AQ280" i="104"/>
  <c r="AP280" i="104"/>
  <c r="AO280" i="104"/>
  <c r="AN280" i="104"/>
  <c r="AM280" i="104"/>
  <c r="AL280" i="104"/>
  <c r="AI280" i="104"/>
  <c r="AH280" i="104"/>
  <c r="AG280" i="104"/>
  <c r="AF280" i="104"/>
  <c r="AE280" i="104"/>
  <c r="AD280" i="104"/>
  <c r="AC280" i="104"/>
  <c r="AB280" i="104"/>
  <c r="AA280" i="104"/>
  <c r="B280" i="104"/>
  <c r="AK280" i="104" s="1"/>
  <c r="AY279" i="104"/>
  <c r="AU279" i="104"/>
  <c r="AT279" i="104"/>
  <c r="AS279" i="104"/>
  <c r="AQ279" i="104"/>
  <c r="AP279" i="104"/>
  <c r="AO279" i="104"/>
  <c r="AN279" i="104"/>
  <c r="AM279" i="104"/>
  <c r="AL279" i="104"/>
  <c r="AK279" i="104"/>
  <c r="AJ279" i="104"/>
  <c r="AI279" i="104"/>
  <c r="AH279" i="104"/>
  <c r="AG279" i="104"/>
  <c r="AF279" i="104"/>
  <c r="AE279" i="104"/>
  <c r="AD279" i="104"/>
  <c r="AC279" i="104"/>
  <c r="AB279" i="104"/>
  <c r="AA279" i="104"/>
  <c r="B279" i="104"/>
  <c r="AZ279" i="104" s="1"/>
  <c r="AU278" i="104"/>
  <c r="AT278" i="104"/>
  <c r="AS278" i="104"/>
  <c r="AQ278" i="104"/>
  <c r="AP278" i="104"/>
  <c r="AI278" i="104"/>
  <c r="AH278" i="104"/>
  <c r="AG278" i="104"/>
  <c r="AF278" i="104"/>
  <c r="AE278" i="104"/>
  <c r="AD278" i="104"/>
  <c r="AC278" i="104"/>
  <c r="AB278" i="104"/>
  <c r="AA278" i="104"/>
  <c r="B278" i="104"/>
  <c r="AU277" i="104"/>
  <c r="AT277" i="104"/>
  <c r="AS277" i="104"/>
  <c r="AQ277" i="104"/>
  <c r="AP277" i="104"/>
  <c r="AI277" i="104"/>
  <c r="AH277" i="104"/>
  <c r="AG277" i="104"/>
  <c r="AF277" i="104"/>
  <c r="AE277" i="104"/>
  <c r="AD277" i="104"/>
  <c r="AC277" i="104"/>
  <c r="AB277" i="104"/>
  <c r="AA277" i="104"/>
  <c r="B277" i="104"/>
  <c r="AZ276" i="104"/>
  <c r="AY276" i="104"/>
  <c r="AX276" i="104"/>
  <c r="AW276" i="104"/>
  <c r="AV276" i="104"/>
  <c r="AU276" i="104"/>
  <c r="AT276" i="104"/>
  <c r="AS276" i="104"/>
  <c r="AQ276" i="104"/>
  <c r="AP276" i="104"/>
  <c r="AN276" i="104"/>
  <c r="AL276" i="104"/>
  <c r="AK276" i="104"/>
  <c r="AJ276" i="104"/>
  <c r="AI276" i="104"/>
  <c r="AH276" i="104"/>
  <c r="AG276" i="104"/>
  <c r="AF276" i="104"/>
  <c r="AE276" i="104"/>
  <c r="AD276" i="104"/>
  <c r="AC276" i="104"/>
  <c r="AB276" i="104"/>
  <c r="AA276" i="104"/>
  <c r="B276" i="104"/>
  <c r="AO276" i="104" s="1"/>
  <c r="AY275" i="104"/>
  <c r="AX275" i="104"/>
  <c r="AV275" i="104"/>
  <c r="AU275" i="104"/>
  <c r="AT275" i="104"/>
  <c r="AS275" i="104"/>
  <c r="AQ275" i="104"/>
  <c r="AP275" i="104"/>
  <c r="AO275" i="104"/>
  <c r="AN275" i="104"/>
  <c r="AK275" i="104"/>
  <c r="AJ275" i="104"/>
  <c r="AI275" i="104"/>
  <c r="AH275" i="104"/>
  <c r="AG275" i="104"/>
  <c r="AF275" i="104"/>
  <c r="AE275" i="104"/>
  <c r="AD275" i="104"/>
  <c r="AC275" i="104"/>
  <c r="AB275" i="104"/>
  <c r="AA275" i="104"/>
  <c r="B275" i="104"/>
  <c r="AM275" i="104" s="1"/>
  <c r="AV274" i="104"/>
  <c r="AU274" i="104"/>
  <c r="AT274" i="104"/>
  <c r="AS274" i="104"/>
  <c r="AQ274" i="104"/>
  <c r="AP274" i="104"/>
  <c r="AO274" i="104"/>
  <c r="AN274" i="104"/>
  <c r="AM274" i="104"/>
  <c r="AL274" i="104"/>
  <c r="AK274" i="104"/>
  <c r="AJ274" i="104"/>
  <c r="AI274" i="104"/>
  <c r="AH274" i="104"/>
  <c r="AG274" i="104"/>
  <c r="AF274" i="104"/>
  <c r="AE274" i="104"/>
  <c r="AD274" i="104"/>
  <c r="AC274" i="104"/>
  <c r="AB274" i="104"/>
  <c r="AA274" i="104"/>
  <c r="B274" i="104"/>
  <c r="AZ273" i="104"/>
  <c r="AY273" i="104"/>
  <c r="AW273" i="104"/>
  <c r="AU273" i="104"/>
  <c r="AT273" i="104"/>
  <c r="AS273" i="104"/>
  <c r="AQ273" i="104"/>
  <c r="AP273" i="104"/>
  <c r="AO273" i="104"/>
  <c r="AL273" i="104"/>
  <c r="AK273" i="104"/>
  <c r="AJ273" i="104"/>
  <c r="AI273" i="104"/>
  <c r="AH273" i="104"/>
  <c r="AG273" i="104"/>
  <c r="AF273" i="104"/>
  <c r="AE273" i="104"/>
  <c r="AD273" i="104"/>
  <c r="AC273" i="104"/>
  <c r="AB273" i="104"/>
  <c r="AA273" i="104"/>
  <c r="B273" i="104"/>
  <c r="AX273" i="104" s="1"/>
  <c r="AU272" i="104"/>
  <c r="AT272" i="104"/>
  <c r="AS272" i="104"/>
  <c r="AQ272" i="104"/>
  <c r="AP272" i="104"/>
  <c r="AI272" i="104"/>
  <c r="AH272" i="104"/>
  <c r="AG272" i="104"/>
  <c r="AF272" i="104"/>
  <c r="AE272" i="104"/>
  <c r="AD272" i="104"/>
  <c r="AC272" i="104"/>
  <c r="AB272" i="104"/>
  <c r="AA272" i="104"/>
  <c r="B272" i="104"/>
  <c r="AZ271" i="104"/>
  <c r="AY271" i="104"/>
  <c r="AX271" i="104"/>
  <c r="AW271" i="104"/>
  <c r="AU271" i="104"/>
  <c r="AT271" i="104"/>
  <c r="AS271" i="104"/>
  <c r="AQ271" i="104"/>
  <c r="AP271" i="104"/>
  <c r="AN271" i="104"/>
  <c r="AL271" i="104"/>
  <c r="AI271" i="104"/>
  <c r="AH271" i="104"/>
  <c r="AG271" i="104"/>
  <c r="AF271" i="104"/>
  <c r="AE271" i="104"/>
  <c r="AD271" i="104"/>
  <c r="AC271" i="104"/>
  <c r="AB271" i="104"/>
  <c r="AA271" i="104"/>
  <c r="B271" i="104"/>
  <c r="AZ270" i="104"/>
  <c r="AY270" i="104"/>
  <c r="AX270" i="104"/>
  <c r="AW270" i="104"/>
  <c r="AV270" i="104"/>
  <c r="AU270" i="104"/>
  <c r="AT270" i="104"/>
  <c r="AS270" i="104"/>
  <c r="AQ270" i="104"/>
  <c r="AP270" i="104"/>
  <c r="AO270" i="104"/>
  <c r="AN270" i="104"/>
  <c r="AM270" i="104"/>
  <c r="AL270" i="104"/>
  <c r="AJ270" i="104"/>
  <c r="AI270" i="104"/>
  <c r="AH270" i="104"/>
  <c r="AG270" i="104"/>
  <c r="AF270" i="104"/>
  <c r="AE270" i="104"/>
  <c r="AD270" i="104"/>
  <c r="AC270" i="104"/>
  <c r="AB270" i="104"/>
  <c r="AA270" i="104"/>
  <c r="B270" i="104"/>
  <c r="AK270" i="104" s="1"/>
  <c r="AX269" i="104"/>
  <c r="AU269" i="104"/>
  <c r="AT269" i="104"/>
  <c r="AS269" i="104"/>
  <c r="AQ269" i="104"/>
  <c r="AP269" i="104"/>
  <c r="AI269" i="104"/>
  <c r="AH269" i="104"/>
  <c r="AG269" i="104"/>
  <c r="AF269" i="104"/>
  <c r="AE269" i="104"/>
  <c r="AD269" i="104"/>
  <c r="AC269" i="104"/>
  <c r="AB269" i="104"/>
  <c r="AA269" i="104"/>
  <c r="B269" i="104"/>
  <c r="AW268" i="104"/>
  <c r="AU268" i="104"/>
  <c r="AT268" i="104"/>
  <c r="AS268" i="104"/>
  <c r="AQ268" i="104"/>
  <c r="AP268" i="104"/>
  <c r="AN268" i="104"/>
  <c r="AM268" i="104"/>
  <c r="AK268" i="104"/>
  <c r="AJ268" i="104"/>
  <c r="AI268" i="104"/>
  <c r="AH268" i="104"/>
  <c r="AG268" i="104"/>
  <c r="AF268" i="104"/>
  <c r="AE268" i="104"/>
  <c r="AD268" i="104"/>
  <c r="AC268" i="104"/>
  <c r="AB268" i="104"/>
  <c r="AA268" i="104"/>
  <c r="B268" i="104"/>
  <c r="AU267" i="104"/>
  <c r="AT267" i="104"/>
  <c r="AS267" i="104"/>
  <c r="AQ267" i="104"/>
  <c r="AP267" i="104"/>
  <c r="AI267" i="104"/>
  <c r="AH267" i="104"/>
  <c r="AG267" i="104"/>
  <c r="AF267" i="104"/>
  <c r="AE267" i="104"/>
  <c r="AD267" i="104"/>
  <c r="AC267" i="104"/>
  <c r="AB267" i="104"/>
  <c r="AA267" i="104"/>
  <c r="B267" i="104"/>
  <c r="AZ266" i="104"/>
  <c r="AY266" i="104"/>
  <c r="AV266" i="104"/>
  <c r="AU266" i="104"/>
  <c r="AT266" i="104"/>
  <c r="AS266" i="104"/>
  <c r="AQ266" i="104"/>
  <c r="AP266" i="104"/>
  <c r="AN266" i="104"/>
  <c r="AL266" i="104"/>
  <c r="AJ266" i="104"/>
  <c r="AI266" i="104"/>
  <c r="AH266" i="104"/>
  <c r="AG266" i="104"/>
  <c r="AF266" i="104"/>
  <c r="AE266" i="104"/>
  <c r="AD266" i="104"/>
  <c r="AC266" i="104"/>
  <c r="AB266" i="104"/>
  <c r="AA266" i="104"/>
  <c r="B266" i="104"/>
  <c r="AX266" i="104" s="1"/>
  <c r="AZ265" i="104"/>
  <c r="AY265" i="104"/>
  <c r="AX265" i="104"/>
  <c r="AW265" i="104"/>
  <c r="AV265" i="104"/>
  <c r="AU265" i="104"/>
  <c r="AT265" i="104"/>
  <c r="AS265" i="104"/>
  <c r="AQ265" i="104"/>
  <c r="AP265" i="104"/>
  <c r="AO265" i="104"/>
  <c r="AN265" i="104"/>
  <c r="AL265" i="104"/>
  <c r="AJ265" i="104"/>
  <c r="AI265" i="104"/>
  <c r="AH265" i="104"/>
  <c r="AG265" i="104"/>
  <c r="AF265" i="104"/>
  <c r="AE265" i="104"/>
  <c r="AD265" i="104"/>
  <c r="AC265" i="104"/>
  <c r="AB265" i="104"/>
  <c r="AA265" i="104"/>
  <c r="B265" i="104"/>
  <c r="AM265" i="104" s="1"/>
  <c r="AU264" i="104"/>
  <c r="AT264" i="104"/>
  <c r="AS264" i="104"/>
  <c r="AQ264" i="104"/>
  <c r="AP264" i="104"/>
  <c r="AI264" i="104"/>
  <c r="AH264" i="104"/>
  <c r="AG264" i="104"/>
  <c r="AF264" i="104"/>
  <c r="AE264" i="104"/>
  <c r="AD264" i="104"/>
  <c r="AC264" i="104"/>
  <c r="AB264" i="104"/>
  <c r="AA264" i="104"/>
  <c r="B264" i="104"/>
  <c r="AY263" i="104"/>
  <c r="AU263" i="104"/>
  <c r="AT263" i="104"/>
  <c r="AS263" i="104"/>
  <c r="AQ263" i="104"/>
  <c r="AP263" i="104"/>
  <c r="AO263" i="104"/>
  <c r="AM263" i="104"/>
  <c r="AL263" i="104"/>
  <c r="AK263" i="104"/>
  <c r="AJ263" i="104"/>
  <c r="AI263" i="104"/>
  <c r="AH263" i="104"/>
  <c r="AG263" i="104"/>
  <c r="AF263" i="104"/>
  <c r="AE263" i="104"/>
  <c r="AD263" i="104"/>
  <c r="AC263" i="104"/>
  <c r="AB263" i="104"/>
  <c r="AA263" i="104"/>
  <c r="B263" i="104"/>
  <c r="AZ263" i="104" s="1"/>
  <c r="AY262" i="104"/>
  <c r="AW262" i="104"/>
  <c r="AV262" i="104"/>
  <c r="AU262" i="104"/>
  <c r="AT262" i="104"/>
  <c r="AS262" i="104"/>
  <c r="AQ262" i="104"/>
  <c r="AP262" i="104"/>
  <c r="AM262" i="104"/>
  <c r="AJ262" i="104"/>
  <c r="AI262" i="104"/>
  <c r="AH262" i="104"/>
  <c r="AG262" i="104"/>
  <c r="AF262" i="104"/>
  <c r="AE262" i="104"/>
  <c r="AD262" i="104"/>
  <c r="AC262" i="104"/>
  <c r="AB262" i="104"/>
  <c r="AA262" i="104"/>
  <c r="B262" i="104"/>
  <c r="AU261" i="104"/>
  <c r="AT261" i="104"/>
  <c r="AS261" i="104"/>
  <c r="AQ261" i="104"/>
  <c r="AP261" i="104"/>
  <c r="AI261" i="104"/>
  <c r="AH261" i="104"/>
  <c r="AG261" i="104"/>
  <c r="AF261" i="104"/>
  <c r="AE261" i="104"/>
  <c r="AD261" i="104"/>
  <c r="AC261" i="104"/>
  <c r="AB261" i="104"/>
  <c r="AA261" i="104"/>
  <c r="B261" i="104"/>
  <c r="AZ260" i="104"/>
  <c r="AY260" i="104"/>
  <c r="AX260" i="104"/>
  <c r="AW260" i="104"/>
  <c r="AV260" i="104"/>
  <c r="AU260" i="104"/>
  <c r="AT260" i="104"/>
  <c r="AS260" i="104"/>
  <c r="AQ260" i="104"/>
  <c r="AP260" i="104"/>
  <c r="AN260" i="104"/>
  <c r="AL260" i="104"/>
  <c r="AK260" i="104"/>
  <c r="AJ260" i="104"/>
  <c r="AI260" i="104"/>
  <c r="AH260" i="104"/>
  <c r="AG260" i="104"/>
  <c r="AF260" i="104"/>
  <c r="AE260" i="104"/>
  <c r="AD260" i="104"/>
  <c r="AC260" i="104"/>
  <c r="AB260" i="104"/>
  <c r="AA260" i="104"/>
  <c r="B260" i="104"/>
  <c r="AO260" i="104" s="1"/>
  <c r="AY259" i="104"/>
  <c r="AX259" i="104"/>
  <c r="AV259" i="104"/>
  <c r="AU259" i="104"/>
  <c r="AT259" i="104"/>
  <c r="AS259" i="104"/>
  <c r="AQ259" i="104"/>
  <c r="AP259" i="104"/>
  <c r="AO259" i="104"/>
  <c r="AN259" i="104"/>
  <c r="AJ259" i="104"/>
  <c r="AI259" i="104"/>
  <c r="AH259" i="104"/>
  <c r="AG259" i="104"/>
  <c r="AF259" i="104"/>
  <c r="AE259" i="104"/>
  <c r="AD259" i="104"/>
  <c r="AC259" i="104"/>
  <c r="AB259" i="104"/>
  <c r="AA259" i="104"/>
  <c r="B259" i="104"/>
  <c r="AU258" i="104"/>
  <c r="AT258" i="104"/>
  <c r="AS258" i="104"/>
  <c r="AQ258" i="104"/>
  <c r="AP258" i="104"/>
  <c r="AI258" i="104"/>
  <c r="AH258" i="104"/>
  <c r="AG258" i="104"/>
  <c r="AF258" i="104"/>
  <c r="AE258" i="104"/>
  <c r="AD258" i="104"/>
  <c r="AC258" i="104"/>
  <c r="AB258" i="104"/>
  <c r="AA258" i="104"/>
  <c r="B258" i="104"/>
  <c r="AZ257" i="104"/>
  <c r="AY257" i="104"/>
  <c r="AX257" i="104"/>
  <c r="AW257" i="104"/>
  <c r="AU257" i="104"/>
  <c r="AT257" i="104"/>
  <c r="AS257" i="104"/>
  <c r="AQ257" i="104"/>
  <c r="AP257" i="104"/>
  <c r="AO257" i="104"/>
  <c r="AL257" i="104"/>
  <c r="AK257" i="104"/>
  <c r="AJ257" i="104"/>
  <c r="AI257" i="104"/>
  <c r="AH257" i="104"/>
  <c r="AG257" i="104"/>
  <c r="AF257" i="104"/>
  <c r="AE257" i="104"/>
  <c r="AD257" i="104"/>
  <c r="AC257" i="104"/>
  <c r="AB257" i="104"/>
  <c r="AA257" i="104"/>
  <c r="B257" i="104"/>
  <c r="AV257" i="104" s="1"/>
  <c r="AZ256" i="104"/>
  <c r="AY256" i="104"/>
  <c r="AU256" i="104"/>
  <c r="AT256" i="104"/>
  <c r="AS256" i="104"/>
  <c r="AQ256" i="104"/>
  <c r="AP256" i="104"/>
  <c r="AN256" i="104"/>
  <c r="AI256" i="104"/>
  <c r="AH256" i="104"/>
  <c r="AG256" i="104"/>
  <c r="AF256" i="104"/>
  <c r="AE256" i="104"/>
  <c r="AD256" i="104"/>
  <c r="AC256" i="104"/>
  <c r="AB256" i="104"/>
  <c r="AA256" i="104"/>
  <c r="B256" i="104"/>
  <c r="AU255" i="104"/>
  <c r="AT255" i="104"/>
  <c r="AS255" i="104"/>
  <c r="AQ255" i="104"/>
  <c r="AP255" i="104"/>
  <c r="AI255" i="104"/>
  <c r="AH255" i="104"/>
  <c r="AG255" i="104"/>
  <c r="AF255" i="104"/>
  <c r="AE255" i="104"/>
  <c r="AD255" i="104"/>
  <c r="AC255" i="104"/>
  <c r="AB255" i="104"/>
  <c r="AA255" i="104"/>
  <c r="B255" i="104"/>
  <c r="AZ254" i="104"/>
  <c r="AY254" i="104"/>
  <c r="AX254" i="104"/>
  <c r="AW254" i="104"/>
  <c r="AV254" i="104"/>
  <c r="AU254" i="104"/>
  <c r="AT254" i="104"/>
  <c r="AS254" i="104"/>
  <c r="AQ254" i="104"/>
  <c r="AP254" i="104"/>
  <c r="AO254" i="104"/>
  <c r="AN254" i="104"/>
  <c r="AM254" i="104"/>
  <c r="AL254" i="104"/>
  <c r="AJ254" i="104"/>
  <c r="AI254" i="104"/>
  <c r="AH254" i="104"/>
  <c r="AG254" i="104"/>
  <c r="AF254" i="104"/>
  <c r="AE254" i="104"/>
  <c r="AD254" i="104"/>
  <c r="AC254" i="104"/>
  <c r="AB254" i="104"/>
  <c r="AA254" i="104"/>
  <c r="B254" i="104"/>
  <c r="AK254" i="104" s="1"/>
  <c r="AX253" i="104"/>
  <c r="AU253" i="104"/>
  <c r="AT253" i="104"/>
  <c r="AS253" i="104"/>
  <c r="AQ253" i="104"/>
  <c r="AP253" i="104"/>
  <c r="AO253" i="104"/>
  <c r="AN253" i="104"/>
  <c r="AM253" i="104"/>
  <c r="AL253" i="104"/>
  <c r="AK253" i="104"/>
  <c r="AJ253" i="104"/>
  <c r="AI253" i="104"/>
  <c r="AH253" i="104"/>
  <c r="AG253" i="104"/>
  <c r="AF253" i="104"/>
  <c r="AE253" i="104"/>
  <c r="AD253" i="104"/>
  <c r="AC253" i="104"/>
  <c r="AB253" i="104"/>
  <c r="AA253" i="104"/>
  <c r="B253" i="104"/>
  <c r="AU252" i="104"/>
  <c r="AT252" i="104"/>
  <c r="AS252" i="104"/>
  <c r="AQ252" i="104"/>
  <c r="AP252" i="104"/>
  <c r="AI252" i="104"/>
  <c r="AH252" i="104"/>
  <c r="AG252" i="104"/>
  <c r="AF252" i="104"/>
  <c r="AE252" i="104"/>
  <c r="AD252" i="104"/>
  <c r="AC252" i="104"/>
  <c r="AB252" i="104"/>
  <c r="AA252" i="104"/>
  <c r="B252" i="104"/>
  <c r="AW251" i="104"/>
  <c r="AU251" i="104"/>
  <c r="AT251" i="104"/>
  <c r="AS251" i="104"/>
  <c r="AQ251" i="104"/>
  <c r="AP251" i="104"/>
  <c r="AI251" i="104"/>
  <c r="AH251" i="104"/>
  <c r="AG251" i="104"/>
  <c r="AF251" i="104"/>
  <c r="AE251" i="104"/>
  <c r="AD251" i="104"/>
  <c r="AC251" i="104"/>
  <c r="AB251" i="104"/>
  <c r="AA251" i="104"/>
  <c r="B251" i="104"/>
  <c r="AZ250" i="104"/>
  <c r="AY250" i="104"/>
  <c r="AV250" i="104"/>
  <c r="AU250" i="104"/>
  <c r="AT250" i="104"/>
  <c r="AS250" i="104"/>
  <c r="AQ250" i="104"/>
  <c r="AP250" i="104"/>
  <c r="AN250" i="104"/>
  <c r="AM250" i="104"/>
  <c r="AL250" i="104"/>
  <c r="AJ250" i="104"/>
  <c r="AI250" i="104"/>
  <c r="AH250" i="104"/>
  <c r="AG250" i="104"/>
  <c r="AF250" i="104"/>
  <c r="AE250" i="104"/>
  <c r="AD250" i="104"/>
  <c r="AC250" i="104"/>
  <c r="AB250" i="104"/>
  <c r="AA250" i="104"/>
  <c r="B250" i="104"/>
  <c r="AZ249" i="104"/>
  <c r="AY249" i="104"/>
  <c r="AX249" i="104"/>
  <c r="AW249" i="104"/>
  <c r="AV249" i="104"/>
  <c r="AU249" i="104"/>
  <c r="AT249" i="104"/>
  <c r="AS249" i="104"/>
  <c r="AQ249" i="104"/>
  <c r="AP249" i="104"/>
  <c r="AO249" i="104"/>
  <c r="AN249" i="104"/>
  <c r="AL249" i="104"/>
  <c r="AJ249" i="104"/>
  <c r="AI249" i="104"/>
  <c r="AH249" i="104"/>
  <c r="AG249" i="104"/>
  <c r="AF249" i="104"/>
  <c r="AE249" i="104"/>
  <c r="AD249" i="104"/>
  <c r="AC249" i="104"/>
  <c r="AB249" i="104"/>
  <c r="AA249" i="104"/>
  <c r="B249" i="104"/>
  <c r="AM249" i="104" s="1"/>
  <c r="AU248" i="104"/>
  <c r="AT248" i="104"/>
  <c r="AS248" i="104"/>
  <c r="AQ248" i="104"/>
  <c r="AP248" i="104"/>
  <c r="AI248" i="104"/>
  <c r="AH248" i="104"/>
  <c r="AG248" i="104"/>
  <c r="AF248" i="104"/>
  <c r="AE248" i="104"/>
  <c r="AD248" i="104"/>
  <c r="AC248" i="104"/>
  <c r="AB248" i="104"/>
  <c r="AA248" i="104"/>
  <c r="B248" i="104"/>
  <c r="AY247" i="104"/>
  <c r="AU247" i="104"/>
  <c r="AT247" i="104"/>
  <c r="AS247" i="104"/>
  <c r="AQ247" i="104"/>
  <c r="AP247" i="104"/>
  <c r="AO247" i="104"/>
  <c r="AN247" i="104"/>
  <c r="AM247" i="104"/>
  <c r="AL247" i="104"/>
  <c r="AK247" i="104"/>
  <c r="AJ247" i="104"/>
  <c r="AI247" i="104"/>
  <c r="AH247" i="104"/>
  <c r="AG247" i="104"/>
  <c r="AF247" i="104"/>
  <c r="AE247" i="104"/>
  <c r="AD247" i="104"/>
  <c r="AC247" i="104"/>
  <c r="AB247" i="104"/>
  <c r="AA247" i="104"/>
  <c r="B247" i="104"/>
  <c r="AZ247" i="104" s="1"/>
  <c r="AU246" i="104"/>
  <c r="AT246" i="104"/>
  <c r="AS246" i="104"/>
  <c r="AQ246" i="104"/>
  <c r="AP246" i="104"/>
  <c r="AJ246" i="104"/>
  <c r="AI246" i="104"/>
  <c r="AH246" i="104"/>
  <c r="AG246" i="104"/>
  <c r="AF246" i="104"/>
  <c r="AE246" i="104"/>
  <c r="AD246" i="104"/>
  <c r="AC246" i="104"/>
  <c r="AB246" i="104"/>
  <c r="AA246" i="104"/>
  <c r="B246" i="104"/>
  <c r="AX245" i="104"/>
  <c r="AW245" i="104"/>
  <c r="AU245" i="104"/>
  <c r="AT245" i="104"/>
  <c r="AS245" i="104"/>
  <c r="AQ245" i="104"/>
  <c r="AP245" i="104"/>
  <c r="AI245" i="104"/>
  <c r="AH245" i="104"/>
  <c r="AG245" i="104"/>
  <c r="AF245" i="104"/>
  <c r="AE245" i="104"/>
  <c r="AD245" i="104"/>
  <c r="AC245" i="104"/>
  <c r="AB245" i="104"/>
  <c r="AA245" i="104"/>
  <c r="B245" i="104"/>
  <c r="AZ244" i="104"/>
  <c r="AY244" i="104"/>
  <c r="AX244" i="104"/>
  <c r="AW244" i="104"/>
  <c r="AV244" i="104"/>
  <c r="AU244" i="104"/>
  <c r="AT244" i="104"/>
  <c r="AS244" i="104"/>
  <c r="AQ244" i="104"/>
  <c r="AP244" i="104"/>
  <c r="AN244" i="104"/>
  <c r="AL244" i="104"/>
  <c r="AK244" i="104"/>
  <c r="AJ244" i="104"/>
  <c r="AI244" i="104"/>
  <c r="AH244" i="104"/>
  <c r="AG244" i="104"/>
  <c r="AF244" i="104"/>
  <c r="AE244" i="104"/>
  <c r="AD244" i="104"/>
  <c r="AC244" i="104"/>
  <c r="AB244" i="104"/>
  <c r="AA244" i="104"/>
  <c r="B244" i="104"/>
  <c r="AO244" i="104" s="1"/>
  <c r="AU243" i="104"/>
  <c r="AT243" i="104"/>
  <c r="AS243" i="104"/>
  <c r="AQ243" i="104"/>
  <c r="AP243" i="104"/>
  <c r="AI243" i="104"/>
  <c r="AH243" i="104"/>
  <c r="AG243" i="104"/>
  <c r="AF243" i="104"/>
  <c r="AE243" i="104"/>
  <c r="AD243" i="104"/>
  <c r="AC243" i="104"/>
  <c r="AB243" i="104"/>
  <c r="AA243" i="104"/>
  <c r="B243" i="104"/>
  <c r="AU242" i="104"/>
  <c r="AT242" i="104"/>
  <c r="AS242" i="104"/>
  <c r="AQ242" i="104"/>
  <c r="AP242" i="104"/>
  <c r="AI242" i="104"/>
  <c r="AH242" i="104"/>
  <c r="AG242" i="104"/>
  <c r="AF242" i="104"/>
  <c r="AE242" i="104"/>
  <c r="AD242" i="104"/>
  <c r="AC242" i="104"/>
  <c r="AB242" i="104"/>
  <c r="AA242" i="104"/>
  <c r="B242" i="104"/>
  <c r="AZ241" i="104"/>
  <c r="AY241" i="104"/>
  <c r="AX241" i="104"/>
  <c r="AW241" i="104"/>
  <c r="AU241" i="104"/>
  <c r="AT241" i="104"/>
  <c r="AS241" i="104"/>
  <c r="AQ241" i="104"/>
  <c r="AP241" i="104"/>
  <c r="AO241" i="104"/>
  <c r="AL241" i="104"/>
  <c r="AK241" i="104"/>
  <c r="AJ241" i="104"/>
  <c r="AI241" i="104"/>
  <c r="AH241" i="104"/>
  <c r="AG241" i="104"/>
  <c r="AF241" i="104"/>
  <c r="AE241" i="104"/>
  <c r="AD241" i="104"/>
  <c r="AC241" i="104"/>
  <c r="AB241" i="104"/>
  <c r="AA241" i="104"/>
  <c r="B241" i="104"/>
  <c r="AV241" i="104" s="1"/>
  <c r="AZ240" i="104"/>
  <c r="AY240" i="104"/>
  <c r="AU240" i="104"/>
  <c r="AT240" i="104"/>
  <c r="AS240" i="104"/>
  <c r="AQ240" i="104"/>
  <c r="AP240" i="104"/>
  <c r="AN240" i="104"/>
  <c r="AJ240" i="104"/>
  <c r="AI240" i="104"/>
  <c r="AH240" i="104"/>
  <c r="AG240" i="104"/>
  <c r="AF240" i="104"/>
  <c r="AE240" i="104"/>
  <c r="AD240" i="104"/>
  <c r="AC240" i="104"/>
  <c r="AB240" i="104"/>
  <c r="AA240" i="104"/>
  <c r="B240" i="104"/>
  <c r="AU239" i="104"/>
  <c r="AT239" i="104"/>
  <c r="AS239" i="104"/>
  <c r="AQ239" i="104"/>
  <c r="AP239" i="104"/>
  <c r="AI239" i="104"/>
  <c r="AH239" i="104"/>
  <c r="AG239" i="104"/>
  <c r="AF239" i="104"/>
  <c r="AE239" i="104"/>
  <c r="AD239" i="104"/>
  <c r="AC239" i="104"/>
  <c r="AB239" i="104"/>
  <c r="AA239" i="104"/>
  <c r="B239" i="104"/>
  <c r="AZ238" i="104"/>
  <c r="AY238" i="104"/>
  <c r="AX238" i="104"/>
  <c r="AW238" i="104"/>
  <c r="AV238" i="104"/>
  <c r="AU238" i="104"/>
  <c r="AT238" i="104"/>
  <c r="AS238" i="104"/>
  <c r="AQ238" i="104"/>
  <c r="AP238" i="104"/>
  <c r="AN238" i="104"/>
  <c r="AM238" i="104"/>
  <c r="AL238" i="104"/>
  <c r="AJ238" i="104"/>
  <c r="AI238" i="104"/>
  <c r="AH238" i="104"/>
  <c r="AG238" i="104"/>
  <c r="AF238" i="104"/>
  <c r="AE238" i="104"/>
  <c r="AD238" i="104"/>
  <c r="AC238" i="104"/>
  <c r="AB238" i="104"/>
  <c r="AA238" i="104"/>
  <c r="B238" i="104"/>
  <c r="AO238" i="104" s="1"/>
  <c r="AY237" i="104"/>
  <c r="AX237" i="104"/>
  <c r="AU237" i="104"/>
  <c r="AT237" i="104"/>
  <c r="AS237" i="104"/>
  <c r="AQ237" i="104"/>
  <c r="AP237" i="104"/>
  <c r="AO237" i="104"/>
  <c r="AN237" i="104"/>
  <c r="AM237" i="104"/>
  <c r="AL237" i="104"/>
  <c r="AK237" i="104"/>
  <c r="AJ237" i="104"/>
  <c r="AI237" i="104"/>
  <c r="AH237" i="104"/>
  <c r="AG237" i="104"/>
  <c r="AF237" i="104"/>
  <c r="AE237" i="104"/>
  <c r="AD237" i="104"/>
  <c r="AC237" i="104"/>
  <c r="AB237" i="104"/>
  <c r="AA237" i="104"/>
  <c r="B237" i="104"/>
  <c r="AU236" i="104"/>
  <c r="AT236" i="104"/>
  <c r="AS236" i="104"/>
  <c r="AQ236" i="104"/>
  <c r="AP236" i="104"/>
  <c r="AK236" i="104"/>
  <c r="AJ236" i="104"/>
  <c r="AI236" i="104"/>
  <c r="AH236" i="104"/>
  <c r="AG236" i="104"/>
  <c r="AF236" i="104"/>
  <c r="AE236" i="104"/>
  <c r="AD236" i="104"/>
  <c r="AC236" i="104"/>
  <c r="AB236" i="104"/>
  <c r="AA236" i="104"/>
  <c r="B236" i="104"/>
  <c r="AW235" i="104"/>
  <c r="AU235" i="104"/>
  <c r="AT235" i="104"/>
  <c r="AS235" i="104"/>
  <c r="AQ235" i="104"/>
  <c r="AP235" i="104"/>
  <c r="AI235" i="104"/>
  <c r="AH235" i="104"/>
  <c r="AG235" i="104"/>
  <c r="AF235" i="104"/>
  <c r="AE235" i="104"/>
  <c r="AD235" i="104"/>
  <c r="AC235" i="104"/>
  <c r="AB235" i="104"/>
  <c r="AA235" i="104"/>
  <c r="B235" i="104"/>
  <c r="AZ234" i="104"/>
  <c r="AY234" i="104"/>
  <c r="AV234" i="104"/>
  <c r="AU234" i="104"/>
  <c r="AT234" i="104"/>
  <c r="AS234" i="104"/>
  <c r="AQ234" i="104"/>
  <c r="AP234" i="104"/>
  <c r="AN234" i="104"/>
  <c r="AM234" i="104"/>
  <c r="AL234" i="104"/>
  <c r="AJ234" i="104"/>
  <c r="AI234" i="104"/>
  <c r="AH234" i="104"/>
  <c r="AG234" i="104"/>
  <c r="AF234" i="104"/>
  <c r="AE234" i="104"/>
  <c r="AD234" i="104"/>
  <c r="AC234" i="104"/>
  <c r="AB234" i="104"/>
  <c r="AA234" i="104"/>
  <c r="B234" i="104"/>
  <c r="AU233" i="104"/>
  <c r="AT233" i="104"/>
  <c r="AS233" i="104"/>
  <c r="AQ233" i="104"/>
  <c r="AP233" i="104"/>
  <c r="AI233" i="104"/>
  <c r="AH233" i="104"/>
  <c r="AG233" i="104"/>
  <c r="AF233" i="104"/>
  <c r="AE233" i="104"/>
  <c r="AD233" i="104"/>
  <c r="AC233" i="104"/>
  <c r="AB233" i="104"/>
  <c r="AA233" i="104"/>
  <c r="B233" i="104"/>
  <c r="AZ232" i="104"/>
  <c r="AW232" i="104"/>
  <c r="AV232" i="104"/>
  <c r="AU232" i="104"/>
  <c r="AT232" i="104"/>
  <c r="AS232" i="104"/>
  <c r="AQ232" i="104"/>
  <c r="AP232" i="104"/>
  <c r="AI232" i="104"/>
  <c r="AH232" i="104"/>
  <c r="AG232" i="104"/>
  <c r="AF232" i="104"/>
  <c r="AE232" i="104"/>
  <c r="AD232" i="104"/>
  <c r="AC232" i="104"/>
  <c r="AB232" i="104"/>
  <c r="AA232" i="104"/>
  <c r="B232" i="104"/>
  <c r="AY231" i="104"/>
  <c r="AU231" i="104"/>
  <c r="AT231" i="104"/>
  <c r="AS231" i="104"/>
  <c r="AQ231" i="104"/>
  <c r="AP231" i="104"/>
  <c r="AO231" i="104"/>
  <c r="AN231" i="104"/>
  <c r="AM231" i="104"/>
  <c r="AL231" i="104"/>
  <c r="AK231" i="104"/>
  <c r="AJ231" i="104"/>
  <c r="AI231" i="104"/>
  <c r="AH231" i="104"/>
  <c r="AG231" i="104"/>
  <c r="AF231" i="104"/>
  <c r="AE231" i="104"/>
  <c r="AD231" i="104"/>
  <c r="AC231" i="104"/>
  <c r="AB231" i="104"/>
  <c r="AA231" i="104"/>
  <c r="B231" i="104"/>
  <c r="AU230" i="104"/>
  <c r="AT230" i="104"/>
  <c r="AS230" i="104"/>
  <c r="AQ230" i="104"/>
  <c r="AP230" i="104"/>
  <c r="AI230" i="104"/>
  <c r="AH230" i="104"/>
  <c r="AG230" i="104"/>
  <c r="AF230" i="104"/>
  <c r="AE230" i="104"/>
  <c r="AD230" i="104"/>
  <c r="AC230" i="104"/>
  <c r="AB230" i="104"/>
  <c r="AA230" i="104"/>
  <c r="B230" i="104"/>
  <c r="AX229" i="104"/>
  <c r="AW229" i="104"/>
  <c r="AU229" i="104"/>
  <c r="AT229" i="104"/>
  <c r="AS229" i="104"/>
  <c r="AQ229" i="104"/>
  <c r="AP229" i="104"/>
  <c r="AI229" i="104"/>
  <c r="AH229" i="104"/>
  <c r="AG229" i="104"/>
  <c r="AF229" i="104"/>
  <c r="AE229" i="104"/>
  <c r="AD229" i="104"/>
  <c r="AC229" i="104"/>
  <c r="AB229" i="104"/>
  <c r="AA229" i="104"/>
  <c r="B229" i="104"/>
  <c r="AZ228" i="104"/>
  <c r="AY228" i="104"/>
  <c r="AX228" i="104"/>
  <c r="AW228" i="104"/>
  <c r="AV228" i="104"/>
  <c r="AU228" i="104"/>
  <c r="AT228" i="104"/>
  <c r="AS228" i="104"/>
  <c r="AQ228" i="104"/>
  <c r="AP228" i="104"/>
  <c r="AN228" i="104"/>
  <c r="AL228" i="104"/>
  <c r="AK228" i="104"/>
  <c r="AJ228" i="104"/>
  <c r="AI228" i="104"/>
  <c r="AH228" i="104"/>
  <c r="AG228" i="104"/>
  <c r="AF228" i="104"/>
  <c r="AE228" i="104"/>
  <c r="AD228" i="104"/>
  <c r="AC228" i="104"/>
  <c r="AB228" i="104"/>
  <c r="AA228" i="104"/>
  <c r="B228" i="104"/>
  <c r="AO228" i="104" s="1"/>
  <c r="AY227" i="104"/>
  <c r="AX227" i="104"/>
  <c r="AW227" i="104"/>
  <c r="AV227" i="104"/>
  <c r="AU227" i="104"/>
  <c r="AT227" i="104"/>
  <c r="AS227" i="104"/>
  <c r="AQ227" i="104"/>
  <c r="AP227" i="104"/>
  <c r="AO227" i="104"/>
  <c r="AN227" i="104"/>
  <c r="AK227" i="104"/>
  <c r="AJ227" i="104"/>
  <c r="AI227" i="104"/>
  <c r="AH227" i="104"/>
  <c r="AG227" i="104"/>
  <c r="AF227" i="104"/>
  <c r="AE227" i="104"/>
  <c r="AD227" i="104"/>
  <c r="AC227" i="104"/>
  <c r="AB227" i="104"/>
  <c r="AA227" i="104"/>
  <c r="B227" i="104"/>
  <c r="AU226" i="104"/>
  <c r="AT226" i="104"/>
  <c r="AS226" i="104"/>
  <c r="AQ226" i="104"/>
  <c r="AP226" i="104"/>
  <c r="AI226" i="104"/>
  <c r="AH226" i="104"/>
  <c r="AG226" i="104"/>
  <c r="AF226" i="104"/>
  <c r="AE226" i="104"/>
  <c r="AD226" i="104"/>
  <c r="AC226" i="104"/>
  <c r="AB226" i="104"/>
  <c r="AA226" i="104"/>
  <c r="B226" i="104"/>
  <c r="AZ225" i="104"/>
  <c r="AY225" i="104"/>
  <c r="AX225" i="104"/>
  <c r="AW225" i="104"/>
  <c r="AU225" i="104"/>
  <c r="AT225" i="104"/>
  <c r="AS225" i="104"/>
  <c r="AQ225" i="104"/>
  <c r="AP225" i="104"/>
  <c r="AO225" i="104"/>
  <c r="AL225" i="104"/>
  <c r="AK225" i="104"/>
  <c r="AJ225" i="104"/>
  <c r="AI225" i="104"/>
  <c r="AH225" i="104"/>
  <c r="AG225" i="104"/>
  <c r="AF225" i="104"/>
  <c r="AE225" i="104"/>
  <c r="AD225" i="104"/>
  <c r="AC225" i="104"/>
  <c r="AB225" i="104"/>
  <c r="AA225" i="104"/>
  <c r="B225" i="104"/>
  <c r="AV225" i="104" s="1"/>
  <c r="AZ224" i="104"/>
  <c r="AY224" i="104"/>
  <c r="AW224" i="104"/>
  <c r="AU224" i="104"/>
  <c r="AT224" i="104"/>
  <c r="AS224" i="104"/>
  <c r="AQ224" i="104"/>
  <c r="AP224" i="104"/>
  <c r="AN224" i="104"/>
  <c r="AJ224" i="104"/>
  <c r="AI224" i="104"/>
  <c r="AH224" i="104"/>
  <c r="AG224" i="104"/>
  <c r="AF224" i="104"/>
  <c r="AE224" i="104"/>
  <c r="AD224" i="104"/>
  <c r="AC224" i="104"/>
  <c r="AB224" i="104"/>
  <c r="AA224" i="104"/>
  <c r="B224" i="104"/>
  <c r="AU223" i="104"/>
  <c r="AT223" i="104"/>
  <c r="AS223" i="104"/>
  <c r="AQ223" i="104"/>
  <c r="AP223" i="104"/>
  <c r="AI223" i="104"/>
  <c r="AH223" i="104"/>
  <c r="AG223" i="104"/>
  <c r="AF223" i="104"/>
  <c r="AE223" i="104"/>
  <c r="AD223" i="104"/>
  <c r="AC223" i="104"/>
  <c r="AB223" i="104"/>
  <c r="AA223" i="104"/>
  <c r="B223" i="104"/>
  <c r="AZ222" i="104"/>
  <c r="AY222" i="104"/>
  <c r="AX222" i="104"/>
  <c r="AW222" i="104"/>
  <c r="AV222" i="104"/>
  <c r="AU222" i="104"/>
  <c r="AT222" i="104"/>
  <c r="AS222" i="104"/>
  <c r="AQ222" i="104"/>
  <c r="AP222" i="104"/>
  <c r="AN222" i="104"/>
  <c r="AM222" i="104"/>
  <c r="AL222" i="104"/>
  <c r="AJ222" i="104"/>
  <c r="AI222" i="104"/>
  <c r="AH222" i="104"/>
  <c r="AG222" i="104"/>
  <c r="AF222" i="104"/>
  <c r="AE222" i="104"/>
  <c r="AD222" i="104"/>
  <c r="AC222" i="104"/>
  <c r="AB222" i="104"/>
  <c r="AA222" i="104"/>
  <c r="B222" i="104"/>
  <c r="AO222" i="104" s="1"/>
  <c r="AZ221" i="104"/>
  <c r="AY221" i="104"/>
  <c r="AX221" i="104"/>
  <c r="AU221" i="104"/>
  <c r="AT221" i="104"/>
  <c r="AS221" i="104"/>
  <c r="AQ221" i="104"/>
  <c r="AP221" i="104"/>
  <c r="AO221" i="104"/>
  <c r="AN221" i="104"/>
  <c r="AM221" i="104"/>
  <c r="AL221" i="104"/>
  <c r="AK221" i="104"/>
  <c r="AI221" i="104"/>
  <c r="AH221" i="104"/>
  <c r="AG221" i="104"/>
  <c r="AF221" i="104"/>
  <c r="AE221" i="104"/>
  <c r="AD221" i="104"/>
  <c r="AC221" i="104"/>
  <c r="AB221" i="104"/>
  <c r="AA221" i="104"/>
  <c r="B221" i="104"/>
  <c r="AZ220" i="104"/>
  <c r="AY220" i="104"/>
  <c r="AW220" i="104"/>
  <c r="AU220" i="104"/>
  <c r="AT220" i="104"/>
  <c r="AS220" i="104"/>
  <c r="AQ220" i="104"/>
  <c r="AP220" i="104"/>
  <c r="AN220" i="104"/>
  <c r="AM220" i="104"/>
  <c r="AL220" i="104"/>
  <c r="AK220" i="104"/>
  <c r="AJ220" i="104"/>
  <c r="AI220" i="104"/>
  <c r="AH220" i="104"/>
  <c r="AG220" i="104"/>
  <c r="AF220" i="104"/>
  <c r="AE220" i="104"/>
  <c r="AD220" i="104"/>
  <c r="AC220" i="104"/>
  <c r="AB220" i="104"/>
  <c r="AA220" i="104"/>
  <c r="B220" i="104"/>
  <c r="AU219" i="104"/>
  <c r="AT219" i="104"/>
  <c r="AS219" i="104"/>
  <c r="AQ219" i="104"/>
  <c r="AP219" i="104"/>
  <c r="AI219" i="104"/>
  <c r="AH219" i="104"/>
  <c r="AG219" i="104"/>
  <c r="AF219" i="104"/>
  <c r="AE219" i="104"/>
  <c r="AD219" i="104"/>
  <c r="AC219" i="104"/>
  <c r="AB219" i="104"/>
  <c r="AA219" i="104"/>
  <c r="B219" i="104"/>
  <c r="AZ218" i="104"/>
  <c r="AY218" i="104"/>
  <c r="AV218" i="104"/>
  <c r="AU218" i="104"/>
  <c r="AT218" i="104"/>
  <c r="AS218" i="104"/>
  <c r="AQ218" i="104"/>
  <c r="AP218" i="104"/>
  <c r="AO218" i="104"/>
  <c r="AI218" i="104"/>
  <c r="AH218" i="104"/>
  <c r="AG218" i="104"/>
  <c r="AF218" i="104"/>
  <c r="AE218" i="104"/>
  <c r="AD218" i="104"/>
  <c r="AC218" i="104"/>
  <c r="AB218" i="104"/>
  <c r="AA218" i="104"/>
  <c r="B218" i="104"/>
  <c r="AX217" i="104"/>
  <c r="AW217" i="104"/>
  <c r="AV217" i="104"/>
  <c r="AU217" i="104"/>
  <c r="AT217" i="104"/>
  <c r="AS217" i="104"/>
  <c r="AQ217" i="104"/>
  <c r="AP217" i="104"/>
  <c r="AO217" i="104"/>
  <c r="AN217" i="104"/>
  <c r="AL217" i="104"/>
  <c r="AJ217" i="104"/>
  <c r="AI217" i="104"/>
  <c r="AH217" i="104"/>
  <c r="AG217" i="104"/>
  <c r="AF217" i="104"/>
  <c r="AE217" i="104"/>
  <c r="AD217" i="104"/>
  <c r="AC217" i="104"/>
  <c r="AB217" i="104"/>
  <c r="AA217" i="104"/>
  <c r="B217" i="104"/>
  <c r="AZ217" i="104" s="1"/>
  <c r="AU216" i="104"/>
  <c r="AT216" i="104"/>
  <c r="AS216" i="104"/>
  <c r="AQ216" i="104"/>
  <c r="AP216" i="104"/>
  <c r="AI216" i="104"/>
  <c r="AH216" i="104"/>
  <c r="AG216" i="104"/>
  <c r="AF216" i="104"/>
  <c r="AE216" i="104"/>
  <c r="AD216" i="104"/>
  <c r="AC216" i="104"/>
  <c r="AB216" i="104"/>
  <c r="AA216" i="104"/>
  <c r="B216" i="104"/>
  <c r="AU215" i="104"/>
  <c r="AT215" i="104"/>
  <c r="AS215" i="104"/>
  <c r="AQ215" i="104"/>
  <c r="AP215" i="104"/>
  <c r="AI215" i="104"/>
  <c r="AH215" i="104"/>
  <c r="AG215" i="104"/>
  <c r="AF215" i="104"/>
  <c r="AE215" i="104"/>
  <c r="AD215" i="104"/>
  <c r="AC215" i="104"/>
  <c r="AB215" i="104"/>
  <c r="AA215" i="104"/>
  <c r="B215" i="104"/>
  <c r="AY214" i="104"/>
  <c r="AX214" i="104"/>
  <c r="AW214" i="104"/>
  <c r="AV214" i="104"/>
  <c r="AU214" i="104"/>
  <c r="AT214" i="104"/>
  <c r="AS214" i="104"/>
  <c r="AQ214" i="104"/>
  <c r="AP214" i="104"/>
  <c r="AO214" i="104"/>
  <c r="AN214" i="104"/>
  <c r="AM214" i="104"/>
  <c r="AJ214" i="104"/>
  <c r="AI214" i="104"/>
  <c r="AH214" i="104"/>
  <c r="AG214" i="104"/>
  <c r="AF214" i="104"/>
  <c r="AE214" i="104"/>
  <c r="AD214" i="104"/>
  <c r="AC214" i="104"/>
  <c r="AB214" i="104"/>
  <c r="AA214" i="104"/>
  <c r="B214" i="104"/>
  <c r="AU213" i="104"/>
  <c r="AT213" i="104"/>
  <c r="AS213" i="104"/>
  <c r="AQ213" i="104"/>
  <c r="AP213" i="104"/>
  <c r="AN213" i="104"/>
  <c r="AL213" i="104"/>
  <c r="AI213" i="104"/>
  <c r="AH213" i="104"/>
  <c r="AG213" i="104"/>
  <c r="AF213" i="104"/>
  <c r="AE213" i="104"/>
  <c r="AD213" i="104"/>
  <c r="AC213" i="104"/>
  <c r="AB213" i="104"/>
  <c r="AA213" i="104"/>
  <c r="B213" i="104"/>
  <c r="AZ212" i="104"/>
  <c r="AY212" i="104"/>
  <c r="AU212" i="104"/>
  <c r="AT212" i="104"/>
  <c r="AS212" i="104"/>
  <c r="AQ212" i="104"/>
  <c r="AP212" i="104"/>
  <c r="AI212" i="104"/>
  <c r="AH212" i="104"/>
  <c r="AG212" i="104"/>
  <c r="AF212" i="104"/>
  <c r="AE212" i="104"/>
  <c r="AD212" i="104"/>
  <c r="AC212" i="104"/>
  <c r="AB212" i="104"/>
  <c r="AA212" i="104"/>
  <c r="B212" i="104"/>
  <c r="AY211" i="104"/>
  <c r="AX211" i="104"/>
  <c r="AW211" i="104"/>
  <c r="AV211" i="104"/>
  <c r="AU211" i="104"/>
  <c r="AT211" i="104"/>
  <c r="AS211" i="104"/>
  <c r="AQ211" i="104"/>
  <c r="AP211" i="104"/>
  <c r="AO211" i="104"/>
  <c r="AI211" i="104"/>
  <c r="AH211" i="104"/>
  <c r="AG211" i="104"/>
  <c r="AF211" i="104"/>
  <c r="AE211" i="104"/>
  <c r="AD211" i="104"/>
  <c r="AC211" i="104"/>
  <c r="AB211" i="104"/>
  <c r="AA211" i="104"/>
  <c r="B211" i="104"/>
  <c r="AX210" i="104"/>
  <c r="AW210" i="104"/>
  <c r="AV210" i="104"/>
  <c r="AU210" i="104"/>
  <c r="AT210" i="104"/>
  <c r="AS210" i="104"/>
  <c r="AQ210" i="104"/>
  <c r="AP210" i="104"/>
  <c r="AO210" i="104"/>
  <c r="AN210" i="104"/>
  <c r="AM210" i="104"/>
  <c r="AL210" i="104"/>
  <c r="AK210" i="104"/>
  <c r="AJ210" i="104"/>
  <c r="AI210" i="104"/>
  <c r="AH210" i="104"/>
  <c r="AG210" i="104"/>
  <c r="AF210" i="104"/>
  <c r="AE210" i="104"/>
  <c r="AD210" i="104"/>
  <c r="AC210" i="104"/>
  <c r="AB210" i="104"/>
  <c r="AA210" i="104"/>
  <c r="B210" i="104"/>
  <c r="AZ209" i="104"/>
  <c r="AY209" i="104"/>
  <c r="AX209" i="104"/>
  <c r="AW209" i="104"/>
  <c r="AU209" i="104"/>
  <c r="AT209" i="104"/>
  <c r="AS209" i="104"/>
  <c r="AQ209" i="104"/>
  <c r="AP209" i="104"/>
  <c r="AO209" i="104"/>
  <c r="AN209" i="104"/>
  <c r="AL209" i="104"/>
  <c r="AK209" i="104"/>
  <c r="AJ209" i="104"/>
  <c r="AI209" i="104"/>
  <c r="AH209" i="104"/>
  <c r="AG209" i="104"/>
  <c r="AF209" i="104"/>
  <c r="AE209" i="104"/>
  <c r="AD209" i="104"/>
  <c r="AC209" i="104"/>
  <c r="AB209" i="104"/>
  <c r="AA209" i="104"/>
  <c r="B209" i="104"/>
  <c r="AV209" i="104" s="1"/>
  <c r="AZ208" i="104"/>
  <c r="AY208" i="104"/>
  <c r="AW208" i="104"/>
  <c r="AU208" i="104"/>
  <c r="AT208" i="104"/>
  <c r="AS208" i="104"/>
  <c r="AQ208" i="104"/>
  <c r="AP208" i="104"/>
  <c r="AI208" i="104"/>
  <c r="AH208" i="104"/>
  <c r="AG208" i="104"/>
  <c r="AF208" i="104"/>
  <c r="AE208" i="104"/>
  <c r="AD208" i="104"/>
  <c r="AC208" i="104"/>
  <c r="AB208" i="104"/>
  <c r="AA208" i="104"/>
  <c r="B208" i="104"/>
  <c r="AZ207" i="104"/>
  <c r="AY207" i="104"/>
  <c r="AX207" i="104"/>
  <c r="AW207" i="104"/>
  <c r="AU207" i="104"/>
  <c r="AT207" i="104"/>
  <c r="AS207" i="104"/>
  <c r="AQ207" i="104"/>
  <c r="AP207" i="104"/>
  <c r="AN207" i="104"/>
  <c r="AM207" i="104"/>
  <c r="AL207" i="104"/>
  <c r="AK207" i="104"/>
  <c r="AJ207" i="104"/>
  <c r="AI207" i="104"/>
  <c r="AH207" i="104"/>
  <c r="AG207" i="104"/>
  <c r="AF207" i="104"/>
  <c r="AE207" i="104"/>
  <c r="AD207" i="104"/>
  <c r="AC207" i="104"/>
  <c r="AB207" i="104"/>
  <c r="AA207" i="104"/>
  <c r="B207" i="104"/>
  <c r="AZ206" i="104"/>
  <c r="AY206" i="104"/>
  <c r="AX206" i="104"/>
  <c r="AW206" i="104"/>
  <c r="AV206" i="104"/>
  <c r="AU206" i="104"/>
  <c r="AT206" i="104"/>
  <c r="AS206" i="104"/>
  <c r="AQ206" i="104"/>
  <c r="AP206" i="104"/>
  <c r="AN206" i="104"/>
  <c r="AM206" i="104"/>
  <c r="AL206" i="104"/>
  <c r="AJ206" i="104"/>
  <c r="AI206" i="104"/>
  <c r="AH206" i="104"/>
  <c r="AG206" i="104"/>
  <c r="AF206" i="104"/>
  <c r="AE206" i="104"/>
  <c r="AD206" i="104"/>
  <c r="AC206" i="104"/>
  <c r="AB206" i="104"/>
  <c r="AA206" i="104"/>
  <c r="B206" i="104"/>
  <c r="AO206" i="104" s="1"/>
  <c r="AU205" i="104"/>
  <c r="AT205" i="104"/>
  <c r="AS205" i="104"/>
  <c r="AQ205" i="104"/>
  <c r="AP205" i="104"/>
  <c r="AI205" i="104"/>
  <c r="AH205" i="104"/>
  <c r="AG205" i="104"/>
  <c r="AF205" i="104"/>
  <c r="AE205" i="104"/>
  <c r="AD205" i="104"/>
  <c r="AC205" i="104"/>
  <c r="AB205" i="104"/>
  <c r="AA205" i="104"/>
  <c r="B205" i="104"/>
  <c r="AZ204" i="104"/>
  <c r="AY204" i="104"/>
  <c r="AW204" i="104"/>
  <c r="AU204" i="104"/>
  <c r="AT204" i="104"/>
  <c r="AS204" i="104"/>
  <c r="AQ204" i="104"/>
  <c r="AP204" i="104"/>
  <c r="AI204" i="104"/>
  <c r="AH204" i="104"/>
  <c r="AG204" i="104"/>
  <c r="AF204" i="104"/>
  <c r="AE204" i="104"/>
  <c r="AD204" i="104"/>
  <c r="AC204" i="104"/>
  <c r="AB204" i="104"/>
  <c r="AA204" i="104"/>
  <c r="B204" i="104"/>
  <c r="AY203" i="104"/>
  <c r="AW203" i="104"/>
  <c r="AV203" i="104"/>
  <c r="AU203" i="104"/>
  <c r="AT203" i="104"/>
  <c r="AS203" i="104"/>
  <c r="AQ203" i="104"/>
  <c r="AP203" i="104"/>
  <c r="AM203" i="104"/>
  <c r="AL203" i="104"/>
  <c r="AK203" i="104"/>
  <c r="AJ203" i="104"/>
  <c r="AI203" i="104"/>
  <c r="AH203" i="104"/>
  <c r="AG203" i="104"/>
  <c r="AF203" i="104"/>
  <c r="AE203" i="104"/>
  <c r="AD203" i="104"/>
  <c r="AC203" i="104"/>
  <c r="AB203" i="104"/>
  <c r="AA203" i="104"/>
  <c r="B203" i="104"/>
  <c r="AU202" i="104"/>
  <c r="AT202" i="104"/>
  <c r="AS202" i="104"/>
  <c r="AQ202" i="104"/>
  <c r="AP202" i="104"/>
  <c r="AN202" i="104"/>
  <c r="AM202" i="104"/>
  <c r="AL202" i="104"/>
  <c r="AI202" i="104"/>
  <c r="AH202" i="104"/>
  <c r="AG202" i="104"/>
  <c r="AF202" i="104"/>
  <c r="AE202" i="104"/>
  <c r="AD202" i="104"/>
  <c r="AC202" i="104"/>
  <c r="AB202" i="104"/>
  <c r="AA202" i="104"/>
  <c r="B202" i="104"/>
  <c r="AU201" i="104"/>
  <c r="AT201" i="104"/>
  <c r="AS201" i="104"/>
  <c r="AQ201" i="104"/>
  <c r="AP201" i="104"/>
  <c r="AI201" i="104"/>
  <c r="AH201" i="104"/>
  <c r="AG201" i="104"/>
  <c r="AF201" i="104"/>
  <c r="AE201" i="104"/>
  <c r="AD201" i="104"/>
  <c r="AC201" i="104"/>
  <c r="AB201" i="104"/>
  <c r="AA201" i="104"/>
  <c r="B201" i="104"/>
  <c r="AZ200" i="104"/>
  <c r="AY200" i="104"/>
  <c r="AW200" i="104"/>
  <c r="AV200" i="104"/>
  <c r="AU200" i="104"/>
  <c r="AT200" i="104"/>
  <c r="AS200" i="104"/>
  <c r="AQ200" i="104"/>
  <c r="AP200" i="104"/>
  <c r="AO200" i="104"/>
  <c r="AJ200" i="104"/>
  <c r="AI200" i="104"/>
  <c r="AH200" i="104"/>
  <c r="AG200" i="104"/>
  <c r="AF200" i="104"/>
  <c r="AE200" i="104"/>
  <c r="AD200" i="104"/>
  <c r="AC200" i="104"/>
  <c r="AB200" i="104"/>
  <c r="AA200" i="104"/>
  <c r="B200" i="104"/>
  <c r="AV199" i="104"/>
  <c r="AU199" i="104"/>
  <c r="AT199" i="104"/>
  <c r="AS199" i="104"/>
  <c r="AQ199" i="104"/>
  <c r="AP199" i="104"/>
  <c r="AO199" i="104"/>
  <c r="AN199" i="104"/>
  <c r="AM199" i="104"/>
  <c r="AL199" i="104"/>
  <c r="AK199" i="104"/>
  <c r="AJ199" i="104"/>
  <c r="AI199" i="104"/>
  <c r="AH199" i="104"/>
  <c r="AG199" i="104"/>
  <c r="AF199" i="104"/>
  <c r="AE199" i="104"/>
  <c r="AD199" i="104"/>
  <c r="AC199" i="104"/>
  <c r="AB199" i="104"/>
  <c r="AA199" i="104"/>
  <c r="B199" i="104"/>
  <c r="AY199" i="104" s="1"/>
  <c r="AU198" i="104"/>
  <c r="AT198" i="104"/>
  <c r="AS198" i="104"/>
  <c r="AQ198" i="104"/>
  <c r="AP198" i="104"/>
  <c r="AI198" i="104"/>
  <c r="AH198" i="104"/>
  <c r="AG198" i="104"/>
  <c r="AF198" i="104"/>
  <c r="AE198" i="104"/>
  <c r="AD198" i="104"/>
  <c r="AC198" i="104"/>
  <c r="AB198" i="104"/>
  <c r="AA198" i="104"/>
  <c r="B198" i="104"/>
  <c r="AU197" i="104"/>
  <c r="AT197" i="104"/>
  <c r="AS197" i="104"/>
  <c r="AQ197" i="104"/>
  <c r="AP197" i="104"/>
  <c r="AI197" i="104"/>
  <c r="AH197" i="104"/>
  <c r="AG197" i="104"/>
  <c r="AF197" i="104"/>
  <c r="AE197" i="104"/>
  <c r="AD197" i="104"/>
  <c r="AC197" i="104"/>
  <c r="AB197" i="104"/>
  <c r="AA197" i="104"/>
  <c r="B197" i="104"/>
  <c r="AZ196" i="104"/>
  <c r="AY196" i="104"/>
  <c r="AX196" i="104"/>
  <c r="AW196" i="104"/>
  <c r="AU196" i="104"/>
  <c r="AT196" i="104"/>
  <c r="AS196" i="104"/>
  <c r="AQ196" i="104"/>
  <c r="AP196" i="104"/>
  <c r="AI196" i="104"/>
  <c r="AH196" i="104"/>
  <c r="AG196" i="104"/>
  <c r="AF196" i="104"/>
  <c r="AE196" i="104"/>
  <c r="AD196" i="104"/>
  <c r="AC196" i="104"/>
  <c r="AB196" i="104"/>
  <c r="AA196" i="104"/>
  <c r="B196" i="104"/>
  <c r="AZ195" i="104"/>
  <c r="AY195" i="104"/>
  <c r="AX195" i="104"/>
  <c r="AW195" i="104"/>
  <c r="AV195" i="104"/>
  <c r="AU195" i="104"/>
  <c r="AT195" i="104"/>
  <c r="AS195" i="104"/>
  <c r="AQ195" i="104"/>
  <c r="AP195" i="104"/>
  <c r="AO195" i="104"/>
  <c r="AN195" i="104"/>
  <c r="AL195" i="104"/>
  <c r="AJ195" i="104"/>
  <c r="AI195" i="104"/>
  <c r="AH195" i="104"/>
  <c r="AG195" i="104"/>
  <c r="AF195" i="104"/>
  <c r="AE195" i="104"/>
  <c r="AD195" i="104"/>
  <c r="AC195" i="104"/>
  <c r="AB195" i="104"/>
  <c r="AA195" i="104"/>
  <c r="B195" i="104"/>
  <c r="AZ194" i="104"/>
  <c r="AY194" i="104"/>
  <c r="AX194" i="104"/>
  <c r="AW194" i="104"/>
  <c r="AV194" i="104"/>
  <c r="AU194" i="104"/>
  <c r="AT194" i="104"/>
  <c r="AS194" i="104"/>
  <c r="AQ194" i="104"/>
  <c r="AP194" i="104"/>
  <c r="AO194" i="104"/>
  <c r="AN194" i="104"/>
  <c r="AL194" i="104"/>
  <c r="AK194" i="104"/>
  <c r="AJ194" i="104"/>
  <c r="AI194" i="104"/>
  <c r="AH194" i="104"/>
  <c r="AG194" i="104"/>
  <c r="AF194" i="104"/>
  <c r="AE194" i="104"/>
  <c r="AD194" i="104"/>
  <c r="AC194" i="104"/>
  <c r="AB194" i="104"/>
  <c r="AA194" i="104"/>
  <c r="B194" i="104"/>
  <c r="AM194" i="104" s="1"/>
  <c r="AU193" i="104"/>
  <c r="AT193" i="104"/>
  <c r="AS193" i="104"/>
  <c r="AQ193" i="104"/>
  <c r="AP193" i="104"/>
  <c r="AI193" i="104"/>
  <c r="AH193" i="104"/>
  <c r="AG193" i="104"/>
  <c r="AF193" i="104"/>
  <c r="AE193" i="104"/>
  <c r="AD193" i="104"/>
  <c r="AC193" i="104"/>
  <c r="AB193" i="104"/>
  <c r="AA193" i="104"/>
  <c r="B193" i="104"/>
  <c r="AU192" i="104"/>
  <c r="AT192" i="104"/>
  <c r="AS192" i="104"/>
  <c r="AQ192" i="104"/>
  <c r="AP192" i="104"/>
  <c r="AJ192" i="104"/>
  <c r="AI192" i="104"/>
  <c r="AH192" i="104"/>
  <c r="AG192" i="104"/>
  <c r="AF192" i="104"/>
  <c r="AE192" i="104"/>
  <c r="AD192" i="104"/>
  <c r="AC192" i="104"/>
  <c r="AB192" i="104"/>
  <c r="AA192" i="104"/>
  <c r="B192" i="104"/>
  <c r="AZ191" i="104"/>
  <c r="AY191" i="104"/>
  <c r="AX191" i="104"/>
  <c r="AW191" i="104"/>
  <c r="AU191" i="104"/>
  <c r="AT191" i="104"/>
  <c r="AS191" i="104"/>
  <c r="AQ191" i="104"/>
  <c r="AP191" i="104"/>
  <c r="AJ191" i="104"/>
  <c r="AI191" i="104"/>
  <c r="AH191" i="104"/>
  <c r="AG191" i="104"/>
  <c r="AF191" i="104"/>
  <c r="AE191" i="104"/>
  <c r="AD191" i="104"/>
  <c r="AC191" i="104"/>
  <c r="AB191" i="104"/>
  <c r="AA191" i="104"/>
  <c r="B191" i="104"/>
  <c r="AV191" i="104" s="1"/>
  <c r="AY190" i="104"/>
  <c r="AW190" i="104"/>
  <c r="AV190" i="104"/>
  <c r="AU190" i="104"/>
  <c r="AT190" i="104"/>
  <c r="AS190" i="104"/>
  <c r="AQ190" i="104"/>
  <c r="AP190" i="104"/>
  <c r="AN190" i="104"/>
  <c r="AM190" i="104"/>
  <c r="AL190" i="104"/>
  <c r="AK190" i="104"/>
  <c r="AJ190" i="104"/>
  <c r="AI190" i="104"/>
  <c r="AH190" i="104"/>
  <c r="AG190" i="104"/>
  <c r="AF190" i="104"/>
  <c r="AE190" i="104"/>
  <c r="AD190" i="104"/>
  <c r="AC190" i="104"/>
  <c r="AB190" i="104"/>
  <c r="AA190" i="104"/>
  <c r="B190" i="104"/>
  <c r="AY189" i="104"/>
  <c r="AX189" i="104"/>
  <c r="AU189" i="104"/>
  <c r="AT189" i="104"/>
  <c r="AS189" i="104"/>
  <c r="AQ189" i="104"/>
  <c r="AP189" i="104"/>
  <c r="AO189" i="104"/>
  <c r="AN189" i="104"/>
  <c r="AL189" i="104"/>
  <c r="AJ189" i="104"/>
  <c r="AI189" i="104"/>
  <c r="AH189" i="104"/>
  <c r="AG189" i="104"/>
  <c r="AF189" i="104"/>
  <c r="AE189" i="104"/>
  <c r="AD189" i="104"/>
  <c r="AC189" i="104"/>
  <c r="AB189" i="104"/>
  <c r="AA189" i="104"/>
  <c r="B189" i="104"/>
  <c r="AW189" i="104" s="1"/>
  <c r="AU188" i="104"/>
  <c r="AT188" i="104"/>
  <c r="AS188" i="104"/>
  <c r="AQ188" i="104"/>
  <c r="AP188" i="104"/>
  <c r="AI188" i="104"/>
  <c r="AH188" i="104"/>
  <c r="AG188" i="104"/>
  <c r="AF188" i="104"/>
  <c r="AE188" i="104"/>
  <c r="AD188" i="104"/>
  <c r="AC188" i="104"/>
  <c r="AB188" i="104"/>
  <c r="AA188" i="104"/>
  <c r="B188" i="104"/>
  <c r="AZ187" i="104"/>
  <c r="AY187" i="104"/>
  <c r="AU187" i="104"/>
  <c r="AT187" i="104"/>
  <c r="AS187" i="104"/>
  <c r="AQ187" i="104"/>
  <c r="AP187" i="104"/>
  <c r="AI187" i="104"/>
  <c r="AH187" i="104"/>
  <c r="AG187" i="104"/>
  <c r="AF187" i="104"/>
  <c r="AE187" i="104"/>
  <c r="AD187" i="104"/>
  <c r="AC187" i="104"/>
  <c r="AB187" i="104"/>
  <c r="AA187" i="104"/>
  <c r="B187" i="104"/>
  <c r="AZ186" i="104"/>
  <c r="AY186" i="104"/>
  <c r="AX186" i="104"/>
  <c r="AW186" i="104"/>
  <c r="AV186" i="104"/>
  <c r="AU186" i="104"/>
  <c r="AT186" i="104"/>
  <c r="AS186" i="104"/>
  <c r="AQ186" i="104"/>
  <c r="AP186" i="104"/>
  <c r="AJ186" i="104"/>
  <c r="AI186" i="104"/>
  <c r="AH186" i="104"/>
  <c r="AG186" i="104"/>
  <c r="AF186" i="104"/>
  <c r="AE186" i="104"/>
  <c r="AD186" i="104"/>
  <c r="AC186" i="104"/>
  <c r="AB186" i="104"/>
  <c r="AA186" i="104"/>
  <c r="B186" i="104"/>
  <c r="AM186" i="104" s="1"/>
  <c r="AZ185" i="104"/>
  <c r="AY185" i="104"/>
  <c r="AX185" i="104"/>
  <c r="AW185" i="104"/>
  <c r="AV185" i="104"/>
  <c r="AU185" i="104"/>
  <c r="AT185" i="104"/>
  <c r="AS185" i="104"/>
  <c r="AQ185" i="104"/>
  <c r="AP185" i="104"/>
  <c r="AO185" i="104"/>
  <c r="AN185" i="104"/>
  <c r="AM185" i="104"/>
  <c r="AL185" i="104"/>
  <c r="AI185" i="104"/>
  <c r="AH185" i="104"/>
  <c r="AG185" i="104"/>
  <c r="AF185" i="104"/>
  <c r="AE185" i="104"/>
  <c r="AD185" i="104"/>
  <c r="AC185" i="104"/>
  <c r="AB185" i="104"/>
  <c r="AA185" i="104"/>
  <c r="B185" i="104"/>
  <c r="AK185" i="104" s="1"/>
  <c r="AY184" i="104"/>
  <c r="AV184" i="104"/>
  <c r="AU184" i="104"/>
  <c r="AT184" i="104"/>
  <c r="AS184" i="104"/>
  <c r="AQ184" i="104"/>
  <c r="AP184" i="104"/>
  <c r="AO184" i="104"/>
  <c r="AN184" i="104"/>
  <c r="AM184" i="104"/>
  <c r="AL184" i="104"/>
  <c r="AK184" i="104"/>
  <c r="AJ184" i="104"/>
  <c r="AI184" i="104"/>
  <c r="AH184" i="104"/>
  <c r="AG184" i="104"/>
  <c r="AF184" i="104"/>
  <c r="AE184" i="104"/>
  <c r="AD184" i="104"/>
  <c r="AC184" i="104"/>
  <c r="AB184" i="104"/>
  <c r="AA184" i="104"/>
  <c r="B184" i="104"/>
  <c r="AW184" i="104" s="1"/>
  <c r="AU183" i="104"/>
  <c r="AT183" i="104"/>
  <c r="AS183" i="104"/>
  <c r="AQ183" i="104"/>
  <c r="AP183" i="104"/>
  <c r="AM183" i="104"/>
  <c r="AL183" i="104"/>
  <c r="AK183" i="104"/>
  <c r="AI183" i="104"/>
  <c r="AH183" i="104"/>
  <c r="AG183" i="104"/>
  <c r="AF183" i="104"/>
  <c r="AE183" i="104"/>
  <c r="AD183" i="104"/>
  <c r="AC183" i="104"/>
  <c r="AB183" i="104"/>
  <c r="AA183" i="104"/>
  <c r="B183" i="104"/>
  <c r="AU182" i="104"/>
  <c r="AT182" i="104"/>
  <c r="AS182" i="104"/>
  <c r="AQ182" i="104"/>
  <c r="AP182" i="104"/>
  <c r="AI182" i="104"/>
  <c r="AH182" i="104"/>
  <c r="AG182" i="104"/>
  <c r="AF182" i="104"/>
  <c r="AE182" i="104"/>
  <c r="AD182" i="104"/>
  <c r="AC182" i="104"/>
  <c r="AB182" i="104"/>
  <c r="AA182" i="104"/>
  <c r="B182" i="104"/>
  <c r="AZ181" i="104"/>
  <c r="AY181" i="104"/>
  <c r="AX181" i="104"/>
  <c r="AW181" i="104"/>
  <c r="AU181" i="104"/>
  <c r="AT181" i="104"/>
  <c r="AS181" i="104"/>
  <c r="AQ181" i="104"/>
  <c r="AP181" i="104"/>
  <c r="AI181" i="104"/>
  <c r="AH181" i="104"/>
  <c r="AG181" i="104"/>
  <c r="AF181" i="104"/>
  <c r="AE181" i="104"/>
  <c r="AD181" i="104"/>
  <c r="AC181" i="104"/>
  <c r="AB181" i="104"/>
  <c r="AA181" i="104"/>
  <c r="B181" i="104"/>
  <c r="AZ180" i="104"/>
  <c r="AY180" i="104"/>
  <c r="AX180" i="104"/>
  <c r="AW180" i="104"/>
  <c r="AV180" i="104"/>
  <c r="AU180" i="104"/>
  <c r="AT180" i="104"/>
  <c r="AS180" i="104"/>
  <c r="AQ180" i="104"/>
  <c r="AP180" i="104"/>
  <c r="AM180" i="104"/>
  <c r="AI180" i="104"/>
  <c r="AH180" i="104"/>
  <c r="AG180" i="104"/>
  <c r="AF180" i="104"/>
  <c r="AE180" i="104"/>
  <c r="AD180" i="104"/>
  <c r="AC180" i="104"/>
  <c r="AB180" i="104"/>
  <c r="AA180" i="104"/>
  <c r="B180" i="104"/>
  <c r="AO180" i="104" s="1"/>
  <c r="AZ179" i="104"/>
  <c r="AY179" i="104"/>
  <c r="AX179" i="104"/>
  <c r="AW179" i="104"/>
  <c r="AV179" i="104"/>
  <c r="AU179" i="104"/>
  <c r="AT179" i="104"/>
  <c r="AS179" i="104"/>
  <c r="AQ179" i="104"/>
  <c r="AP179" i="104"/>
  <c r="AO179" i="104"/>
  <c r="AN179" i="104"/>
  <c r="AL179" i="104"/>
  <c r="AJ179" i="104"/>
  <c r="AI179" i="104"/>
  <c r="AH179" i="104"/>
  <c r="AG179" i="104"/>
  <c r="AF179" i="104"/>
  <c r="AE179" i="104"/>
  <c r="AD179" i="104"/>
  <c r="AC179" i="104"/>
  <c r="AB179" i="104"/>
  <c r="AA179" i="104"/>
  <c r="B179" i="104"/>
  <c r="AZ178" i="104"/>
  <c r="AY178" i="104"/>
  <c r="AX178" i="104"/>
  <c r="AW178" i="104"/>
  <c r="AV178" i="104"/>
  <c r="AU178" i="104"/>
  <c r="AT178" i="104"/>
  <c r="AS178" i="104"/>
  <c r="AQ178" i="104"/>
  <c r="AP178" i="104"/>
  <c r="AO178" i="104"/>
  <c r="AN178" i="104"/>
  <c r="AM178" i="104"/>
  <c r="AL178" i="104"/>
  <c r="AK178" i="104"/>
  <c r="AJ178" i="104"/>
  <c r="AI178" i="104"/>
  <c r="AH178" i="104"/>
  <c r="AG178" i="104"/>
  <c r="AF178" i="104"/>
  <c r="AE178" i="104"/>
  <c r="AD178" i="104"/>
  <c r="AC178" i="104"/>
  <c r="AB178" i="104"/>
  <c r="AA178" i="104"/>
  <c r="B178" i="104"/>
  <c r="AZ177" i="104"/>
  <c r="AX177" i="104"/>
  <c r="AW177" i="104"/>
  <c r="AV177" i="104"/>
  <c r="AU177" i="104"/>
  <c r="AT177" i="104"/>
  <c r="AS177" i="104"/>
  <c r="AQ177" i="104"/>
  <c r="AP177" i="104"/>
  <c r="AO177" i="104"/>
  <c r="AN177" i="104"/>
  <c r="AM177" i="104"/>
  <c r="AL177" i="104"/>
  <c r="AK177" i="104"/>
  <c r="AJ177" i="104"/>
  <c r="AI177" i="104"/>
  <c r="AH177" i="104"/>
  <c r="AG177" i="104"/>
  <c r="AF177" i="104"/>
  <c r="AE177" i="104"/>
  <c r="AD177" i="104"/>
  <c r="AC177" i="104"/>
  <c r="AB177" i="104"/>
  <c r="AA177" i="104"/>
  <c r="B177" i="104"/>
  <c r="AY177" i="104" s="1"/>
  <c r="AU176" i="104"/>
  <c r="AT176" i="104"/>
  <c r="AS176" i="104"/>
  <c r="AQ176" i="104"/>
  <c r="AP176" i="104"/>
  <c r="AI176" i="104"/>
  <c r="AH176" i="104"/>
  <c r="AG176" i="104"/>
  <c r="AF176" i="104"/>
  <c r="AE176" i="104"/>
  <c r="AD176" i="104"/>
  <c r="AC176" i="104"/>
  <c r="AB176" i="104"/>
  <c r="AA176" i="104"/>
  <c r="B176" i="104"/>
  <c r="AO176" i="104" s="1"/>
  <c r="AU175" i="104"/>
  <c r="AT175" i="104"/>
  <c r="AS175" i="104"/>
  <c r="AQ175" i="104"/>
  <c r="AP175" i="104"/>
  <c r="AI175" i="104"/>
  <c r="AH175" i="104"/>
  <c r="AG175" i="104"/>
  <c r="AF175" i="104"/>
  <c r="AE175" i="104"/>
  <c r="AD175" i="104"/>
  <c r="AC175" i="104"/>
  <c r="AB175" i="104"/>
  <c r="AA175" i="104"/>
  <c r="B175" i="104"/>
  <c r="AJ175" i="104" s="1"/>
  <c r="AY174" i="104"/>
  <c r="AX174" i="104"/>
  <c r="AW174" i="104"/>
  <c r="AV174" i="104"/>
  <c r="AU174" i="104"/>
  <c r="AT174" i="104"/>
  <c r="AS174" i="104"/>
  <c r="AQ174" i="104"/>
  <c r="AP174" i="104"/>
  <c r="AI174" i="104"/>
  <c r="AH174" i="104"/>
  <c r="AG174" i="104"/>
  <c r="AF174" i="104"/>
  <c r="AE174" i="104"/>
  <c r="AD174" i="104"/>
  <c r="AC174" i="104"/>
  <c r="AB174" i="104"/>
  <c r="AA174" i="104"/>
  <c r="B174" i="104"/>
  <c r="AZ174" i="104" s="1"/>
  <c r="AZ173" i="104"/>
  <c r="AY173" i="104"/>
  <c r="AX173" i="104"/>
  <c r="AW173" i="104"/>
  <c r="AU173" i="104"/>
  <c r="AT173" i="104"/>
  <c r="AS173" i="104"/>
  <c r="AQ173" i="104"/>
  <c r="AP173" i="104"/>
  <c r="AO173" i="104"/>
  <c r="AN173" i="104"/>
  <c r="AL173" i="104"/>
  <c r="AI173" i="104"/>
  <c r="AH173" i="104"/>
  <c r="AG173" i="104"/>
  <c r="AF173" i="104"/>
  <c r="AE173" i="104"/>
  <c r="AD173" i="104"/>
  <c r="AC173" i="104"/>
  <c r="AB173" i="104"/>
  <c r="AA173" i="104"/>
  <c r="B173" i="104"/>
  <c r="AZ172" i="104"/>
  <c r="AX172" i="104"/>
  <c r="AW172" i="104"/>
  <c r="AV172" i="104"/>
  <c r="AU172" i="104"/>
  <c r="AT172" i="104"/>
  <c r="AS172" i="104"/>
  <c r="AQ172" i="104"/>
  <c r="AP172" i="104"/>
  <c r="AO172" i="104"/>
  <c r="AN172" i="104"/>
  <c r="AM172" i="104"/>
  <c r="AL172" i="104"/>
  <c r="AK172" i="104"/>
  <c r="AJ172" i="104"/>
  <c r="AI172" i="104"/>
  <c r="AH172" i="104"/>
  <c r="AG172" i="104"/>
  <c r="AF172" i="104"/>
  <c r="AE172" i="104"/>
  <c r="AD172" i="104"/>
  <c r="AC172" i="104"/>
  <c r="AB172" i="104"/>
  <c r="AA172" i="104"/>
  <c r="B172" i="104"/>
  <c r="AY172" i="104" s="1"/>
  <c r="AZ171" i="104"/>
  <c r="AY171" i="104"/>
  <c r="AX171" i="104"/>
  <c r="AW171" i="104"/>
  <c r="AV171" i="104"/>
  <c r="AU171" i="104"/>
  <c r="AT171" i="104"/>
  <c r="AS171" i="104"/>
  <c r="AQ171" i="104"/>
  <c r="AP171" i="104"/>
  <c r="AO171" i="104"/>
  <c r="AN171" i="104"/>
  <c r="AL171" i="104"/>
  <c r="AK171" i="104"/>
  <c r="AJ171" i="104"/>
  <c r="AI171" i="104"/>
  <c r="AH171" i="104"/>
  <c r="AG171" i="104"/>
  <c r="AF171" i="104"/>
  <c r="AE171" i="104"/>
  <c r="AD171" i="104"/>
  <c r="AC171" i="104"/>
  <c r="AB171" i="104"/>
  <c r="AA171" i="104"/>
  <c r="B171" i="104"/>
  <c r="AM171" i="104" s="1"/>
  <c r="AU170" i="104"/>
  <c r="AT170" i="104"/>
  <c r="AS170" i="104"/>
  <c r="AQ170" i="104"/>
  <c r="AP170" i="104"/>
  <c r="AM170" i="104"/>
  <c r="AL170" i="104"/>
  <c r="AK170" i="104"/>
  <c r="AJ170" i="104"/>
  <c r="AI170" i="104"/>
  <c r="AH170" i="104"/>
  <c r="AG170" i="104"/>
  <c r="AF170" i="104"/>
  <c r="AE170" i="104"/>
  <c r="AD170" i="104"/>
  <c r="AC170" i="104"/>
  <c r="AB170" i="104"/>
  <c r="AA170" i="104"/>
  <c r="B170" i="104"/>
  <c r="AU169" i="104"/>
  <c r="AT169" i="104"/>
  <c r="AS169" i="104"/>
  <c r="AQ169" i="104"/>
  <c r="AP169" i="104"/>
  <c r="AI169" i="104"/>
  <c r="AH169" i="104"/>
  <c r="AG169" i="104"/>
  <c r="AF169" i="104"/>
  <c r="AE169" i="104"/>
  <c r="AD169" i="104"/>
  <c r="AC169" i="104"/>
  <c r="AB169" i="104"/>
  <c r="AA169" i="104"/>
  <c r="B169" i="104"/>
  <c r="AY168" i="104"/>
  <c r="AX168" i="104"/>
  <c r="AW168" i="104"/>
  <c r="AU168" i="104"/>
  <c r="AT168" i="104"/>
  <c r="AS168" i="104"/>
  <c r="AQ168" i="104"/>
  <c r="AP168" i="104"/>
  <c r="AO168" i="104"/>
  <c r="AI168" i="104"/>
  <c r="AH168" i="104"/>
  <c r="AG168" i="104"/>
  <c r="AF168" i="104"/>
  <c r="AE168" i="104"/>
  <c r="AD168" i="104"/>
  <c r="AC168" i="104"/>
  <c r="AB168" i="104"/>
  <c r="AA168" i="104"/>
  <c r="B168" i="104"/>
  <c r="AZ168" i="104" s="1"/>
  <c r="AZ167" i="104"/>
  <c r="AY167" i="104"/>
  <c r="AX167" i="104"/>
  <c r="AW167" i="104"/>
  <c r="AU167" i="104"/>
  <c r="AT167" i="104"/>
  <c r="AS167" i="104"/>
  <c r="AQ167" i="104"/>
  <c r="AP167" i="104"/>
  <c r="AL167" i="104"/>
  <c r="AJ167" i="104"/>
  <c r="AI167" i="104"/>
  <c r="AH167" i="104"/>
  <c r="AG167" i="104"/>
  <c r="AF167" i="104"/>
  <c r="AE167" i="104"/>
  <c r="AD167" i="104"/>
  <c r="AC167" i="104"/>
  <c r="AB167" i="104"/>
  <c r="AA167" i="104"/>
  <c r="B167" i="104"/>
  <c r="AV167" i="104" s="1"/>
  <c r="AY166" i="104"/>
  <c r="AX166" i="104"/>
  <c r="AW166" i="104"/>
  <c r="AV166" i="104"/>
  <c r="AU166" i="104"/>
  <c r="AT166" i="104"/>
  <c r="AS166" i="104"/>
  <c r="AQ166" i="104"/>
  <c r="AP166" i="104"/>
  <c r="AO166" i="104"/>
  <c r="AN166" i="104"/>
  <c r="AM166" i="104"/>
  <c r="AL166" i="104"/>
  <c r="AK166" i="104"/>
  <c r="AI166" i="104"/>
  <c r="AH166" i="104"/>
  <c r="AG166" i="104"/>
  <c r="AF166" i="104"/>
  <c r="AE166" i="104"/>
  <c r="AD166" i="104"/>
  <c r="AC166" i="104"/>
  <c r="AB166" i="104"/>
  <c r="AA166" i="104"/>
  <c r="B166" i="104"/>
  <c r="AZ166" i="104" s="1"/>
  <c r="AZ165" i="104"/>
  <c r="AX165" i="104"/>
  <c r="AW165" i="104"/>
  <c r="AU165" i="104"/>
  <c r="AT165" i="104"/>
  <c r="AS165" i="104"/>
  <c r="AQ165" i="104"/>
  <c r="AP165" i="104"/>
  <c r="AO165" i="104"/>
  <c r="AN165" i="104"/>
  <c r="AL165" i="104"/>
  <c r="AK165" i="104"/>
  <c r="AJ165" i="104"/>
  <c r="AI165" i="104"/>
  <c r="AH165" i="104"/>
  <c r="AG165" i="104"/>
  <c r="AF165" i="104"/>
  <c r="AE165" i="104"/>
  <c r="AD165" i="104"/>
  <c r="AC165" i="104"/>
  <c r="AB165" i="104"/>
  <c r="AA165" i="104"/>
  <c r="B165" i="104"/>
  <c r="AY165" i="104" s="1"/>
  <c r="AY164" i="104"/>
  <c r="AX164" i="104"/>
  <c r="AW164" i="104"/>
  <c r="AV164" i="104"/>
  <c r="AU164" i="104"/>
  <c r="AT164" i="104"/>
  <c r="AS164" i="104"/>
  <c r="AQ164" i="104"/>
  <c r="AP164" i="104"/>
  <c r="AO164" i="104"/>
  <c r="AN164" i="104"/>
  <c r="AM164" i="104"/>
  <c r="AL164" i="104"/>
  <c r="AK164" i="104"/>
  <c r="AJ164" i="104"/>
  <c r="AI164" i="104"/>
  <c r="AH164" i="104"/>
  <c r="AG164" i="104"/>
  <c r="AF164" i="104"/>
  <c r="AE164" i="104"/>
  <c r="AD164" i="104"/>
  <c r="AC164" i="104"/>
  <c r="AB164" i="104"/>
  <c r="AA164" i="104"/>
  <c r="B164" i="104"/>
  <c r="AZ164" i="104" s="1"/>
  <c r="AU163" i="104"/>
  <c r="AT163" i="104"/>
  <c r="AS163" i="104"/>
  <c r="AQ163" i="104"/>
  <c r="AP163" i="104"/>
  <c r="AH163" i="104"/>
  <c r="AG163" i="104"/>
  <c r="AF163" i="104"/>
  <c r="AE163" i="104"/>
  <c r="AI163" i="104" s="1"/>
  <c r="AD163" i="104"/>
  <c r="AC163" i="104"/>
  <c r="AB163" i="104"/>
  <c r="AA163" i="104"/>
  <c r="B163" i="104"/>
  <c r="AZ163" i="104" s="1"/>
  <c r="AU162" i="104"/>
  <c r="AS162" i="104"/>
  <c r="AT162" i="104" s="1"/>
  <c r="AQ162" i="104"/>
  <c r="AP162" i="104"/>
  <c r="AH162" i="104"/>
  <c r="AG162" i="104"/>
  <c r="AF162" i="104"/>
  <c r="AE162" i="104"/>
  <c r="AI162" i="104" s="1"/>
  <c r="AD162" i="104"/>
  <c r="AC162" i="104"/>
  <c r="AB162" i="104"/>
  <c r="AA162" i="104"/>
  <c r="B162" i="104"/>
  <c r="AU161" i="104"/>
  <c r="AS161" i="104"/>
  <c r="AQ161" i="104"/>
  <c r="AP161" i="104"/>
  <c r="AT161" i="104" s="1"/>
  <c r="AH161" i="104"/>
  <c r="AG161" i="104"/>
  <c r="AF161" i="104"/>
  <c r="AE161" i="104"/>
  <c r="AI161" i="104" s="1"/>
  <c r="AD161" i="104"/>
  <c r="AC161" i="104"/>
  <c r="AB161" i="104"/>
  <c r="AA161" i="104"/>
  <c r="B161" i="104"/>
  <c r="AY160" i="104"/>
  <c r="AX160" i="104"/>
  <c r="AW160" i="104"/>
  <c r="AV160" i="104"/>
  <c r="AU160" i="104"/>
  <c r="AT160" i="104"/>
  <c r="AS160" i="104"/>
  <c r="AQ160" i="104"/>
  <c r="AP160" i="104"/>
  <c r="AH160" i="104"/>
  <c r="AG160" i="104"/>
  <c r="AF160" i="104"/>
  <c r="AI160" i="104" s="1"/>
  <c r="AE160" i="104"/>
  <c r="AD160" i="104"/>
  <c r="AC160" i="104"/>
  <c r="AB160" i="104"/>
  <c r="AA160" i="104"/>
  <c r="B160" i="104"/>
  <c r="AU159" i="104"/>
  <c r="AS159" i="104"/>
  <c r="AQ159" i="104"/>
  <c r="AP159" i="104"/>
  <c r="AT159" i="104" s="1"/>
  <c r="AH159" i="104"/>
  <c r="AG159" i="104"/>
  <c r="AF159" i="104"/>
  <c r="AE159" i="104"/>
  <c r="AD159" i="104"/>
  <c r="AC159" i="104"/>
  <c r="AB159" i="104"/>
  <c r="AA159" i="104"/>
  <c r="B159" i="104"/>
  <c r="AV159" i="104" s="1"/>
  <c r="AU158" i="104"/>
  <c r="AS158" i="104"/>
  <c r="AQ158" i="104"/>
  <c r="AP158" i="104"/>
  <c r="AT158" i="104" s="1"/>
  <c r="AN158" i="104"/>
  <c r="AL158" i="104"/>
  <c r="AK158" i="104"/>
  <c r="AH158" i="104"/>
  <c r="AG158" i="104"/>
  <c r="AF158" i="104"/>
  <c r="AE158" i="104"/>
  <c r="AI158" i="104" s="1"/>
  <c r="AD158" i="104"/>
  <c r="AC158" i="104"/>
  <c r="AB158" i="104"/>
  <c r="AA158" i="104"/>
  <c r="B158" i="104"/>
  <c r="AY158" i="104" s="1"/>
  <c r="AU157" i="104"/>
  <c r="AT157" i="104"/>
  <c r="AS157" i="104"/>
  <c r="AQ157" i="104"/>
  <c r="AP157" i="104"/>
  <c r="AH157" i="104"/>
  <c r="AG157" i="104"/>
  <c r="AF157" i="104"/>
  <c r="AE157" i="104"/>
  <c r="AI157" i="104" s="1"/>
  <c r="AD157" i="104"/>
  <c r="AC157" i="104"/>
  <c r="AB157" i="104"/>
  <c r="AA157" i="104"/>
  <c r="B157" i="104"/>
  <c r="AM157" i="104" s="1"/>
  <c r="AY156" i="104"/>
  <c r="AU156" i="104"/>
  <c r="AS156" i="104"/>
  <c r="AQ156" i="104"/>
  <c r="AP156" i="104"/>
  <c r="AT156" i="104" s="1"/>
  <c r="AI156" i="104"/>
  <c r="AH156" i="104"/>
  <c r="AG156" i="104"/>
  <c r="AF156" i="104"/>
  <c r="AE156" i="104"/>
  <c r="AD156" i="104"/>
  <c r="AC156" i="104"/>
  <c r="AB156" i="104"/>
  <c r="AA156" i="104"/>
  <c r="B156" i="104"/>
  <c r="AU155" i="104"/>
  <c r="AS155" i="104"/>
  <c r="AQ155" i="104"/>
  <c r="AP155" i="104"/>
  <c r="AI155" i="104"/>
  <c r="AH155" i="104"/>
  <c r="AG155" i="104"/>
  <c r="AF155" i="104"/>
  <c r="AE155" i="104"/>
  <c r="AD155" i="104"/>
  <c r="AC155" i="104"/>
  <c r="AB155" i="104"/>
  <c r="AA155" i="104"/>
  <c r="B155" i="104"/>
  <c r="AW155" i="104" s="1"/>
  <c r="AU154" i="104"/>
  <c r="AS154" i="104"/>
  <c r="AQ154" i="104"/>
  <c r="AP154" i="104"/>
  <c r="AH154" i="104"/>
  <c r="AG154" i="104"/>
  <c r="AF154" i="104"/>
  <c r="AE154" i="104"/>
  <c r="AD154" i="104"/>
  <c r="AC154" i="104"/>
  <c r="AB154" i="104"/>
  <c r="AA154" i="104"/>
  <c r="B154" i="104"/>
  <c r="AU153" i="104"/>
  <c r="AS153" i="104"/>
  <c r="AQ153" i="104"/>
  <c r="AP153" i="104"/>
  <c r="AT153" i="104" s="1"/>
  <c r="AH153" i="104"/>
  <c r="AG153" i="104"/>
  <c r="AF153" i="104"/>
  <c r="AE153" i="104"/>
  <c r="AD153" i="104"/>
  <c r="AC153" i="104"/>
  <c r="AB153" i="104"/>
  <c r="AA153" i="104"/>
  <c r="B153" i="104"/>
  <c r="AU152" i="104"/>
  <c r="AS152" i="104"/>
  <c r="AQ152" i="104"/>
  <c r="AP152" i="104"/>
  <c r="AT152" i="104" s="1"/>
  <c r="AH152" i="104"/>
  <c r="AG152" i="104"/>
  <c r="AF152" i="104"/>
  <c r="AE152" i="104"/>
  <c r="AD152" i="104"/>
  <c r="AC152" i="104"/>
  <c r="AB152" i="104"/>
  <c r="AA152" i="104"/>
  <c r="B152" i="104"/>
  <c r="AW152" i="104" s="1"/>
  <c r="AY151" i="104"/>
  <c r="AU151" i="104"/>
  <c r="AS151" i="104"/>
  <c r="AQ151" i="104"/>
  <c r="AP151" i="104"/>
  <c r="AH151" i="104"/>
  <c r="AG151" i="104"/>
  <c r="AF151" i="104"/>
  <c r="AE151" i="104"/>
  <c r="AD151" i="104"/>
  <c r="AC151" i="104"/>
  <c r="AB151" i="104"/>
  <c r="AA151" i="104"/>
  <c r="B151" i="104"/>
  <c r="AV151" i="104" s="1"/>
  <c r="AU150" i="104"/>
  <c r="AS150" i="104"/>
  <c r="AQ150" i="104"/>
  <c r="AP150" i="104"/>
  <c r="AT150" i="104" s="1"/>
  <c r="AH150" i="104"/>
  <c r="AG150" i="104"/>
  <c r="AF150" i="104"/>
  <c r="AE150" i="104"/>
  <c r="AD150" i="104"/>
  <c r="AC150" i="104"/>
  <c r="AB150" i="104"/>
  <c r="AA150" i="104"/>
  <c r="B150" i="104"/>
  <c r="AU149" i="104"/>
  <c r="AS149" i="104"/>
  <c r="AQ149" i="104"/>
  <c r="AT149" i="104" s="1"/>
  <c r="AP149" i="104"/>
  <c r="AH149" i="104"/>
  <c r="AG149" i="104"/>
  <c r="AF149" i="104"/>
  <c r="AE149" i="104"/>
  <c r="AD149" i="104"/>
  <c r="AC149" i="104"/>
  <c r="AB149" i="104"/>
  <c r="AA149" i="104"/>
  <c r="B149" i="104"/>
  <c r="AU148" i="104"/>
  <c r="AS148" i="104"/>
  <c r="AQ148" i="104"/>
  <c r="AP148" i="104"/>
  <c r="AT148" i="104" s="1"/>
  <c r="AK148" i="104"/>
  <c r="AJ148" i="104"/>
  <c r="AH148" i="104"/>
  <c r="AG148" i="104"/>
  <c r="AF148" i="104"/>
  <c r="AE148" i="104"/>
  <c r="AD148" i="104"/>
  <c r="AC148" i="104"/>
  <c r="AB148" i="104"/>
  <c r="AA148" i="104"/>
  <c r="B148" i="104"/>
  <c r="AX148" i="104" s="1"/>
  <c r="AU147" i="104"/>
  <c r="AS147" i="104"/>
  <c r="AQ147" i="104"/>
  <c r="AP147" i="104"/>
  <c r="AT147" i="104" s="1"/>
  <c r="AH147" i="104"/>
  <c r="AG147" i="104"/>
  <c r="AF147" i="104"/>
  <c r="AE147" i="104"/>
  <c r="AI147" i="104" s="1"/>
  <c r="AD147" i="104"/>
  <c r="AC147" i="104"/>
  <c r="AB147" i="104"/>
  <c r="AA147" i="104"/>
  <c r="B147" i="104"/>
  <c r="AU146" i="104"/>
  <c r="AS146" i="104"/>
  <c r="AQ146" i="104"/>
  <c r="AP146" i="104"/>
  <c r="AT146" i="104" s="1"/>
  <c r="AH146" i="104"/>
  <c r="AI146" i="104" s="1"/>
  <c r="AG146" i="104"/>
  <c r="AF146" i="104"/>
  <c r="AE146" i="104"/>
  <c r="AD146" i="104"/>
  <c r="AC146" i="104"/>
  <c r="AB146" i="104"/>
  <c r="AA146" i="104"/>
  <c r="B146" i="104"/>
  <c r="AZ146" i="104" s="1"/>
  <c r="AU145" i="104"/>
  <c r="AV145" i="104" s="1"/>
  <c r="AS145" i="104"/>
  <c r="AQ145" i="104"/>
  <c r="AP145" i="104"/>
  <c r="AT145" i="104" s="1"/>
  <c r="AH145" i="104"/>
  <c r="AG145" i="104"/>
  <c r="AF145" i="104"/>
  <c r="AE145" i="104"/>
  <c r="AI145" i="104" s="1"/>
  <c r="AD145" i="104"/>
  <c r="AC145" i="104"/>
  <c r="AB145" i="104"/>
  <c r="AA145" i="104"/>
  <c r="B145" i="104"/>
  <c r="AM145" i="104" s="1"/>
  <c r="AU144" i="104"/>
  <c r="AS144" i="104"/>
  <c r="AQ144" i="104"/>
  <c r="AP144" i="104"/>
  <c r="AH144" i="104"/>
  <c r="AG144" i="104"/>
  <c r="AF144" i="104"/>
  <c r="AE144" i="104"/>
  <c r="AD144" i="104"/>
  <c r="AC144" i="104"/>
  <c r="AB144" i="104"/>
  <c r="AA144" i="104"/>
  <c r="B144" i="104"/>
  <c r="AJ144" i="104" s="1"/>
  <c r="AU143" i="104"/>
  <c r="AS143" i="104"/>
  <c r="AQ143" i="104"/>
  <c r="AP143" i="104"/>
  <c r="AT143" i="104" s="1"/>
  <c r="AH143" i="104"/>
  <c r="AG143" i="104"/>
  <c r="AF143" i="104"/>
  <c r="AE143" i="104"/>
  <c r="AD143" i="104"/>
  <c r="AC143" i="104"/>
  <c r="AB143" i="104"/>
  <c r="AA143" i="104"/>
  <c r="B143" i="104"/>
  <c r="AY143" i="104" s="1"/>
  <c r="AU142" i="104"/>
  <c r="AS142" i="104"/>
  <c r="AQ142" i="104"/>
  <c r="AP142" i="104"/>
  <c r="AH142" i="104"/>
  <c r="AG142" i="104"/>
  <c r="AF142" i="104"/>
  <c r="AE142" i="104"/>
  <c r="AD142" i="104"/>
  <c r="AC142" i="104"/>
  <c r="AB142" i="104"/>
  <c r="AA142" i="104"/>
  <c r="B142" i="104"/>
  <c r="AY142" i="104" s="1"/>
  <c r="AU141" i="104"/>
  <c r="AS141" i="104"/>
  <c r="AQ141" i="104"/>
  <c r="AP141" i="104"/>
  <c r="AH141" i="104"/>
  <c r="AG141" i="104"/>
  <c r="AF141" i="104"/>
  <c r="AE141" i="104"/>
  <c r="AD141" i="104"/>
  <c r="AC141" i="104"/>
  <c r="AB141" i="104"/>
  <c r="AA141" i="104"/>
  <c r="B141" i="104"/>
  <c r="AU140" i="104"/>
  <c r="AS140" i="104"/>
  <c r="AQ140" i="104"/>
  <c r="AP140" i="104"/>
  <c r="AH140" i="104"/>
  <c r="AG140" i="104"/>
  <c r="AF140" i="104"/>
  <c r="AE140" i="104"/>
  <c r="AD140" i="104"/>
  <c r="AC140" i="104"/>
  <c r="AB140" i="104"/>
  <c r="AA140" i="104"/>
  <c r="B140" i="104"/>
  <c r="AX140" i="104" s="1"/>
  <c r="AU139" i="104"/>
  <c r="AS139" i="104"/>
  <c r="AQ139" i="104"/>
  <c r="AT139" i="104" s="1"/>
  <c r="AP139" i="104"/>
  <c r="AH139" i="104"/>
  <c r="AG139" i="104"/>
  <c r="AF139" i="104"/>
  <c r="AE139" i="104"/>
  <c r="AD139" i="104"/>
  <c r="AC139" i="104"/>
  <c r="AB139" i="104"/>
  <c r="AA139" i="104"/>
  <c r="B139" i="104"/>
  <c r="AU138" i="104"/>
  <c r="AS138" i="104"/>
  <c r="AQ138" i="104"/>
  <c r="AT138" i="104" s="1"/>
  <c r="AP138" i="104"/>
  <c r="AH138" i="104"/>
  <c r="AG138" i="104"/>
  <c r="AF138" i="104"/>
  <c r="AE138" i="104"/>
  <c r="AD138" i="104"/>
  <c r="AC138" i="104"/>
  <c r="AB138" i="104"/>
  <c r="AA138" i="104"/>
  <c r="B138" i="104"/>
  <c r="AY138" i="104" s="1"/>
  <c r="AU137" i="104"/>
  <c r="AS137" i="104"/>
  <c r="AQ137" i="104"/>
  <c r="AP137" i="104"/>
  <c r="AH137" i="104"/>
  <c r="AG137" i="104"/>
  <c r="AF137" i="104"/>
  <c r="AE137" i="104"/>
  <c r="AD137" i="104"/>
  <c r="AC137" i="104"/>
  <c r="AB137" i="104"/>
  <c r="AA137" i="104"/>
  <c r="B137" i="104"/>
  <c r="AM137" i="104" s="1"/>
  <c r="AU136" i="104"/>
  <c r="AS136" i="104"/>
  <c r="AQ136" i="104"/>
  <c r="AP136" i="104"/>
  <c r="AM136" i="104"/>
  <c r="AH136" i="104"/>
  <c r="AG136" i="104"/>
  <c r="AF136" i="104"/>
  <c r="AE136" i="104"/>
  <c r="AD136" i="104"/>
  <c r="AC136" i="104"/>
  <c r="AB136" i="104"/>
  <c r="AA136" i="104"/>
  <c r="B136" i="104"/>
  <c r="AJ136" i="104" s="1"/>
  <c r="AU135" i="104"/>
  <c r="AS135" i="104"/>
  <c r="AQ135" i="104"/>
  <c r="AP135" i="104"/>
  <c r="AH135" i="104"/>
  <c r="AG135" i="104"/>
  <c r="AF135" i="104"/>
  <c r="AE135" i="104"/>
  <c r="AD135" i="104"/>
  <c r="AC135" i="104"/>
  <c r="AB135" i="104"/>
  <c r="AA135" i="104"/>
  <c r="B135" i="104"/>
  <c r="AY135" i="104" s="1"/>
  <c r="AU134" i="104"/>
  <c r="AS134" i="104"/>
  <c r="AQ134" i="104"/>
  <c r="AP134" i="104"/>
  <c r="AT134" i="104" s="1"/>
  <c r="AH134" i="104"/>
  <c r="AG134" i="104"/>
  <c r="AF134" i="104"/>
  <c r="AE134" i="104"/>
  <c r="AD134" i="104"/>
  <c r="AC134" i="104"/>
  <c r="AB134" i="104"/>
  <c r="AA134" i="104"/>
  <c r="B134" i="104"/>
  <c r="AV134" i="104" s="1"/>
  <c r="AU133" i="104"/>
  <c r="AV133" i="104" s="1"/>
  <c r="AS133" i="104"/>
  <c r="AT133" i="104" s="1"/>
  <c r="AZ133" i="104" s="1"/>
  <c r="AQ133" i="104"/>
  <c r="AP133" i="104"/>
  <c r="AH133" i="104"/>
  <c r="AG133" i="104"/>
  <c r="AF133" i="104"/>
  <c r="AE133" i="104"/>
  <c r="AD133" i="104"/>
  <c r="AC133" i="104"/>
  <c r="AB133" i="104"/>
  <c r="AA133" i="104"/>
  <c r="B133" i="104"/>
  <c r="AU132" i="104"/>
  <c r="AS132" i="104"/>
  <c r="AQ132" i="104"/>
  <c r="AP132" i="104"/>
  <c r="AH132" i="104"/>
  <c r="AG132" i="104"/>
  <c r="AF132" i="104"/>
  <c r="AE132" i="104"/>
  <c r="AD132" i="104"/>
  <c r="AC132" i="104"/>
  <c r="AB132" i="104"/>
  <c r="AA132" i="104"/>
  <c r="B132" i="104"/>
  <c r="AX132" i="104" s="1"/>
  <c r="AU131" i="104"/>
  <c r="AS131" i="104"/>
  <c r="AQ131" i="104"/>
  <c r="AT131" i="104" s="1"/>
  <c r="AP131" i="104"/>
  <c r="AH131" i="104"/>
  <c r="AG131" i="104"/>
  <c r="AF131" i="104"/>
  <c r="AE131" i="104"/>
  <c r="AI131" i="104" s="1"/>
  <c r="AD131" i="104"/>
  <c r="AC131" i="104"/>
  <c r="AB131" i="104"/>
  <c r="AA131" i="104"/>
  <c r="B131" i="104"/>
  <c r="AU130" i="104"/>
  <c r="AS130" i="104"/>
  <c r="AQ130" i="104"/>
  <c r="AP130" i="104"/>
  <c r="AT130" i="104" s="1"/>
  <c r="AH130" i="104"/>
  <c r="AG130" i="104"/>
  <c r="AF130" i="104"/>
  <c r="AE130" i="104"/>
  <c r="AD130" i="104"/>
  <c r="AC130" i="104"/>
  <c r="AB130" i="104"/>
  <c r="AA130" i="104"/>
  <c r="B130" i="104"/>
  <c r="AX129" i="104"/>
  <c r="AV129" i="104"/>
  <c r="AU129" i="104"/>
  <c r="AS129" i="104"/>
  <c r="AQ129" i="104"/>
  <c r="AP129" i="104"/>
  <c r="AN129" i="104"/>
  <c r="AK129" i="104"/>
  <c r="AH129" i="104"/>
  <c r="AG129" i="104"/>
  <c r="AF129" i="104"/>
  <c r="AE129" i="104"/>
  <c r="AI129" i="104" s="1"/>
  <c r="AO129" i="104" s="1"/>
  <c r="AD129" i="104"/>
  <c r="AC129" i="104"/>
  <c r="AB129" i="104"/>
  <c r="AA129" i="104"/>
  <c r="B129" i="104"/>
  <c r="AM129" i="104" s="1"/>
  <c r="AU128" i="104"/>
  <c r="AS128" i="104"/>
  <c r="AQ128" i="104"/>
  <c r="AP128" i="104"/>
  <c r="AH128" i="104"/>
  <c r="AG128" i="104"/>
  <c r="AF128" i="104"/>
  <c r="AE128" i="104"/>
  <c r="AD128" i="104"/>
  <c r="AC128" i="104"/>
  <c r="AB128" i="104"/>
  <c r="AA128" i="104"/>
  <c r="B128" i="104"/>
  <c r="AJ128" i="104" s="1"/>
  <c r="AX127" i="104"/>
  <c r="AW127" i="104"/>
  <c r="AU127" i="104"/>
  <c r="AV127" i="104" s="1"/>
  <c r="AS127" i="104"/>
  <c r="AQ127" i="104"/>
  <c r="AP127" i="104"/>
  <c r="AM127" i="104"/>
  <c r="AL127" i="104"/>
  <c r="AJ127" i="104"/>
  <c r="AH127" i="104"/>
  <c r="AG127" i="104"/>
  <c r="AF127" i="104"/>
  <c r="AE127" i="104"/>
  <c r="AD127" i="104"/>
  <c r="AC127" i="104"/>
  <c r="AB127" i="104"/>
  <c r="AA127" i="104"/>
  <c r="B127" i="104"/>
  <c r="AN127" i="104" s="1"/>
  <c r="AU126" i="104"/>
  <c r="AS126" i="104"/>
  <c r="AQ126" i="104"/>
  <c r="AP126" i="104"/>
  <c r="AH126" i="104"/>
  <c r="AG126" i="104"/>
  <c r="AF126" i="104"/>
  <c r="AE126" i="104"/>
  <c r="AD126" i="104"/>
  <c r="AC126" i="104"/>
  <c r="AB126" i="104"/>
  <c r="AA126" i="104"/>
  <c r="B126" i="104"/>
  <c r="AY126" i="104" s="1"/>
  <c r="AU125" i="104"/>
  <c r="AS125" i="104"/>
  <c r="AQ125" i="104"/>
  <c r="AP125" i="104"/>
  <c r="AT125" i="104" s="1"/>
  <c r="AH125" i="104"/>
  <c r="AG125" i="104"/>
  <c r="AF125" i="104"/>
  <c r="AE125" i="104"/>
  <c r="AD125" i="104"/>
  <c r="AC125" i="104"/>
  <c r="AB125" i="104"/>
  <c r="AA125" i="104"/>
  <c r="B125" i="104"/>
  <c r="AU124" i="104"/>
  <c r="AS124" i="104"/>
  <c r="AQ124" i="104"/>
  <c r="AP124" i="104"/>
  <c r="AH124" i="104"/>
  <c r="AG124" i="104"/>
  <c r="AF124" i="104"/>
  <c r="AE124" i="104"/>
  <c r="AD124" i="104"/>
  <c r="AC124" i="104"/>
  <c r="AB124" i="104"/>
  <c r="AA124" i="104"/>
  <c r="B124" i="104"/>
  <c r="AX124" i="104" s="1"/>
  <c r="AU123" i="104"/>
  <c r="AS123" i="104"/>
  <c r="AQ123" i="104"/>
  <c r="AP123" i="104"/>
  <c r="AH123" i="104"/>
  <c r="AG123" i="104"/>
  <c r="AF123" i="104"/>
  <c r="AE123" i="104"/>
  <c r="AD123" i="104"/>
  <c r="AC123" i="104"/>
  <c r="AB123" i="104"/>
  <c r="AA123" i="104"/>
  <c r="B123" i="104"/>
  <c r="AY123" i="104" s="1"/>
  <c r="AU122" i="104"/>
  <c r="AS122" i="104"/>
  <c r="AQ122" i="104"/>
  <c r="AP122" i="104"/>
  <c r="AH122" i="104"/>
  <c r="AG122" i="104"/>
  <c r="AF122" i="104"/>
  <c r="AI122" i="104" s="1"/>
  <c r="AO122" i="104" s="1"/>
  <c r="AE122" i="104"/>
  <c r="AD122" i="104"/>
  <c r="AC122" i="104"/>
  <c r="AB122" i="104"/>
  <c r="AA122" i="104"/>
  <c r="B122" i="104"/>
  <c r="AY122" i="104" s="1"/>
  <c r="AU121" i="104"/>
  <c r="AS121" i="104"/>
  <c r="AQ121" i="104"/>
  <c r="AP121" i="104"/>
  <c r="AH121" i="104"/>
  <c r="AG121" i="104"/>
  <c r="AF121" i="104"/>
  <c r="AE121" i="104"/>
  <c r="AD121" i="104"/>
  <c r="AC121" i="104"/>
  <c r="AB121" i="104"/>
  <c r="AA121" i="104"/>
  <c r="B121" i="104"/>
  <c r="AM121" i="104" s="1"/>
  <c r="AU120" i="104"/>
  <c r="AS120" i="104"/>
  <c r="AQ120" i="104"/>
  <c r="AP120" i="104"/>
  <c r="AH120" i="104"/>
  <c r="AG120" i="104"/>
  <c r="AF120" i="104"/>
  <c r="AE120" i="104"/>
  <c r="AD120" i="104"/>
  <c r="AC120" i="104"/>
  <c r="AB120" i="104"/>
  <c r="AA120" i="104"/>
  <c r="B120" i="104"/>
  <c r="AY120" i="104" s="1"/>
  <c r="AU119" i="104"/>
  <c r="AS119" i="104"/>
  <c r="AQ119" i="104"/>
  <c r="AP119" i="104"/>
  <c r="AH119" i="104"/>
  <c r="AG119" i="104"/>
  <c r="AF119" i="104"/>
  <c r="AE119" i="104"/>
  <c r="AD119" i="104"/>
  <c r="AC119" i="104"/>
  <c r="AB119" i="104"/>
  <c r="AA119" i="104"/>
  <c r="B119" i="104"/>
  <c r="AY119" i="104" s="1"/>
  <c r="AU118" i="104"/>
  <c r="AS118" i="104"/>
  <c r="AQ118" i="104"/>
  <c r="AP118" i="104"/>
  <c r="AH118" i="104"/>
  <c r="AG118" i="104"/>
  <c r="AF118" i="104"/>
  <c r="AE118" i="104"/>
  <c r="AI118" i="104" s="1"/>
  <c r="AD118" i="104"/>
  <c r="AC118" i="104"/>
  <c r="AB118" i="104"/>
  <c r="AA118" i="104"/>
  <c r="B118" i="104"/>
  <c r="AY118" i="104" s="1"/>
  <c r="AU117" i="104"/>
  <c r="AS117" i="104"/>
  <c r="AQ117" i="104"/>
  <c r="AP117" i="104"/>
  <c r="AH117" i="104"/>
  <c r="AG117" i="104"/>
  <c r="AF117" i="104"/>
  <c r="AE117" i="104"/>
  <c r="AD117" i="104"/>
  <c r="AC117" i="104"/>
  <c r="AB117" i="104"/>
  <c r="AA117" i="104"/>
  <c r="B117" i="104"/>
  <c r="AJ117" i="104" s="1"/>
  <c r="AU116" i="104"/>
  <c r="AS116" i="104"/>
  <c r="AQ116" i="104"/>
  <c r="AP116" i="104"/>
  <c r="AH116" i="104"/>
  <c r="AG116" i="104"/>
  <c r="AF116" i="104"/>
  <c r="AE116" i="104"/>
  <c r="AD116" i="104"/>
  <c r="AC116" i="104"/>
  <c r="AB116" i="104"/>
  <c r="AA116" i="104"/>
  <c r="B116" i="104"/>
  <c r="AU115" i="104"/>
  <c r="AS115" i="104"/>
  <c r="AQ115" i="104"/>
  <c r="AP115" i="104"/>
  <c r="AH115" i="104"/>
  <c r="AG115" i="104"/>
  <c r="AF115" i="104"/>
  <c r="AE115" i="104"/>
  <c r="AD115" i="104"/>
  <c r="AC115" i="104"/>
  <c r="AB115" i="104"/>
  <c r="AA115" i="104"/>
  <c r="B115" i="104"/>
  <c r="AU114" i="104"/>
  <c r="AS114" i="104"/>
  <c r="AQ114" i="104"/>
  <c r="AT114" i="104" s="1"/>
  <c r="AP114" i="104"/>
  <c r="AH114" i="104"/>
  <c r="AG114" i="104"/>
  <c r="AF114" i="104"/>
  <c r="AE114" i="104"/>
  <c r="AD114" i="104"/>
  <c r="AC114" i="104"/>
  <c r="AB114" i="104"/>
  <c r="AA114" i="104"/>
  <c r="B114" i="104"/>
  <c r="AY114" i="104" s="1"/>
  <c r="AY113" i="104"/>
  <c r="AX113" i="104"/>
  <c r="AW113" i="104"/>
  <c r="AU113" i="104"/>
  <c r="AV113" i="104" s="1"/>
  <c r="AS113" i="104"/>
  <c r="AQ113" i="104"/>
  <c r="AP113" i="104"/>
  <c r="AT113" i="104" s="1"/>
  <c r="AZ113" i="104" s="1"/>
  <c r="AN113" i="104"/>
  <c r="AH113" i="104"/>
  <c r="AG113" i="104"/>
  <c r="AF113" i="104"/>
  <c r="AE113" i="104"/>
  <c r="AD113" i="104"/>
  <c r="AC113" i="104"/>
  <c r="AB113" i="104"/>
  <c r="AA113" i="104"/>
  <c r="B113" i="104"/>
  <c r="AM113" i="104" s="1"/>
  <c r="AU112" i="104"/>
  <c r="AS112" i="104"/>
  <c r="AQ112" i="104"/>
  <c r="AP112" i="104"/>
  <c r="AT112" i="104" s="1"/>
  <c r="AH112" i="104"/>
  <c r="AG112" i="104"/>
  <c r="AF112" i="104"/>
  <c r="AE112" i="104"/>
  <c r="AD112" i="104"/>
  <c r="AC112" i="104"/>
  <c r="AB112" i="104"/>
  <c r="AA112" i="104"/>
  <c r="B112" i="104"/>
  <c r="AM112" i="104" s="1"/>
  <c r="AY111" i="104"/>
  <c r="AX111" i="104"/>
  <c r="AW111" i="104"/>
  <c r="AU111" i="104"/>
  <c r="AS111" i="104"/>
  <c r="AQ111" i="104"/>
  <c r="AP111" i="104"/>
  <c r="AH111" i="104"/>
  <c r="AG111" i="104"/>
  <c r="AF111" i="104"/>
  <c r="AE111" i="104"/>
  <c r="AD111" i="104"/>
  <c r="AC111" i="104"/>
  <c r="AB111" i="104"/>
  <c r="AA111" i="104"/>
  <c r="B111" i="104"/>
  <c r="AU110" i="104"/>
  <c r="AS110" i="104"/>
  <c r="AQ110" i="104"/>
  <c r="AP110" i="104"/>
  <c r="AH110" i="104"/>
  <c r="AG110" i="104"/>
  <c r="AF110" i="104"/>
  <c r="AE110" i="104"/>
  <c r="AD110" i="104"/>
  <c r="AC110" i="104"/>
  <c r="AB110" i="104"/>
  <c r="AA110" i="104"/>
  <c r="B110" i="104"/>
  <c r="AU109" i="104"/>
  <c r="AS109" i="104"/>
  <c r="AQ109" i="104"/>
  <c r="AT109" i="104" s="1"/>
  <c r="AP109" i="104"/>
  <c r="AH109" i="104"/>
  <c r="AG109" i="104"/>
  <c r="AF109" i="104"/>
  <c r="AE109" i="104"/>
  <c r="AD109" i="104"/>
  <c r="AC109" i="104"/>
  <c r="AB109" i="104"/>
  <c r="AA109" i="104"/>
  <c r="B109" i="104"/>
  <c r="AW109" i="104" s="1"/>
  <c r="AU108" i="104"/>
  <c r="AS108" i="104"/>
  <c r="AQ108" i="104"/>
  <c r="AP108" i="104"/>
  <c r="AH108" i="104"/>
  <c r="AG108" i="104"/>
  <c r="AF108" i="104"/>
  <c r="AE108" i="104"/>
  <c r="AD108" i="104"/>
  <c r="AC108" i="104"/>
  <c r="AB108" i="104"/>
  <c r="AA108" i="104"/>
  <c r="B108" i="104"/>
  <c r="AV108" i="104" s="1"/>
  <c r="AX107" i="104"/>
  <c r="AU107" i="104"/>
  <c r="AS107" i="104"/>
  <c r="AQ107" i="104"/>
  <c r="AP107" i="104"/>
  <c r="AT107" i="104" s="1"/>
  <c r="AH107" i="104"/>
  <c r="AG107" i="104"/>
  <c r="AF107" i="104"/>
  <c r="AE107" i="104"/>
  <c r="AD107" i="104"/>
  <c r="AC107" i="104"/>
  <c r="AB107" i="104"/>
  <c r="AA107" i="104"/>
  <c r="B107" i="104"/>
  <c r="AY107" i="104" s="1"/>
  <c r="AU106" i="104"/>
  <c r="AS106" i="104"/>
  <c r="AQ106" i="104"/>
  <c r="AP106" i="104"/>
  <c r="AH106" i="104"/>
  <c r="AG106" i="104"/>
  <c r="AF106" i="104"/>
  <c r="AE106" i="104"/>
  <c r="AD106" i="104"/>
  <c r="AC106" i="104"/>
  <c r="AB106" i="104"/>
  <c r="AA106" i="104"/>
  <c r="B106" i="104"/>
  <c r="AU105" i="104"/>
  <c r="AS105" i="104"/>
  <c r="AQ105" i="104"/>
  <c r="AP105" i="104"/>
  <c r="AH105" i="104"/>
  <c r="AG105" i="104"/>
  <c r="AF105" i="104"/>
  <c r="AE105" i="104"/>
  <c r="AD105" i="104"/>
  <c r="AC105" i="104"/>
  <c r="AB105" i="104"/>
  <c r="AA105" i="104"/>
  <c r="B105" i="104"/>
  <c r="AU104" i="104"/>
  <c r="AS104" i="104"/>
  <c r="AQ104" i="104"/>
  <c r="AP104" i="104"/>
  <c r="AH104" i="104"/>
  <c r="AG104" i="104"/>
  <c r="AF104" i="104"/>
  <c r="AE104" i="104"/>
  <c r="AD104" i="104"/>
  <c r="AC104" i="104"/>
  <c r="AB104" i="104"/>
  <c r="AA104" i="104"/>
  <c r="B104" i="104"/>
  <c r="AN104" i="104" s="1"/>
  <c r="AU103" i="104"/>
  <c r="AS103" i="104"/>
  <c r="AQ103" i="104"/>
  <c r="AP103" i="104"/>
  <c r="AH103" i="104"/>
  <c r="AG103" i="104"/>
  <c r="AF103" i="104"/>
  <c r="AE103" i="104"/>
  <c r="AI103" i="104" s="1"/>
  <c r="AD103" i="104"/>
  <c r="AC103" i="104"/>
  <c r="AB103" i="104"/>
  <c r="AA103" i="104"/>
  <c r="B103" i="104"/>
  <c r="AY103" i="104" s="1"/>
  <c r="AU102" i="104"/>
  <c r="AS102" i="104"/>
  <c r="AQ102" i="104"/>
  <c r="AP102" i="104"/>
  <c r="AH102" i="104"/>
  <c r="AG102" i="104"/>
  <c r="AF102" i="104"/>
  <c r="AE102" i="104"/>
  <c r="AD102" i="104"/>
  <c r="AC102" i="104"/>
  <c r="AB102" i="104"/>
  <c r="AA102" i="104"/>
  <c r="B102" i="104"/>
  <c r="AY102" i="104" s="1"/>
  <c r="AU101" i="104"/>
  <c r="AS101" i="104"/>
  <c r="AQ101" i="104"/>
  <c r="AP101" i="104"/>
  <c r="AH101" i="104"/>
  <c r="AG101" i="104"/>
  <c r="AF101" i="104"/>
  <c r="AE101" i="104"/>
  <c r="AD101" i="104"/>
  <c r="AC101" i="104"/>
  <c r="AB101" i="104"/>
  <c r="AA101" i="104"/>
  <c r="B101" i="104"/>
  <c r="AJ101" i="104" s="1"/>
  <c r="AU100" i="104"/>
  <c r="AS100" i="104"/>
  <c r="AQ100" i="104"/>
  <c r="AP100" i="104"/>
  <c r="AH100" i="104"/>
  <c r="AG100" i="104"/>
  <c r="AF100" i="104"/>
  <c r="AE100" i="104"/>
  <c r="AD100" i="104"/>
  <c r="AC100" i="104"/>
  <c r="AB100" i="104"/>
  <c r="AA100" i="104"/>
  <c r="B100" i="104"/>
  <c r="AU99" i="104"/>
  <c r="AS99" i="104"/>
  <c r="AQ99" i="104"/>
  <c r="AP99" i="104"/>
  <c r="AH99" i="104"/>
  <c r="AG99" i="104"/>
  <c r="AF99" i="104"/>
  <c r="AE99" i="104"/>
  <c r="AD99" i="104"/>
  <c r="AC99" i="104"/>
  <c r="AB99" i="104"/>
  <c r="AA99" i="104"/>
  <c r="B99" i="104"/>
  <c r="AY99" i="104" s="1"/>
  <c r="AU98" i="104"/>
  <c r="AS98" i="104"/>
  <c r="AQ98" i="104"/>
  <c r="AP98" i="104"/>
  <c r="AH98" i="104"/>
  <c r="AG98" i="104"/>
  <c r="AF98" i="104"/>
  <c r="AE98" i="104"/>
  <c r="AI98" i="104" s="1"/>
  <c r="AD98" i="104"/>
  <c r="AC98" i="104"/>
  <c r="AB98" i="104"/>
  <c r="AA98" i="104"/>
  <c r="B98" i="104"/>
  <c r="AY98" i="104" s="1"/>
  <c r="AU97" i="104"/>
  <c r="AS97" i="104"/>
  <c r="AQ97" i="104"/>
  <c r="AP97" i="104"/>
  <c r="AH97" i="104"/>
  <c r="AG97" i="104"/>
  <c r="AF97" i="104"/>
  <c r="AE97" i="104"/>
  <c r="AD97" i="104"/>
  <c r="AC97" i="104"/>
  <c r="AB97" i="104"/>
  <c r="AA97" i="104"/>
  <c r="B97" i="104"/>
  <c r="AY97" i="104" s="1"/>
  <c r="AU96" i="104"/>
  <c r="AS96" i="104"/>
  <c r="AQ96" i="104"/>
  <c r="AP96" i="104"/>
  <c r="AH96" i="104"/>
  <c r="AG96" i="104"/>
  <c r="AF96" i="104"/>
  <c r="AE96" i="104"/>
  <c r="AD96" i="104"/>
  <c r="AC96" i="104"/>
  <c r="AB96" i="104"/>
  <c r="AA96" i="104"/>
  <c r="B96" i="104"/>
  <c r="AY95" i="104"/>
  <c r="AX95" i="104"/>
  <c r="AW95" i="104"/>
  <c r="AU95" i="104"/>
  <c r="AV95" i="104" s="1"/>
  <c r="AS95" i="104"/>
  <c r="AQ95" i="104"/>
  <c r="AP95" i="104"/>
  <c r="AL95" i="104"/>
  <c r="AH95" i="104"/>
  <c r="AG95" i="104"/>
  <c r="AF95" i="104"/>
  <c r="AE95" i="104"/>
  <c r="AD95" i="104"/>
  <c r="AC95" i="104"/>
  <c r="AB95" i="104"/>
  <c r="AA95" i="104"/>
  <c r="B95" i="104"/>
  <c r="AN95" i="104" s="1"/>
  <c r="AU94" i="104"/>
  <c r="AS94" i="104"/>
  <c r="AQ94" i="104"/>
  <c r="AP94" i="104"/>
  <c r="AT94" i="104" s="1"/>
  <c r="AH94" i="104"/>
  <c r="AG94" i="104"/>
  <c r="AF94" i="104"/>
  <c r="AE94" i="104"/>
  <c r="AI94" i="104" s="1"/>
  <c r="AD94" i="104"/>
  <c r="AC94" i="104"/>
  <c r="AB94" i="104"/>
  <c r="AA94" i="104"/>
  <c r="B94" i="104"/>
  <c r="AU93" i="104"/>
  <c r="AS93" i="104"/>
  <c r="AQ93" i="104"/>
  <c r="AP93" i="104"/>
  <c r="AH93" i="104"/>
  <c r="AG93" i="104"/>
  <c r="AF93" i="104"/>
  <c r="AE93" i="104"/>
  <c r="AD93" i="104"/>
  <c r="AC93" i="104"/>
  <c r="AB93" i="104"/>
  <c r="AA93" i="104"/>
  <c r="B93" i="104"/>
  <c r="AW93" i="104" s="1"/>
  <c r="AU92" i="104"/>
  <c r="AS92" i="104"/>
  <c r="AQ92" i="104"/>
  <c r="AP92" i="104"/>
  <c r="AH92" i="104"/>
  <c r="AG92" i="104"/>
  <c r="AF92" i="104"/>
  <c r="AE92" i="104"/>
  <c r="AD92" i="104"/>
  <c r="AC92" i="104"/>
  <c r="AB92" i="104"/>
  <c r="AA92" i="104"/>
  <c r="B92" i="104"/>
  <c r="AL92" i="104" s="1"/>
  <c r="AU91" i="104"/>
  <c r="AS91" i="104"/>
  <c r="AQ91" i="104"/>
  <c r="AP91" i="104"/>
  <c r="AH91" i="104"/>
  <c r="AG91" i="104"/>
  <c r="AF91" i="104"/>
  <c r="AE91" i="104"/>
  <c r="AD91" i="104"/>
  <c r="AC91" i="104"/>
  <c r="AB91" i="104"/>
  <c r="AA91" i="104"/>
  <c r="B91" i="104"/>
  <c r="AK91" i="104" s="1"/>
  <c r="AU90" i="104"/>
  <c r="AS90" i="104"/>
  <c r="AQ90" i="104"/>
  <c r="AP90" i="104"/>
  <c r="AH90" i="104"/>
  <c r="AG90" i="104"/>
  <c r="AF90" i="104"/>
  <c r="AE90" i="104"/>
  <c r="AD90" i="104"/>
  <c r="AC90" i="104"/>
  <c r="AB90" i="104"/>
  <c r="AA90" i="104"/>
  <c r="B90" i="104"/>
  <c r="AU89" i="104"/>
  <c r="AS89" i="104"/>
  <c r="AQ89" i="104"/>
  <c r="AP89" i="104"/>
  <c r="AT89" i="104" s="1"/>
  <c r="AH89" i="104"/>
  <c r="AG89" i="104"/>
  <c r="AF89" i="104"/>
  <c r="AE89" i="104"/>
  <c r="AD89" i="104"/>
  <c r="AC89" i="104"/>
  <c r="AB89" i="104"/>
  <c r="AA89" i="104"/>
  <c r="B89" i="104"/>
  <c r="BS88" i="104"/>
  <c r="BM88" i="104"/>
  <c r="AU88" i="104"/>
  <c r="AS88" i="104"/>
  <c r="AQ88" i="104"/>
  <c r="AP88" i="104"/>
  <c r="AT88" i="104" s="1"/>
  <c r="AH88" i="104"/>
  <c r="AG88" i="104"/>
  <c r="AF88" i="104"/>
  <c r="AE88" i="104"/>
  <c r="AD88" i="104"/>
  <c r="AC88" i="104"/>
  <c r="AB88" i="104"/>
  <c r="AA88" i="104"/>
  <c r="B88" i="104"/>
  <c r="AW88" i="104" s="1"/>
  <c r="BS87" i="104"/>
  <c r="BM87" i="104"/>
  <c r="AU87" i="104"/>
  <c r="AS87" i="104"/>
  <c r="AQ87" i="104"/>
  <c r="AP87" i="104"/>
  <c r="AH87" i="104"/>
  <c r="AG87" i="104"/>
  <c r="AF87" i="104"/>
  <c r="AE87" i="104"/>
  <c r="AD87" i="104"/>
  <c r="AC87" i="104"/>
  <c r="AB87" i="104"/>
  <c r="AA87" i="104"/>
  <c r="B87" i="104"/>
  <c r="BS86" i="104"/>
  <c r="BM86" i="104"/>
  <c r="AU86" i="104"/>
  <c r="AS86" i="104"/>
  <c r="AQ86" i="104"/>
  <c r="AP86" i="104"/>
  <c r="AH86" i="104"/>
  <c r="AG86" i="104"/>
  <c r="AF86" i="104"/>
  <c r="AE86" i="104"/>
  <c r="AD86" i="104"/>
  <c r="AC86" i="104"/>
  <c r="AB86" i="104"/>
  <c r="AA86" i="104"/>
  <c r="B86" i="104"/>
  <c r="AX86" i="104" s="1"/>
  <c r="BS85" i="104"/>
  <c r="BM85" i="104"/>
  <c r="AU85" i="104"/>
  <c r="AS85" i="104"/>
  <c r="AQ85" i="104"/>
  <c r="AP85" i="104"/>
  <c r="AH85" i="104"/>
  <c r="AG85" i="104"/>
  <c r="AF85" i="104"/>
  <c r="AE85" i="104"/>
  <c r="AD85" i="104"/>
  <c r="AC85" i="104"/>
  <c r="AB85" i="104"/>
  <c r="AA85" i="104"/>
  <c r="B85" i="104"/>
  <c r="AW85" i="104" s="1"/>
  <c r="BS84" i="104"/>
  <c r="BM84" i="104"/>
  <c r="AU84" i="104"/>
  <c r="AS84" i="104"/>
  <c r="AQ84" i="104"/>
  <c r="AT84" i="104" s="1"/>
  <c r="AP84" i="104"/>
  <c r="AH84" i="104"/>
  <c r="AG84" i="104"/>
  <c r="AF84" i="104"/>
  <c r="AE84" i="104"/>
  <c r="AD84" i="104"/>
  <c r="AC84" i="104"/>
  <c r="AB84" i="104"/>
  <c r="AA84" i="104"/>
  <c r="B84" i="104"/>
  <c r="BR84" i="104" s="1"/>
  <c r="BS83" i="104"/>
  <c r="BM83" i="104"/>
  <c r="AU83" i="104"/>
  <c r="AS83" i="104"/>
  <c r="AQ83" i="104"/>
  <c r="AP83" i="104"/>
  <c r="AT83" i="104" s="1"/>
  <c r="AH83" i="104"/>
  <c r="AG83" i="104"/>
  <c r="AF83" i="104"/>
  <c r="AE83" i="104"/>
  <c r="AD83" i="104"/>
  <c r="AC83" i="104"/>
  <c r="AB83" i="104"/>
  <c r="AA83" i="104"/>
  <c r="B83" i="104"/>
  <c r="BR83" i="104" s="1"/>
  <c r="BS82" i="104"/>
  <c r="BM82" i="104"/>
  <c r="AU82" i="104"/>
  <c r="AS82" i="104"/>
  <c r="AQ82" i="104"/>
  <c r="AP82" i="104"/>
  <c r="AH82" i="104"/>
  <c r="AG82" i="104"/>
  <c r="AF82" i="104"/>
  <c r="AE82" i="104"/>
  <c r="AI82" i="104" s="1"/>
  <c r="AD82" i="104"/>
  <c r="AC82" i="104"/>
  <c r="AB82" i="104"/>
  <c r="AA82" i="104"/>
  <c r="B82" i="104"/>
  <c r="AX82" i="104" s="1"/>
  <c r="BS81" i="104"/>
  <c r="BM81" i="104"/>
  <c r="AU81" i="104"/>
  <c r="AS81" i="104"/>
  <c r="AQ81" i="104"/>
  <c r="AP81" i="104"/>
  <c r="AH81" i="104"/>
  <c r="AG81" i="104"/>
  <c r="AF81" i="104"/>
  <c r="AE81" i="104"/>
  <c r="AD81" i="104"/>
  <c r="AC81" i="104"/>
  <c r="AB81" i="104"/>
  <c r="AA81" i="104"/>
  <c r="B81" i="104"/>
  <c r="BR81" i="104" s="1"/>
  <c r="BS80" i="104"/>
  <c r="BM80" i="104"/>
  <c r="AU80" i="104"/>
  <c r="AS80" i="104"/>
  <c r="AT80" i="104" s="1"/>
  <c r="AQ80" i="104"/>
  <c r="AP80" i="104"/>
  <c r="AH80" i="104"/>
  <c r="AG80" i="104"/>
  <c r="AF80" i="104"/>
  <c r="AE80" i="104"/>
  <c r="AD80" i="104"/>
  <c r="AC80" i="104"/>
  <c r="AB80" i="104"/>
  <c r="AA80" i="104"/>
  <c r="B80" i="104"/>
  <c r="BR80" i="104" s="1"/>
  <c r="BS79" i="104"/>
  <c r="BM79" i="104"/>
  <c r="AU79" i="104"/>
  <c r="AS79" i="104"/>
  <c r="AQ79" i="104"/>
  <c r="AP79" i="104"/>
  <c r="AT79" i="104" s="1"/>
  <c r="AH79" i="104"/>
  <c r="AG79" i="104"/>
  <c r="AF79" i="104"/>
  <c r="AE79" i="104"/>
  <c r="AD79" i="104"/>
  <c r="AC79" i="104"/>
  <c r="AB79" i="104"/>
  <c r="AA79" i="104"/>
  <c r="B79" i="104"/>
  <c r="BS78" i="104"/>
  <c r="BM78" i="104"/>
  <c r="AU78" i="104"/>
  <c r="AS78" i="104"/>
  <c r="AQ78" i="104"/>
  <c r="AP78" i="104"/>
  <c r="AH78" i="104"/>
  <c r="AG78" i="104"/>
  <c r="AF78" i="104"/>
  <c r="AE78" i="104"/>
  <c r="AD78" i="104"/>
  <c r="AC78" i="104"/>
  <c r="AB78" i="104"/>
  <c r="AA78" i="104"/>
  <c r="B78" i="104"/>
  <c r="BR78" i="104" s="1"/>
  <c r="BS77" i="104"/>
  <c r="BM77" i="104"/>
  <c r="AU77" i="104"/>
  <c r="AS77" i="104"/>
  <c r="AQ77" i="104"/>
  <c r="AP77" i="104"/>
  <c r="AH77" i="104"/>
  <c r="AG77" i="104"/>
  <c r="AF77" i="104"/>
  <c r="AE77" i="104"/>
  <c r="AD77" i="104"/>
  <c r="AC77" i="104"/>
  <c r="AB77" i="104"/>
  <c r="AA77" i="104"/>
  <c r="B77" i="104"/>
  <c r="AJ77" i="104" s="1"/>
  <c r="BS76" i="104"/>
  <c r="BM76" i="104"/>
  <c r="AY76" i="104"/>
  <c r="AU76" i="104"/>
  <c r="AS76" i="104"/>
  <c r="AQ76" i="104"/>
  <c r="AP76" i="104"/>
  <c r="AN76" i="104"/>
  <c r="AM76" i="104"/>
  <c r="AJ76" i="104"/>
  <c r="AH76" i="104"/>
  <c r="AG76" i="104"/>
  <c r="AF76" i="104"/>
  <c r="AE76" i="104"/>
  <c r="AD76" i="104"/>
  <c r="AC76" i="104"/>
  <c r="AB76" i="104"/>
  <c r="AA76" i="104"/>
  <c r="B76" i="104"/>
  <c r="AL76" i="104" s="1"/>
  <c r="BS75" i="104"/>
  <c r="BM75" i="104"/>
  <c r="AU75" i="104"/>
  <c r="AS75" i="104"/>
  <c r="AQ75" i="104"/>
  <c r="AP75" i="104"/>
  <c r="AT75" i="104" s="1"/>
  <c r="AH75" i="104"/>
  <c r="AG75" i="104"/>
  <c r="AF75" i="104"/>
  <c r="AE75" i="104"/>
  <c r="AD75" i="104"/>
  <c r="AC75" i="104"/>
  <c r="AB75" i="104"/>
  <c r="AA75" i="104"/>
  <c r="B75" i="104"/>
  <c r="BR75" i="104" s="1"/>
  <c r="BS74" i="104"/>
  <c r="BM74" i="104"/>
  <c r="AU74" i="104"/>
  <c r="AS74" i="104"/>
  <c r="AQ74" i="104"/>
  <c r="AP74" i="104"/>
  <c r="AH74" i="104"/>
  <c r="AG74" i="104"/>
  <c r="AF74" i="104"/>
  <c r="AE74" i="104"/>
  <c r="AD74" i="104"/>
  <c r="AC74" i="104"/>
  <c r="AB74" i="104"/>
  <c r="AA74" i="104"/>
  <c r="B74" i="104"/>
  <c r="BR74" i="104" s="1"/>
  <c r="BS73" i="104"/>
  <c r="BM73" i="104"/>
  <c r="AU73" i="104"/>
  <c r="AS73" i="104"/>
  <c r="AQ73" i="104"/>
  <c r="AP73" i="104"/>
  <c r="AH73" i="104"/>
  <c r="AG73" i="104"/>
  <c r="AF73" i="104"/>
  <c r="AE73" i="104"/>
  <c r="AI73" i="104" s="1"/>
  <c r="AD73" i="104"/>
  <c r="AC73" i="104"/>
  <c r="AB73" i="104"/>
  <c r="AA73" i="104"/>
  <c r="B73" i="104"/>
  <c r="BR73" i="104" s="1"/>
  <c r="BS72" i="104"/>
  <c r="BM72" i="104"/>
  <c r="AY72" i="104"/>
  <c r="AU72" i="104"/>
  <c r="AS72" i="104"/>
  <c r="AQ72" i="104"/>
  <c r="AP72" i="104"/>
  <c r="AH72" i="104"/>
  <c r="AG72" i="104"/>
  <c r="AF72" i="104"/>
  <c r="AE72" i="104"/>
  <c r="AI72" i="104" s="1"/>
  <c r="AD72" i="104"/>
  <c r="AC72" i="104"/>
  <c r="AB72" i="104"/>
  <c r="AA72" i="104"/>
  <c r="B72" i="104"/>
  <c r="AM72" i="104" s="1"/>
  <c r="BS71" i="104"/>
  <c r="BM71" i="104"/>
  <c r="AU71" i="104"/>
  <c r="AS71" i="104"/>
  <c r="AQ71" i="104"/>
  <c r="AP71" i="104"/>
  <c r="AT71" i="104" s="1"/>
  <c r="AH71" i="104"/>
  <c r="AG71" i="104"/>
  <c r="AF71" i="104"/>
  <c r="AE71" i="104"/>
  <c r="AI71" i="104" s="1"/>
  <c r="AD71" i="104"/>
  <c r="AC71" i="104"/>
  <c r="AB71" i="104"/>
  <c r="AA71" i="104"/>
  <c r="B71" i="104"/>
  <c r="AV71" i="104" s="1"/>
  <c r="BS70" i="104"/>
  <c r="BM70" i="104"/>
  <c r="AU70" i="104"/>
  <c r="AS70" i="104"/>
  <c r="AQ70" i="104"/>
  <c r="AP70" i="104"/>
  <c r="AH70" i="104"/>
  <c r="AG70" i="104"/>
  <c r="AF70" i="104"/>
  <c r="AE70" i="104"/>
  <c r="AD70" i="104"/>
  <c r="AC70" i="104"/>
  <c r="AB70" i="104"/>
  <c r="AA70" i="104"/>
  <c r="B70" i="104"/>
  <c r="BS69" i="104"/>
  <c r="BM69" i="104"/>
  <c r="AU69" i="104"/>
  <c r="AS69" i="104"/>
  <c r="AQ69" i="104"/>
  <c r="AP69" i="104"/>
  <c r="AH69" i="104"/>
  <c r="AG69" i="104"/>
  <c r="AF69" i="104"/>
  <c r="AE69" i="104"/>
  <c r="AI69" i="104" s="1"/>
  <c r="AD69" i="104"/>
  <c r="AC69" i="104"/>
  <c r="AB69" i="104"/>
  <c r="AA69" i="104"/>
  <c r="B69" i="104"/>
  <c r="BR69" i="104" s="1"/>
  <c r="BS68" i="104"/>
  <c r="BM68" i="104"/>
  <c r="AU68" i="104"/>
  <c r="AS68" i="104"/>
  <c r="AQ68" i="104"/>
  <c r="AP68" i="104"/>
  <c r="AH68" i="104"/>
  <c r="AG68" i="104"/>
  <c r="AF68" i="104"/>
  <c r="AE68" i="104"/>
  <c r="AD68" i="104"/>
  <c r="AC68" i="104"/>
  <c r="AB68" i="104"/>
  <c r="AA68" i="104"/>
  <c r="B68" i="104"/>
  <c r="AJ68" i="104" s="1"/>
  <c r="BS67" i="104"/>
  <c r="BM67" i="104"/>
  <c r="AU67" i="104"/>
  <c r="AS67" i="104"/>
  <c r="AQ67" i="104"/>
  <c r="AP67" i="104"/>
  <c r="AH67" i="104"/>
  <c r="AG67" i="104"/>
  <c r="AF67" i="104"/>
  <c r="AE67" i="104"/>
  <c r="AD67" i="104"/>
  <c r="AC67" i="104"/>
  <c r="AB67" i="104"/>
  <c r="AA67" i="104"/>
  <c r="B67" i="104"/>
  <c r="BR67" i="104" s="1"/>
  <c r="BS66" i="104"/>
  <c r="BM66" i="104"/>
  <c r="AU66" i="104"/>
  <c r="AS66" i="104"/>
  <c r="AQ66" i="104"/>
  <c r="AP66" i="104"/>
  <c r="AH66" i="104"/>
  <c r="AG66" i="104"/>
  <c r="AF66" i="104"/>
  <c r="AE66" i="104"/>
  <c r="AD66" i="104"/>
  <c r="AC66" i="104"/>
  <c r="AB66" i="104"/>
  <c r="AA66" i="104"/>
  <c r="B66" i="104"/>
  <c r="BR66" i="104" s="1"/>
  <c r="BS65" i="104"/>
  <c r="BM65" i="104"/>
  <c r="AU65" i="104"/>
  <c r="AS65" i="104"/>
  <c r="AQ65" i="104"/>
  <c r="AP65" i="104"/>
  <c r="AH65" i="104"/>
  <c r="AG65" i="104"/>
  <c r="AF65" i="104"/>
  <c r="AE65" i="104"/>
  <c r="AD65" i="104"/>
  <c r="AC65" i="104"/>
  <c r="AB65" i="104"/>
  <c r="AA65" i="104"/>
  <c r="B65" i="104"/>
  <c r="BR65" i="104" s="1"/>
  <c r="BS64" i="104"/>
  <c r="BM64" i="104"/>
  <c r="AU64" i="104"/>
  <c r="AS64" i="104"/>
  <c r="AQ64" i="104"/>
  <c r="AP64" i="104"/>
  <c r="AH64" i="104"/>
  <c r="AG64" i="104"/>
  <c r="AF64" i="104"/>
  <c r="AE64" i="104"/>
  <c r="AD64" i="104"/>
  <c r="AC64" i="104"/>
  <c r="AB64" i="104"/>
  <c r="AA64" i="104"/>
  <c r="B64" i="104"/>
  <c r="AM64" i="104" s="1"/>
  <c r="BS63" i="104"/>
  <c r="BM63" i="104"/>
  <c r="AU63" i="104"/>
  <c r="AS63" i="104"/>
  <c r="AQ63" i="104"/>
  <c r="AP63" i="104"/>
  <c r="AH63" i="104"/>
  <c r="AG63" i="104"/>
  <c r="AF63" i="104"/>
  <c r="AE63" i="104"/>
  <c r="AD63" i="104"/>
  <c r="AC63" i="104"/>
  <c r="AB63" i="104"/>
  <c r="AA63" i="104"/>
  <c r="B63" i="104"/>
  <c r="BS62" i="104"/>
  <c r="BM62" i="104"/>
  <c r="AU62" i="104"/>
  <c r="AS62" i="104"/>
  <c r="AQ62" i="104"/>
  <c r="AP62" i="104"/>
  <c r="AH62" i="104"/>
  <c r="AG62" i="104"/>
  <c r="AF62" i="104"/>
  <c r="AE62" i="104"/>
  <c r="AD62" i="104"/>
  <c r="AC62" i="104"/>
  <c r="AB62" i="104"/>
  <c r="AA62" i="104"/>
  <c r="B62" i="104"/>
  <c r="BS61" i="104"/>
  <c r="BM61" i="104"/>
  <c r="AU61" i="104"/>
  <c r="AS61" i="104"/>
  <c r="AQ61" i="104"/>
  <c r="AP61" i="104"/>
  <c r="AH61" i="104"/>
  <c r="AG61" i="104"/>
  <c r="AF61" i="104"/>
  <c r="AE61" i="104"/>
  <c r="AI61" i="104" s="1"/>
  <c r="AD61" i="104"/>
  <c r="AC61" i="104"/>
  <c r="AB61" i="104"/>
  <c r="AA61" i="104"/>
  <c r="B61" i="104"/>
  <c r="BR61" i="104" s="1"/>
  <c r="BS60" i="104"/>
  <c r="BM60" i="104"/>
  <c r="AU60" i="104"/>
  <c r="AS60" i="104"/>
  <c r="AQ60" i="104"/>
  <c r="AP60" i="104"/>
  <c r="AH60" i="104"/>
  <c r="AG60" i="104"/>
  <c r="AF60" i="104"/>
  <c r="AE60" i="104"/>
  <c r="AD60" i="104"/>
  <c r="AC60" i="104"/>
  <c r="AB60" i="104"/>
  <c r="AA60" i="104"/>
  <c r="B60" i="104"/>
  <c r="BS59" i="104"/>
  <c r="BM59" i="104"/>
  <c r="AU59" i="104"/>
  <c r="AS59" i="104"/>
  <c r="AQ59" i="104"/>
  <c r="AP59" i="104"/>
  <c r="AH59" i="104"/>
  <c r="AG59" i="104"/>
  <c r="AF59" i="104"/>
  <c r="AE59" i="104"/>
  <c r="AI59" i="104" s="1"/>
  <c r="AD59" i="104"/>
  <c r="AC59" i="104"/>
  <c r="AB59" i="104"/>
  <c r="AA59" i="104"/>
  <c r="B59" i="104"/>
  <c r="BR59" i="104" s="1"/>
  <c r="BS58" i="104"/>
  <c r="BM58" i="104"/>
  <c r="AU58" i="104"/>
  <c r="AS58" i="104"/>
  <c r="AQ58" i="104"/>
  <c r="AP58" i="104"/>
  <c r="AH58" i="104"/>
  <c r="AG58" i="104"/>
  <c r="AF58" i="104"/>
  <c r="AE58" i="104"/>
  <c r="AD58" i="104"/>
  <c r="AC58" i="104"/>
  <c r="AB58" i="104"/>
  <c r="AA58" i="104"/>
  <c r="B58" i="104"/>
  <c r="BR58" i="104" s="1"/>
  <c r="BS57" i="104"/>
  <c r="BM57" i="104"/>
  <c r="AU57" i="104"/>
  <c r="AS57" i="104"/>
  <c r="AQ57" i="104"/>
  <c r="AP57" i="104"/>
  <c r="AH57" i="104"/>
  <c r="AG57" i="104"/>
  <c r="AF57" i="104"/>
  <c r="AE57" i="104"/>
  <c r="AD57" i="104"/>
  <c r="AC57" i="104"/>
  <c r="AB57" i="104"/>
  <c r="AA57" i="104"/>
  <c r="B57" i="104"/>
  <c r="BR57" i="104" s="1"/>
  <c r="BS56" i="104"/>
  <c r="BM56" i="104"/>
  <c r="AU56" i="104"/>
  <c r="AS56" i="104"/>
  <c r="AQ56" i="104"/>
  <c r="AP56" i="104"/>
  <c r="AH56" i="104"/>
  <c r="AG56" i="104"/>
  <c r="AF56" i="104"/>
  <c r="AE56" i="104"/>
  <c r="AD56" i="104"/>
  <c r="AC56" i="104"/>
  <c r="AB56" i="104"/>
  <c r="AA56" i="104"/>
  <c r="B56" i="104"/>
  <c r="AM56" i="104" s="1"/>
  <c r="BS55" i="104"/>
  <c r="BM55" i="104"/>
  <c r="AU55" i="104"/>
  <c r="AS55" i="104"/>
  <c r="AQ55" i="104"/>
  <c r="AP55" i="104"/>
  <c r="AH55" i="104"/>
  <c r="AG55" i="104"/>
  <c r="AF55" i="104"/>
  <c r="AE55" i="104"/>
  <c r="AD55" i="104"/>
  <c r="AC55" i="104"/>
  <c r="AB55" i="104"/>
  <c r="AA55" i="104"/>
  <c r="B55" i="104"/>
  <c r="BS54" i="104"/>
  <c r="BM54" i="104"/>
  <c r="AU54" i="104"/>
  <c r="AS54" i="104"/>
  <c r="AQ54" i="104"/>
  <c r="AP54" i="104"/>
  <c r="AH54" i="104"/>
  <c r="AG54" i="104"/>
  <c r="AF54" i="104"/>
  <c r="AE54" i="104"/>
  <c r="AD54" i="104"/>
  <c r="AC54" i="104"/>
  <c r="AB54" i="104"/>
  <c r="AA54" i="104"/>
  <c r="B54" i="104"/>
  <c r="BS53" i="104"/>
  <c r="BM53" i="104"/>
  <c r="AU53" i="104"/>
  <c r="AS53" i="104"/>
  <c r="AQ53" i="104"/>
  <c r="AP53" i="104"/>
  <c r="AH53" i="104"/>
  <c r="AG53" i="104"/>
  <c r="AF53" i="104"/>
  <c r="AE53" i="104"/>
  <c r="AD53" i="104"/>
  <c r="AC53" i="104"/>
  <c r="AB53" i="104"/>
  <c r="AA53" i="104"/>
  <c r="B53" i="104"/>
  <c r="BR53" i="104" s="1"/>
  <c r="BS52" i="104"/>
  <c r="BM52" i="104"/>
  <c r="AU52" i="104"/>
  <c r="AS52" i="104"/>
  <c r="AQ52" i="104"/>
  <c r="AP52" i="104"/>
  <c r="AH52" i="104"/>
  <c r="AG52" i="104"/>
  <c r="AF52" i="104"/>
  <c r="AE52" i="104"/>
  <c r="AD52" i="104"/>
  <c r="AC52" i="104"/>
  <c r="AB52" i="104"/>
  <c r="AA52" i="104"/>
  <c r="B52" i="104"/>
  <c r="BR52" i="104" s="1"/>
  <c r="BS51" i="104"/>
  <c r="BM51" i="104"/>
  <c r="AU51" i="104"/>
  <c r="AS51" i="104"/>
  <c r="AQ51" i="104"/>
  <c r="AP51" i="104"/>
  <c r="AH51" i="104"/>
  <c r="AG51" i="104"/>
  <c r="AF51" i="104"/>
  <c r="AE51" i="104"/>
  <c r="AD51" i="104"/>
  <c r="AC51" i="104"/>
  <c r="AB51" i="104"/>
  <c r="AA51" i="104"/>
  <c r="B51" i="104"/>
  <c r="AJ51" i="104" s="1"/>
  <c r="BS50" i="104"/>
  <c r="BM50" i="104"/>
  <c r="AU50" i="104"/>
  <c r="AS50" i="104"/>
  <c r="AQ50" i="104"/>
  <c r="AP50" i="104"/>
  <c r="AH50" i="104"/>
  <c r="AG50" i="104"/>
  <c r="AF50" i="104"/>
  <c r="AE50" i="104"/>
  <c r="AD50" i="104"/>
  <c r="AC50" i="104"/>
  <c r="AB50" i="104"/>
  <c r="AA50" i="104"/>
  <c r="B50" i="104"/>
  <c r="BR50" i="104" s="1"/>
  <c r="BS49" i="104"/>
  <c r="BM49" i="104"/>
  <c r="AU49" i="104"/>
  <c r="AS49" i="104"/>
  <c r="AQ49" i="104"/>
  <c r="AP49" i="104"/>
  <c r="AH49" i="104"/>
  <c r="AG49" i="104"/>
  <c r="AF49" i="104"/>
  <c r="AE49" i="104"/>
  <c r="AD49" i="104"/>
  <c r="AC49" i="104"/>
  <c r="AB49" i="104"/>
  <c r="AA49" i="104"/>
  <c r="B49" i="104"/>
  <c r="BR49" i="104" s="1"/>
  <c r="BS48" i="104"/>
  <c r="BM48" i="104"/>
  <c r="AU48" i="104"/>
  <c r="AS48" i="104"/>
  <c r="AQ48" i="104"/>
  <c r="AP48" i="104"/>
  <c r="AH48" i="104"/>
  <c r="AG48" i="104"/>
  <c r="AF48" i="104"/>
  <c r="AE48" i="104"/>
  <c r="AD48" i="104"/>
  <c r="AC48" i="104"/>
  <c r="AB48" i="104"/>
  <c r="AA48" i="104"/>
  <c r="B48" i="104"/>
  <c r="AM48" i="104" s="1"/>
  <c r="BS47" i="104"/>
  <c r="BM47" i="104"/>
  <c r="AU47" i="104"/>
  <c r="AS47" i="104"/>
  <c r="AQ47" i="104"/>
  <c r="AP47" i="104"/>
  <c r="AH47" i="104"/>
  <c r="AG47" i="104"/>
  <c r="AF47" i="104"/>
  <c r="AE47" i="104"/>
  <c r="AD47" i="104"/>
  <c r="AC47" i="104"/>
  <c r="AB47" i="104"/>
  <c r="AA47" i="104"/>
  <c r="B47" i="104"/>
  <c r="BS46" i="104"/>
  <c r="BM46" i="104"/>
  <c r="AU46" i="104"/>
  <c r="AS46" i="104"/>
  <c r="AQ46" i="104"/>
  <c r="AP46" i="104"/>
  <c r="AH46" i="104"/>
  <c r="AG46" i="104"/>
  <c r="AF46" i="104"/>
  <c r="AE46" i="104"/>
  <c r="AD46" i="104"/>
  <c r="AC46" i="104"/>
  <c r="AB46" i="104"/>
  <c r="AA46" i="104"/>
  <c r="B46" i="104"/>
  <c r="BS45" i="104"/>
  <c r="BM45" i="104"/>
  <c r="AU45" i="104"/>
  <c r="AS45" i="104"/>
  <c r="AQ45" i="104"/>
  <c r="AP45" i="104"/>
  <c r="AH45" i="104"/>
  <c r="AG45" i="104"/>
  <c r="AF45" i="104"/>
  <c r="AE45" i="104"/>
  <c r="AD45" i="104"/>
  <c r="AC45" i="104"/>
  <c r="AB45" i="104"/>
  <c r="AA45" i="104"/>
  <c r="B45" i="104"/>
  <c r="BR45" i="104" s="1"/>
  <c r="BS44" i="104"/>
  <c r="BM44" i="104"/>
  <c r="AU44" i="104"/>
  <c r="AS44" i="104"/>
  <c r="AQ44" i="104"/>
  <c r="AP44" i="104"/>
  <c r="AH44" i="104"/>
  <c r="AG44" i="104"/>
  <c r="AF44" i="104"/>
  <c r="AE44" i="104"/>
  <c r="AD44" i="104"/>
  <c r="AC44" i="104"/>
  <c r="AB44" i="104"/>
  <c r="AA44" i="104"/>
  <c r="B44" i="104"/>
  <c r="BS43" i="104"/>
  <c r="BM43" i="104"/>
  <c r="AU43" i="104"/>
  <c r="AS43" i="104"/>
  <c r="AQ43" i="104"/>
  <c r="AP43" i="104"/>
  <c r="AH43" i="104"/>
  <c r="AG43" i="104"/>
  <c r="AF43" i="104"/>
  <c r="AE43" i="104"/>
  <c r="AD43" i="104"/>
  <c r="AC43" i="104"/>
  <c r="AB43" i="104"/>
  <c r="AA43" i="104"/>
  <c r="B43" i="104"/>
  <c r="AK43" i="104" s="1"/>
  <c r="BS42" i="104"/>
  <c r="BM42" i="104"/>
  <c r="AU42" i="104"/>
  <c r="AS42" i="104"/>
  <c r="AQ42" i="104"/>
  <c r="AP42" i="104"/>
  <c r="AH42" i="104"/>
  <c r="AG42" i="104"/>
  <c r="AF42" i="104"/>
  <c r="AE42" i="104"/>
  <c r="AD42" i="104"/>
  <c r="AC42" i="104"/>
  <c r="AB42" i="104"/>
  <c r="AA42" i="104"/>
  <c r="B42" i="104"/>
  <c r="BR42" i="104" s="1"/>
  <c r="BS41" i="104"/>
  <c r="BM41" i="104"/>
  <c r="AU41" i="104"/>
  <c r="AS41" i="104"/>
  <c r="AQ41" i="104"/>
  <c r="AP41" i="104"/>
  <c r="AH41" i="104"/>
  <c r="AG41" i="104"/>
  <c r="AF41" i="104"/>
  <c r="AE41" i="104"/>
  <c r="AD41" i="104"/>
  <c r="AC41" i="104"/>
  <c r="AB41" i="104"/>
  <c r="AA41" i="104"/>
  <c r="B41" i="104"/>
  <c r="BR41" i="104" s="1"/>
  <c r="BS40" i="104"/>
  <c r="BM40" i="104"/>
  <c r="AU40" i="104"/>
  <c r="AS40" i="104"/>
  <c r="AQ40" i="104"/>
  <c r="AP40" i="104"/>
  <c r="AH40" i="104"/>
  <c r="AG40" i="104"/>
  <c r="AF40" i="104"/>
  <c r="AE40" i="104"/>
  <c r="AD40" i="104"/>
  <c r="AC40" i="104"/>
  <c r="AB40" i="104"/>
  <c r="AA40" i="104"/>
  <c r="B40" i="104"/>
  <c r="AM40" i="104" s="1"/>
  <c r="BS39" i="104"/>
  <c r="BM39" i="104"/>
  <c r="AU39" i="104"/>
  <c r="AS39" i="104"/>
  <c r="AQ39" i="104"/>
  <c r="AP39" i="104"/>
  <c r="AH39" i="104"/>
  <c r="AG39" i="104"/>
  <c r="AF39" i="104"/>
  <c r="AE39" i="104"/>
  <c r="AD39" i="104"/>
  <c r="AC39" i="104"/>
  <c r="AB39" i="104"/>
  <c r="AA39" i="104"/>
  <c r="B39" i="104"/>
  <c r="BS38" i="104"/>
  <c r="BM38" i="104"/>
  <c r="AU38" i="104"/>
  <c r="AS38" i="104"/>
  <c r="AQ38" i="104"/>
  <c r="AP38" i="104"/>
  <c r="AH38" i="104"/>
  <c r="AG38" i="104"/>
  <c r="AF38" i="104"/>
  <c r="AE38" i="104"/>
  <c r="AD38" i="104"/>
  <c r="AC38" i="104"/>
  <c r="AB38" i="104"/>
  <c r="AA38" i="104"/>
  <c r="B38" i="104"/>
  <c r="BS37" i="104"/>
  <c r="BM37" i="104"/>
  <c r="AU37" i="104"/>
  <c r="AS37" i="104"/>
  <c r="AQ37" i="104"/>
  <c r="AP37" i="104"/>
  <c r="AH37" i="104"/>
  <c r="AG37" i="104"/>
  <c r="AF37" i="104"/>
  <c r="AE37" i="104"/>
  <c r="AD37" i="104"/>
  <c r="AC37" i="104"/>
  <c r="AB37" i="104"/>
  <c r="AA37" i="104"/>
  <c r="B37" i="104"/>
  <c r="BR37" i="104" s="1"/>
  <c r="BS36" i="104"/>
  <c r="BM36" i="104"/>
  <c r="AU36" i="104"/>
  <c r="AS36" i="104"/>
  <c r="AQ36" i="104"/>
  <c r="AP36" i="104"/>
  <c r="AH36" i="104"/>
  <c r="AG36" i="104"/>
  <c r="AF36" i="104"/>
  <c r="AE36" i="104"/>
  <c r="AD36" i="104"/>
  <c r="AC36" i="104"/>
  <c r="AB36" i="104"/>
  <c r="AA36" i="104"/>
  <c r="B36" i="104"/>
  <c r="AJ36" i="104" s="1"/>
  <c r="BS35" i="104"/>
  <c r="BM35" i="104"/>
  <c r="AU35" i="104"/>
  <c r="AS35" i="104"/>
  <c r="AQ35" i="104"/>
  <c r="AP35" i="104"/>
  <c r="AH35" i="104"/>
  <c r="AG35" i="104"/>
  <c r="AF35" i="104"/>
  <c r="AE35" i="104"/>
  <c r="AD35" i="104"/>
  <c r="AC35" i="104"/>
  <c r="AB35" i="104"/>
  <c r="AA35" i="104"/>
  <c r="B35" i="104"/>
  <c r="AM35" i="104" s="1"/>
  <c r="BS34" i="104"/>
  <c r="BM34" i="104"/>
  <c r="AU34" i="104"/>
  <c r="AS34" i="104"/>
  <c r="AQ34" i="104"/>
  <c r="AP34" i="104"/>
  <c r="AH34" i="104"/>
  <c r="AG34" i="104"/>
  <c r="AF34" i="104"/>
  <c r="AE34" i="104"/>
  <c r="AD34" i="104"/>
  <c r="AC34" i="104"/>
  <c r="AB34" i="104"/>
  <c r="AA34" i="104"/>
  <c r="B34" i="104"/>
  <c r="BR34" i="104" s="1"/>
  <c r="BS33" i="104"/>
  <c r="BM33" i="104"/>
  <c r="AU33" i="104"/>
  <c r="AS33" i="104"/>
  <c r="AQ33" i="104"/>
  <c r="AP33" i="104"/>
  <c r="AH33" i="104"/>
  <c r="AG33" i="104"/>
  <c r="AF33" i="104"/>
  <c r="AE33" i="104"/>
  <c r="AD33" i="104"/>
  <c r="AC33" i="104"/>
  <c r="AB33" i="104"/>
  <c r="AA33" i="104"/>
  <c r="B33" i="104"/>
  <c r="BR33" i="104" s="1"/>
  <c r="BS32" i="104"/>
  <c r="BM32" i="104"/>
  <c r="AU32" i="104"/>
  <c r="AS32" i="104"/>
  <c r="AQ32" i="104"/>
  <c r="AP32" i="104"/>
  <c r="AH32" i="104"/>
  <c r="AG32" i="104"/>
  <c r="AF32" i="104"/>
  <c r="AE32" i="104"/>
  <c r="AD32" i="104"/>
  <c r="AC32" i="104"/>
  <c r="AB32" i="104"/>
  <c r="AA32" i="104"/>
  <c r="B32" i="104"/>
  <c r="AM32" i="104" s="1"/>
  <c r="BS31" i="104"/>
  <c r="BM31" i="104"/>
  <c r="AU31" i="104"/>
  <c r="AS31" i="104"/>
  <c r="AQ31" i="104"/>
  <c r="AP31" i="104"/>
  <c r="AH31" i="104"/>
  <c r="AG31" i="104"/>
  <c r="AF31" i="104"/>
  <c r="AE31" i="104"/>
  <c r="AD31" i="104"/>
  <c r="AC31" i="104"/>
  <c r="AB31" i="104"/>
  <c r="AA31" i="104"/>
  <c r="B31" i="104"/>
  <c r="AW31" i="104" s="1"/>
  <c r="BS30" i="104"/>
  <c r="BM30" i="104"/>
  <c r="AU30" i="104"/>
  <c r="AS30" i="104"/>
  <c r="AQ30" i="104"/>
  <c r="AP30" i="104"/>
  <c r="AH30" i="104"/>
  <c r="AG30" i="104"/>
  <c r="AF30" i="104"/>
  <c r="AE30" i="104"/>
  <c r="AD30" i="104"/>
  <c r="AC30" i="104"/>
  <c r="AB30" i="104"/>
  <c r="AA30" i="104"/>
  <c r="B30" i="104"/>
  <c r="BS29" i="104"/>
  <c r="BM29" i="104"/>
  <c r="AU29" i="104"/>
  <c r="AS29" i="104"/>
  <c r="AQ29" i="104"/>
  <c r="AP29" i="104"/>
  <c r="AH29" i="104"/>
  <c r="AG29" i="104"/>
  <c r="AF29" i="104"/>
  <c r="AE29" i="104"/>
  <c r="AD29" i="104"/>
  <c r="AC29" i="104"/>
  <c r="AB29" i="104"/>
  <c r="AA29" i="104"/>
  <c r="B29" i="104"/>
  <c r="BR29" i="104" s="1"/>
  <c r="BS28" i="104"/>
  <c r="BM28" i="104"/>
  <c r="AU28" i="104"/>
  <c r="AS28" i="104"/>
  <c r="AQ28" i="104"/>
  <c r="AP28" i="104"/>
  <c r="AH28" i="104"/>
  <c r="AG28" i="104"/>
  <c r="AF28" i="104"/>
  <c r="AE28" i="104"/>
  <c r="AD28" i="104"/>
  <c r="AC28" i="104"/>
  <c r="AB28" i="104"/>
  <c r="AA28" i="104"/>
  <c r="B28" i="104"/>
  <c r="AK28" i="104" s="1"/>
  <c r="BS27" i="104"/>
  <c r="BM27" i="104"/>
  <c r="AU27" i="104"/>
  <c r="AS27" i="104"/>
  <c r="AQ27" i="104"/>
  <c r="AP27" i="104"/>
  <c r="AH27" i="104"/>
  <c r="AG27" i="104"/>
  <c r="AF27" i="104"/>
  <c r="AE27" i="104"/>
  <c r="AD27" i="104"/>
  <c r="AC27" i="104"/>
  <c r="AB27" i="104"/>
  <c r="AA27" i="104"/>
  <c r="B27" i="104"/>
  <c r="AN27" i="104" s="1"/>
  <c r="BS26" i="104"/>
  <c r="BM26" i="104"/>
  <c r="AU26" i="104"/>
  <c r="AS26" i="104"/>
  <c r="AQ26" i="104"/>
  <c r="AP26" i="104"/>
  <c r="AH26" i="104"/>
  <c r="AG26" i="104"/>
  <c r="AF26" i="104"/>
  <c r="AE26" i="104"/>
  <c r="AD26" i="104"/>
  <c r="AC26" i="104"/>
  <c r="AB26" i="104"/>
  <c r="AA26" i="104"/>
  <c r="B26" i="104"/>
  <c r="BR26" i="104" s="1"/>
  <c r="BS25" i="104"/>
  <c r="BM25" i="104"/>
  <c r="AU25" i="104"/>
  <c r="AS25" i="104"/>
  <c r="AQ25" i="104"/>
  <c r="AP25" i="104"/>
  <c r="AH25" i="104"/>
  <c r="AG25" i="104"/>
  <c r="AF25" i="104"/>
  <c r="AE25" i="104"/>
  <c r="AD25" i="104"/>
  <c r="AC25" i="104"/>
  <c r="AB25" i="104"/>
  <c r="AA25" i="104"/>
  <c r="B25" i="104"/>
  <c r="BR25" i="104" s="1"/>
  <c r="BS24" i="104"/>
  <c r="BM24" i="104"/>
  <c r="AU24" i="104"/>
  <c r="AS24" i="104"/>
  <c r="AQ24" i="104"/>
  <c r="AP24" i="104"/>
  <c r="AH24" i="104"/>
  <c r="AG24" i="104"/>
  <c r="AF24" i="104"/>
  <c r="AE24" i="104"/>
  <c r="AD24" i="104"/>
  <c r="AC24" i="104"/>
  <c r="AB24" i="104"/>
  <c r="AA24" i="104"/>
  <c r="B24" i="104"/>
  <c r="AM24" i="104" s="1"/>
  <c r="BS23" i="104"/>
  <c r="BM23" i="104"/>
  <c r="AU23" i="104"/>
  <c r="AS23" i="104"/>
  <c r="AQ23" i="104"/>
  <c r="AP23" i="104"/>
  <c r="AH23" i="104"/>
  <c r="AG23" i="104"/>
  <c r="AF23" i="104"/>
  <c r="AE23" i="104"/>
  <c r="AD23" i="104"/>
  <c r="AC23" i="104"/>
  <c r="AB23" i="104"/>
  <c r="AA23" i="104"/>
  <c r="B23" i="104"/>
  <c r="BS22" i="104"/>
  <c r="BM22" i="104"/>
  <c r="AU22" i="104"/>
  <c r="AS22" i="104"/>
  <c r="AQ22" i="104"/>
  <c r="AP22" i="104"/>
  <c r="AH22" i="104"/>
  <c r="AG22" i="104"/>
  <c r="AF22" i="104"/>
  <c r="AE22" i="104"/>
  <c r="AD22" i="104"/>
  <c r="AC22" i="104"/>
  <c r="AB22" i="104"/>
  <c r="AA22" i="104"/>
  <c r="B22" i="104"/>
  <c r="BS21" i="104"/>
  <c r="BM21" i="104"/>
  <c r="BK21" i="104"/>
  <c r="BK22" i="104" s="1"/>
  <c r="BK23" i="104" s="1"/>
  <c r="BK24" i="104" s="1"/>
  <c r="BK25" i="104" s="1"/>
  <c r="BK26" i="104" s="1"/>
  <c r="BK27" i="104" s="1"/>
  <c r="BK28" i="104" s="1"/>
  <c r="BK29" i="104" s="1"/>
  <c r="BK30" i="104" s="1"/>
  <c r="BK31" i="104" s="1"/>
  <c r="BK32" i="104" s="1"/>
  <c r="BK33" i="104" s="1"/>
  <c r="BK34" i="104" s="1"/>
  <c r="BK35" i="104" s="1"/>
  <c r="BK36" i="104" s="1"/>
  <c r="BK37" i="104" s="1"/>
  <c r="BK38" i="104" s="1"/>
  <c r="BK39" i="104" s="1"/>
  <c r="BK40" i="104" s="1"/>
  <c r="BK41" i="104" s="1"/>
  <c r="BK42" i="104" s="1"/>
  <c r="BK43" i="104" s="1"/>
  <c r="BK44" i="104" s="1"/>
  <c r="BK45" i="104" s="1"/>
  <c r="BK46" i="104" s="1"/>
  <c r="BK47" i="104" s="1"/>
  <c r="BK48" i="104" s="1"/>
  <c r="BK49" i="104" s="1"/>
  <c r="BK50" i="104" s="1"/>
  <c r="AU21" i="104"/>
  <c r="AS21" i="104"/>
  <c r="AQ21" i="104"/>
  <c r="AP21" i="104"/>
  <c r="AH21" i="104"/>
  <c r="AG21" i="104"/>
  <c r="AF21" i="104"/>
  <c r="AE21" i="104"/>
  <c r="AD21" i="104"/>
  <c r="AC21" i="104"/>
  <c r="AB21" i="104"/>
  <c r="AA21" i="104"/>
  <c r="B21" i="104"/>
  <c r="BR21" i="104" s="1"/>
  <c r="BS20" i="104"/>
  <c r="BM20" i="104"/>
  <c r="AU20" i="104"/>
  <c r="AS20" i="104"/>
  <c r="AQ20" i="104"/>
  <c r="AP20" i="104"/>
  <c r="AH20" i="104"/>
  <c r="AG20" i="104"/>
  <c r="AF20" i="104"/>
  <c r="AE20" i="104"/>
  <c r="AD20" i="104"/>
  <c r="AC20" i="104"/>
  <c r="AB20" i="104"/>
  <c r="AA20" i="104"/>
  <c r="B20" i="104"/>
  <c r="BR20" i="104" s="1"/>
  <c r="BS19" i="104"/>
  <c r="BM19" i="104"/>
  <c r="AU19" i="104"/>
  <c r="AS19" i="104"/>
  <c r="AQ19" i="104"/>
  <c r="AP19" i="104"/>
  <c r="AH19" i="104"/>
  <c r="AG19" i="104"/>
  <c r="AF19" i="104"/>
  <c r="AE19" i="104"/>
  <c r="AD19" i="104"/>
  <c r="AC19" i="104"/>
  <c r="AB19" i="104"/>
  <c r="AA19" i="104"/>
  <c r="B19" i="104"/>
  <c r="AX19" i="104" s="1"/>
  <c r="BS18" i="104"/>
  <c r="BM18" i="104"/>
  <c r="AU18" i="104"/>
  <c r="AS18" i="104"/>
  <c r="AQ18" i="104"/>
  <c r="AP18" i="104"/>
  <c r="AH18" i="104"/>
  <c r="AG18" i="104"/>
  <c r="AF18" i="104"/>
  <c r="AE18" i="104"/>
  <c r="AD18" i="104"/>
  <c r="AC18" i="104"/>
  <c r="AB18" i="104"/>
  <c r="AA18" i="104"/>
  <c r="B18" i="104"/>
  <c r="BR18" i="104" s="1"/>
  <c r="BS17" i="104"/>
  <c r="BM17" i="104"/>
  <c r="AU17" i="104"/>
  <c r="AS17" i="104"/>
  <c r="AQ17" i="104"/>
  <c r="AP17" i="104"/>
  <c r="AH17" i="104"/>
  <c r="AG17" i="104"/>
  <c r="AF17" i="104"/>
  <c r="AE17" i="104"/>
  <c r="AD17" i="104"/>
  <c r="AC17" i="104"/>
  <c r="AB17" i="104"/>
  <c r="AA17" i="104"/>
  <c r="B17" i="104"/>
  <c r="BR17" i="104" s="1"/>
  <c r="BS16" i="104"/>
  <c r="BM16" i="104"/>
  <c r="BK16" i="104"/>
  <c r="BK17" i="104" s="1"/>
  <c r="BK18" i="104" s="1"/>
  <c r="BK19" i="104" s="1"/>
  <c r="BK20" i="104" s="1"/>
  <c r="AU16" i="104"/>
  <c r="AS16" i="104"/>
  <c r="AQ16" i="104"/>
  <c r="AP16" i="104"/>
  <c r="AH16" i="104"/>
  <c r="AG16" i="104"/>
  <c r="AF16" i="104"/>
  <c r="AE16" i="104"/>
  <c r="AD16" i="104"/>
  <c r="AC16" i="104"/>
  <c r="AB16" i="104"/>
  <c r="AA16" i="104"/>
  <c r="B16" i="104"/>
  <c r="AM16" i="104" s="1"/>
  <c r="BS15" i="104"/>
  <c r="BM15" i="104"/>
  <c r="BK15" i="104"/>
  <c r="AU15" i="104"/>
  <c r="AS15" i="104"/>
  <c r="AQ15" i="104"/>
  <c r="AP15" i="104"/>
  <c r="AH15" i="104"/>
  <c r="AG15" i="104"/>
  <c r="AF15" i="104"/>
  <c r="AE15" i="104"/>
  <c r="AD15" i="104"/>
  <c r="AC15" i="104"/>
  <c r="AB15" i="104"/>
  <c r="AA15" i="104"/>
  <c r="B15" i="104"/>
  <c r="BS14" i="104"/>
  <c r="BM14" i="104"/>
  <c r="BJ14" i="104"/>
  <c r="BJ15" i="104" s="1"/>
  <c r="AU14" i="104"/>
  <c r="AD14" i="104"/>
  <c r="AC14" i="104"/>
  <c r="AB14" i="104"/>
  <c r="AA14" i="104"/>
  <c r="B14" i="104"/>
  <c r="AZ14" i="104" s="1"/>
  <c r="BL11" i="104"/>
  <c r="BO18" i="106" l="1"/>
  <c r="BQ18" i="106" s="1"/>
  <c r="BP18" i="106"/>
  <c r="BJ20" i="106"/>
  <c r="BN19" i="106"/>
  <c r="BL19" i="106"/>
  <c r="BP17" i="105"/>
  <c r="BO17" i="105"/>
  <c r="BQ17" i="105" s="1"/>
  <c r="BN18" i="105"/>
  <c r="BJ19" i="105"/>
  <c r="BL18" i="105"/>
  <c r="AZ94" i="104"/>
  <c r="AI143" i="104"/>
  <c r="AO143" i="104" s="1"/>
  <c r="AI136" i="104"/>
  <c r="AO136" i="104" s="1"/>
  <c r="AI154" i="104"/>
  <c r="AO94" i="104"/>
  <c r="AI105" i="104"/>
  <c r="AO105" i="104" s="1"/>
  <c r="AI114" i="104"/>
  <c r="AI150" i="104"/>
  <c r="AT154" i="104"/>
  <c r="AI75" i="104"/>
  <c r="AT129" i="104"/>
  <c r="AZ129" i="104" s="1"/>
  <c r="AI148" i="104"/>
  <c r="AO148" i="104" s="1"/>
  <c r="AI152" i="104"/>
  <c r="AN94" i="104"/>
  <c r="AT96" i="104"/>
  <c r="AT98" i="104"/>
  <c r="AI110" i="104"/>
  <c r="AO110" i="104" s="1"/>
  <c r="AT120" i="104"/>
  <c r="AZ120" i="104" s="1"/>
  <c r="AT141" i="104"/>
  <c r="AZ141" i="104" s="1"/>
  <c r="AN148" i="104"/>
  <c r="AI159" i="104"/>
  <c r="AO159" i="104" s="1"/>
  <c r="AN67" i="104"/>
  <c r="AV83" i="104"/>
  <c r="AL110" i="104"/>
  <c r="AX120" i="104"/>
  <c r="AZ130" i="104"/>
  <c r="AK159" i="104"/>
  <c r="AT77" i="104"/>
  <c r="AW83" i="104"/>
  <c r="AY127" i="104"/>
  <c r="AI132" i="104"/>
  <c r="AL159" i="104"/>
  <c r="AT69" i="104"/>
  <c r="AX83" i="104"/>
  <c r="AT92" i="104"/>
  <c r="AV146" i="104"/>
  <c r="AZ153" i="104"/>
  <c r="AM159" i="104"/>
  <c r="AT87" i="104"/>
  <c r="AZ87" i="104" s="1"/>
  <c r="AY73" i="104"/>
  <c r="AZ83" i="104"/>
  <c r="AI137" i="104"/>
  <c r="AW146" i="104"/>
  <c r="AN159" i="104"/>
  <c r="AT59" i="104"/>
  <c r="AV67" i="104"/>
  <c r="AV103" i="104"/>
  <c r="AT132" i="104"/>
  <c r="AX146" i="104"/>
  <c r="AJ67" i="104"/>
  <c r="AW67" i="104"/>
  <c r="AX103" i="104"/>
  <c r="AI106" i="104"/>
  <c r="AM108" i="104"/>
  <c r="AV111" i="104"/>
  <c r="AT123" i="104"/>
  <c r="AZ123" i="104" s="1"/>
  <c r="AY146" i="104"/>
  <c r="AV148" i="104"/>
  <c r="AJ163" i="104"/>
  <c r="AI67" i="104"/>
  <c r="AO67" i="104" s="1"/>
  <c r="AX67" i="104"/>
  <c r="BR77" i="104"/>
  <c r="AV144" i="104"/>
  <c r="AO149" i="104"/>
  <c r="AI151" i="104"/>
  <c r="AO151" i="104" s="1"/>
  <c r="AT155" i="104"/>
  <c r="AY67" i="104"/>
  <c r="AK117" i="104"/>
  <c r="AJ119" i="104"/>
  <c r="AI153" i="104"/>
  <c r="AL67" i="104"/>
  <c r="AV62" i="104"/>
  <c r="AV70" i="104"/>
  <c r="AL117" i="104"/>
  <c r="AK119" i="104"/>
  <c r="AK97" i="104"/>
  <c r="AM117" i="104"/>
  <c r="AL119" i="104"/>
  <c r="AK151" i="104"/>
  <c r="AW159" i="104"/>
  <c r="AN97" i="104"/>
  <c r="AN117" i="104"/>
  <c r="AM119" i="104"/>
  <c r="AM151" i="104"/>
  <c r="AX159" i="104"/>
  <c r="AT95" i="104"/>
  <c r="AZ95" i="104" s="1"/>
  <c r="AT106" i="104"/>
  <c r="AN119" i="104"/>
  <c r="AY137" i="104"/>
  <c r="AN151" i="104"/>
  <c r="AY159" i="104"/>
  <c r="AI65" i="104"/>
  <c r="AK67" i="104"/>
  <c r="AI149" i="104"/>
  <c r="AZ159" i="104"/>
  <c r="AI70" i="104"/>
  <c r="AW99" i="104"/>
  <c r="AW115" i="104"/>
  <c r="AT117" i="104"/>
  <c r="AZ117" i="104" s="1"/>
  <c r="AZ160" i="104"/>
  <c r="AT66" i="104"/>
  <c r="AK76" i="104"/>
  <c r="AV97" i="104"/>
  <c r="AX99" i="104"/>
  <c r="AI102" i="104"/>
  <c r="AX115" i="104"/>
  <c r="AT151" i="104"/>
  <c r="AZ151" i="104" s="1"/>
  <c r="AM67" i="104"/>
  <c r="AI68" i="104"/>
  <c r="AT72" i="104"/>
  <c r="AZ72" i="104" s="1"/>
  <c r="AW97" i="104"/>
  <c r="AT104" i="104"/>
  <c r="AY115" i="104"/>
  <c r="AV117" i="104"/>
  <c r="AV119" i="104"/>
  <c r="AT140" i="104"/>
  <c r="AM50" i="104"/>
  <c r="AT74" i="104"/>
  <c r="AX97" i="104"/>
  <c r="AW117" i="104"/>
  <c r="AW119" i="104"/>
  <c r="AT62" i="104"/>
  <c r="AT76" i="104"/>
  <c r="AZ76" i="104" s="1"/>
  <c r="AX119" i="104"/>
  <c r="AW151" i="104"/>
  <c r="AZ89" i="104"/>
  <c r="AX151" i="104"/>
  <c r="AX152" i="104"/>
  <c r="AW107" i="104"/>
  <c r="AT115" i="104"/>
  <c r="AZ115" i="104" s="1"/>
  <c r="AI127" i="104"/>
  <c r="AO127" i="104" s="1"/>
  <c r="AI144" i="104"/>
  <c r="AY152" i="104"/>
  <c r="AT85" i="104"/>
  <c r="AT65" i="104"/>
  <c r="AY83" i="104"/>
  <c r="AT97" i="104"/>
  <c r="AZ97" i="104" s="1"/>
  <c r="AT99" i="104"/>
  <c r="AZ99" i="104" s="1"/>
  <c r="AT111" i="104"/>
  <c r="AT142" i="104"/>
  <c r="AT119" i="104"/>
  <c r="AZ119" i="104" s="1"/>
  <c r="AT121" i="104"/>
  <c r="AZ121" i="104" s="1"/>
  <c r="AI140" i="104"/>
  <c r="AT144" i="104"/>
  <c r="AT67" i="104"/>
  <c r="AZ67" i="104" s="1"/>
  <c r="AI92" i="104"/>
  <c r="AO92" i="104" s="1"/>
  <c r="AI134" i="104"/>
  <c r="AO134" i="104" s="1"/>
  <c r="AI78" i="104"/>
  <c r="AO78" i="104" s="1"/>
  <c r="AJ82" i="104"/>
  <c r="AO75" i="104"/>
  <c r="AT82" i="104"/>
  <c r="AI88" i="104"/>
  <c r="AJ92" i="104"/>
  <c r="AJ94" i="104"/>
  <c r="AI108" i="104"/>
  <c r="AO108" i="104" s="1"/>
  <c r="AK136" i="104"/>
  <c r="AI138" i="104"/>
  <c r="AJ158" i="104"/>
  <c r="AV76" i="104"/>
  <c r="AI86" i="104"/>
  <c r="AK92" i="104"/>
  <c r="AK94" i="104"/>
  <c r="AL136" i="104"/>
  <c r="AI84" i="104"/>
  <c r="AW76" i="104"/>
  <c r="AI90" i="104"/>
  <c r="AM92" i="104"/>
  <c r="AL94" i="104"/>
  <c r="AT102" i="104"/>
  <c r="AJ108" i="104"/>
  <c r="AJ110" i="104"/>
  <c r="AX76" i="104"/>
  <c r="AN92" i="104"/>
  <c r="AM94" i="104"/>
  <c r="AI100" i="104"/>
  <c r="AK108" i="104"/>
  <c r="AK110" i="104"/>
  <c r="AI116" i="104"/>
  <c r="AI124" i="104"/>
  <c r="AN136" i="104"/>
  <c r="AM158" i="104"/>
  <c r="AN108" i="104"/>
  <c r="AM110" i="104"/>
  <c r="AK126" i="104"/>
  <c r="AM155" i="104"/>
  <c r="AO158" i="104"/>
  <c r="AK163" i="104"/>
  <c r="AI96" i="104"/>
  <c r="AT108" i="104"/>
  <c r="AN110" i="104"/>
  <c r="AL126" i="104"/>
  <c r="AW134" i="104"/>
  <c r="AJ143" i="104"/>
  <c r="AN155" i="104"/>
  <c r="AL163" i="104"/>
  <c r="AL75" i="104"/>
  <c r="AW73" i="104"/>
  <c r="AM75" i="104"/>
  <c r="BR82" i="104"/>
  <c r="AT100" i="104"/>
  <c r="AJ122" i="104"/>
  <c r="AM126" i="104"/>
  <c r="AX134" i="104"/>
  <c r="AV136" i="104"/>
  <c r="AI141" i="104"/>
  <c r="AO141" i="104" s="1"/>
  <c r="AK143" i="104"/>
  <c r="AV153" i="104"/>
  <c r="AJ157" i="104"/>
  <c r="AI66" i="104"/>
  <c r="AK75" i="104"/>
  <c r="AZ82" i="104"/>
  <c r="BR76" i="104"/>
  <c r="AT110" i="104"/>
  <c r="AZ110" i="104" s="1"/>
  <c r="AX73" i="104"/>
  <c r="AN75" i="104"/>
  <c r="AT90" i="104"/>
  <c r="AZ90" i="104" s="1"/>
  <c r="AV92" i="104"/>
  <c r="AW104" i="104"/>
  <c r="AT118" i="104"/>
  <c r="AM122" i="104"/>
  <c r="AN126" i="104"/>
  <c r="AY134" i="104"/>
  <c r="AW136" i="104"/>
  <c r="AL143" i="104"/>
  <c r="AW153" i="104"/>
  <c r="AK157" i="104"/>
  <c r="AJ75" i="104"/>
  <c r="AT126" i="104"/>
  <c r="AZ126" i="104" s="1"/>
  <c r="AI128" i="104"/>
  <c r="AI130" i="104"/>
  <c r="AZ134" i="104"/>
  <c r="AX136" i="104"/>
  <c r="AM143" i="104"/>
  <c r="AK145" i="104"/>
  <c r="AX153" i="104"/>
  <c r="AL157" i="104"/>
  <c r="AN143" i="104"/>
  <c r="AN145" i="104"/>
  <c r="AY153" i="104"/>
  <c r="AN157" i="104"/>
  <c r="AJ126" i="104"/>
  <c r="AO72" i="104"/>
  <c r="AW94" i="104"/>
  <c r="AZ88" i="104"/>
  <c r="AX94" i="104"/>
  <c r="AX108" i="104"/>
  <c r="AV110" i="104"/>
  <c r="AT122" i="104"/>
  <c r="AZ122" i="104" s="1"/>
  <c r="AV124" i="104"/>
  <c r="AZ143" i="104"/>
  <c r="AO145" i="104"/>
  <c r="AO157" i="104"/>
  <c r="AV158" i="104"/>
  <c r="AZ75" i="104"/>
  <c r="AX92" i="104"/>
  <c r="AV94" i="104"/>
  <c r="AX104" i="104"/>
  <c r="AY88" i="104"/>
  <c r="AV75" i="104"/>
  <c r="AI81" i="104"/>
  <c r="AY94" i="104"/>
  <c r="AW110" i="104"/>
  <c r="AZ145" i="104"/>
  <c r="AM152" i="104"/>
  <c r="AW158" i="104"/>
  <c r="AX163" i="104"/>
  <c r="AI107" i="104"/>
  <c r="AX75" i="104"/>
  <c r="AI77" i="104"/>
  <c r="BR88" i="104"/>
  <c r="AJ107" i="104"/>
  <c r="AX110" i="104"/>
  <c r="AV122" i="104"/>
  <c r="AV126" i="104"/>
  <c r="AT128" i="104"/>
  <c r="AN152" i="104"/>
  <c r="AX158" i="104"/>
  <c r="AY82" i="104"/>
  <c r="AX88" i="104"/>
  <c r="AY136" i="104"/>
  <c r="AT70" i="104"/>
  <c r="AN72" i="104"/>
  <c r="AY75" i="104"/>
  <c r="AK107" i="104"/>
  <c r="AY110" i="104"/>
  <c r="AW120" i="104"/>
  <c r="AW122" i="104"/>
  <c r="AW126" i="104"/>
  <c r="AV143" i="104"/>
  <c r="AO152" i="104"/>
  <c r="AZ158" i="104"/>
  <c r="AT68" i="104"/>
  <c r="AI83" i="104"/>
  <c r="AI93" i="104"/>
  <c r="AL107" i="104"/>
  <c r="AX122" i="104"/>
  <c r="AX126" i="104"/>
  <c r="AW143" i="104"/>
  <c r="AT58" i="104"/>
  <c r="AT81" i="104"/>
  <c r="AZ81" i="104" s="1"/>
  <c r="AI87" i="104"/>
  <c r="AO87" i="104" s="1"/>
  <c r="AI101" i="104"/>
  <c r="AJ103" i="104"/>
  <c r="AM107" i="104"/>
  <c r="AI117" i="104"/>
  <c r="AO117" i="104" s="1"/>
  <c r="AI133" i="104"/>
  <c r="AX143" i="104"/>
  <c r="AX145" i="104"/>
  <c r="AK103" i="104"/>
  <c r="AN107" i="104"/>
  <c r="AI109" i="104"/>
  <c r="AI135" i="104"/>
  <c r="AO135" i="104" s="1"/>
  <c r="AV157" i="104"/>
  <c r="AJ160" i="104"/>
  <c r="AI74" i="104"/>
  <c r="AI85" i="104"/>
  <c r="AL103" i="104"/>
  <c r="AI115" i="104"/>
  <c r="AI119" i="104"/>
  <c r="AO119" i="104" s="1"/>
  <c r="AI125" i="104"/>
  <c r="AW157" i="104"/>
  <c r="AL160" i="104"/>
  <c r="AT54" i="104"/>
  <c r="BR70" i="104"/>
  <c r="AI97" i="104"/>
  <c r="AO97" i="104" s="1"/>
  <c r="AM103" i="104"/>
  <c r="AT105" i="104"/>
  <c r="AT135" i="104"/>
  <c r="AN149" i="104"/>
  <c r="AJ151" i="104"/>
  <c r="AX157" i="104"/>
  <c r="AV72" i="104"/>
  <c r="AI89" i="104"/>
  <c r="AT91" i="104"/>
  <c r="AT93" i="104"/>
  <c r="AI95" i="104"/>
  <c r="AO95" i="104" s="1"/>
  <c r="AI99" i="104"/>
  <c r="AN103" i="104"/>
  <c r="AI113" i="104"/>
  <c r="AO113" i="104" s="1"/>
  <c r="AV152" i="104"/>
  <c r="AY157" i="104"/>
  <c r="AW72" i="104"/>
  <c r="AT101" i="104"/>
  <c r="AT103" i="104"/>
  <c r="AZ103" i="104" s="1"/>
  <c r="AZ107" i="104"/>
  <c r="AT137" i="104"/>
  <c r="AI142" i="104"/>
  <c r="AL151" i="104"/>
  <c r="AZ157" i="104"/>
  <c r="AL50" i="104"/>
  <c r="AK59" i="104"/>
  <c r="AL59" i="104"/>
  <c r="AM59" i="104"/>
  <c r="AN59" i="104"/>
  <c r="AV59" i="104"/>
  <c r="AX59" i="104"/>
  <c r="AV64" i="104"/>
  <c r="AW59" i="104"/>
  <c r="AI56" i="104"/>
  <c r="AO56" i="104" s="1"/>
  <c r="AJ58" i="104"/>
  <c r="AK58" i="104"/>
  <c r="AL58" i="104"/>
  <c r="AZ58" i="104"/>
  <c r="AK50" i="104"/>
  <c r="AV56" i="104"/>
  <c r="AT52" i="104"/>
  <c r="AZ52" i="104" s="1"/>
  <c r="AY58" i="104"/>
  <c r="AT60" i="104"/>
  <c r="AZ60" i="104" s="1"/>
  <c r="AW62" i="104"/>
  <c r="AY62" i="104"/>
  <c r="AI57" i="104"/>
  <c r="AI53" i="104"/>
  <c r="AJ59" i="104"/>
  <c r="AN50" i="104"/>
  <c r="AW56" i="104"/>
  <c r="AM58" i="104"/>
  <c r="AY59" i="104"/>
  <c r="AT63" i="104"/>
  <c r="AZ63" i="104" s="1"/>
  <c r="AY56" i="104"/>
  <c r="AN58" i="104"/>
  <c r="AW48" i="104"/>
  <c r="AV58" i="104"/>
  <c r="AW58" i="104"/>
  <c r="AI55" i="104"/>
  <c r="AO55" i="104" s="1"/>
  <c r="AX58" i="104"/>
  <c r="AI62" i="104"/>
  <c r="AO62" i="104" s="1"/>
  <c r="AI60" i="104"/>
  <c r="AO60" i="104" s="1"/>
  <c r="AI64" i="104"/>
  <c r="AO64" i="104" s="1"/>
  <c r="AN64" i="104"/>
  <c r="AT55" i="104"/>
  <c r="AT57" i="104"/>
  <c r="AT64" i="104"/>
  <c r="AW64" i="104"/>
  <c r="BR62" i="104"/>
  <c r="AY64" i="104"/>
  <c r="AI58" i="104"/>
  <c r="AO58" i="104" s="1"/>
  <c r="AZ59" i="104"/>
  <c r="AI63" i="104"/>
  <c r="AO63" i="104" s="1"/>
  <c r="AN56" i="104"/>
  <c r="AT56" i="104"/>
  <c r="AZ56" i="104" s="1"/>
  <c r="AT61" i="104"/>
  <c r="AY48" i="104"/>
  <c r="AV54" i="104"/>
  <c r="AI50" i="104"/>
  <c r="AO50" i="104" s="1"/>
  <c r="AI51" i="104"/>
  <c r="AO51" i="104" s="1"/>
  <c r="AT49" i="104"/>
  <c r="AZ49" i="104" s="1"/>
  <c r="AT53" i="104"/>
  <c r="AZ53" i="104" s="1"/>
  <c r="AT41" i="104"/>
  <c r="AZ41" i="104" s="1"/>
  <c r="AI54" i="104"/>
  <c r="AO54" i="104" s="1"/>
  <c r="AI52" i="104"/>
  <c r="AO52" i="104" s="1"/>
  <c r="AT36" i="104"/>
  <c r="AZ36" i="104" s="1"/>
  <c r="AI49" i="104"/>
  <c r="AO49" i="104" s="1"/>
  <c r="AT47" i="104"/>
  <c r="AZ47" i="104" s="1"/>
  <c r="AM51" i="104"/>
  <c r="AV51" i="104"/>
  <c r="BR51" i="104"/>
  <c r="AN48" i="104"/>
  <c r="AM43" i="104"/>
  <c r="AV47" i="104"/>
  <c r="AW47" i="104"/>
  <c r="AW43" i="104"/>
  <c r="AX47" i="104"/>
  <c r="AX43" i="104"/>
  <c r="AY47" i="104"/>
  <c r="AV46" i="104"/>
  <c r="AK51" i="104"/>
  <c r="AL51" i="104"/>
  <c r="AN51" i="104"/>
  <c r="AI48" i="104"/>
  <c r="AO48" i="104" s="1"/>
  <c r="AT51" i="104"/>
  <c r="AZ51" i="104" s="1"/>
  <c r="AT50" i="104"/>
  <c r="AZ50" i="104" s="1"/>
  <c r="AT46" i="104"/>
  <c r="AZ46" i="104" s="1"/>
  <c r="AW51" i="104"/>
  <c r="AT48" i="104"/>
  <c r="AZ48" i="104" s="1"/>
  <c r="AX51" i="104"/>
  <c r="AJ50" i="104"/>
  <c r="AY51" i="104"/>
  <c r="AI47" i="104"/>
  <c r="AO47" i="104" s="1"/>
  <c r="AI41" i="104"/>
  <c r="AO41" i="104" s="1"/>
  <c r="AI45" i="104"/>
  <c r="AO45" i="104" s="1"/>
  <c r="AV50" i="104"/>
  <c r="AW50" i="104"/>
  <c r="AJ43" i="104"/>
  <c r="AV31" i="104"/>
  <c r="AI44" i="104"/>
  <c r="AO44" i="104" s="1"/>
  <c r="AT34" i="104"/>
  <c r="AZ34" i="104" s="1"/>
  <c r="AI42" i="104"/>
  <c r="AO42" i="104" s="1"/>
  <c r="AT45" i="104"/>
  <c r="AZ45" i="104" s="1"/>
  <c r="AV43" i="104"/>
  <c r="AK42" i="104"/>
  <c r="AY43" i="104"/>
  <c r="AI34" i="104"/>
  <c r="AO34" i="104" s="1"/>
  <c r="AL42" i="104"/>
  <c r="AM42" i="104"/>
  <c r="BR43" i="104"/>
  <c r="AN42" i="104"/>
  <c r="AN34" i="104"/>
  <c r="AT42" i="104"/>
  <c r="AZ42" i="104" s="1"/>
  <c r="AJ34" i="104"/>
  <c r="AI28" i="104"/>
  <c r="AO28" i="104" s="1"/>
  <c r="AI46" i="104"/>
  <c r="AO46" i="104" s="1"/>
  <c r="AV42" i="104"/>
  <c r="AJ42" i="104"/>
  <c r="AW42" i="104"/>
  <c r="AX42" i="104"/>
  <c r="AT44" i="104"/>
  <c r="AZ44" i="104" s="1"/>
  <c r="AI43" i="104"/>
  <c r="AO43" i="104" s="1"/>
  <c r="AL43" i="104"/>
  <c r="AV38" i="104"/>
  <c r="AN43" i="104"/>
  <c r="AT43" i="104"/>
  <c r="AZ43" i="104" s="1"/>
  <c r="AT38" i="104"/>
  <c r="AZ38" i="104" s="1"/>
  <c r="AV34" i="104"/>
  <c r="AW34" i="104"/>
  <c r="AX34" i="104"/>
  <c r="AY34" i="104"/>
  <c r="AI39" i="104"/>
  <c r="AO39" i="104" s="1"/>
  <c r="AI37" i="104"/>
  <c r="AO37" i="104" s="1"/>
  <c r="AT32" i="104"/>
  <c r="AZ32" i="104" s="1"/>
  <c r="AT37" i="104"/>
  <c r="AZ37" i="104" s="1"/>
  <c r="AT39" i="104"/>
  <c r="AZ39" i="104" s="1"/>
  <c r="AT40" i="104"/>
  <c r="AZ40" i="104" s="1"/>
  <c r="AY40" i="104"/>
  <c r="AI35" i="104"/>
  <c r="AO35" i="104" s="1"/>
  <c r="AT25" i="104"/>
  <c r="AZ25" i="104" s="1"/>
  <c r="AX31" i="104"/>
  <c r="BR27" i="104"/>
  <c r="AV30" i="104"/>
  <c r="AJ35" i="104"/>
  <c r="AN35" i="104"/>
  <c r="AT35" i="104"/>
  <c r="AZ35" i="104" s="1"/>
  <c r="AK35" i="104"/>
  <c r="AW35" i="104"/>
  <c r="AV35" i="104"/>
  <c r="AV22" i="104"/>
  <c r="AV39" i="104"/>
  <c r="AX35" i="104"/>
  <c r="AK34" i="104"/>
  <c r="AY35" i="104"/>
  <c r="AW39" i="104"/>
  <c r="AL34" i="104"/>
  <c r="AX39" i="104"/>
  <c r="AM34" i="104"/>
  <c r="BR35" i="104"/>
  <c r="AY39" i="104"/>
  <c r="AI38" i="104"/>
  <c r="AO38" i="104" s="1"/>
  <c r="AI36" i="104"/>
  <c r="AO36" i="104" s="1"/>
  <c r="AI40" i="104"/>
  <c r="AO40" i="104" s="1"/>
  <c r="AI33" i="104"/>
  <c r="AO33" i="104" s="1"/>
  <c r="AT29" i="104"/>
  <c r="AZ29" i="104" s="1"/>
  <c r="AI32" i="104"/>
  <c r="AO32" i="104" s="1"/>
  <c r="AT30" i="104"/>
  <c r="AZ30" i="104" s="1"/>
  <c r="AT31" i="104"/>
  <c r="AZ31" i="104" s="1"/>
  <c r="AJ17" i="104"/>
  <c r="AK17" i="104"/>
  <c r="AT28" i="104"/>
  <c r="AV17" i="104"/>
  <c r="AX17" i="104"/>
  <c r="AI30" i="104"/>
  <c r="AO30" i="104" s="1"/>
  <c r="AI31" i="104"/>
  <c r="AO31" i="104" s="1"/>
  <c r="AN17" i="104"/>
  <c r="AI29" i="104"/>
  <c r="AO29" i="104" s="1"/>
  <c r="AT16" i="104"/>
  <c r="AZ16" i="104" s="1"/>
  <c r="AT26" i="104"/>
  <c r="AZ26" i="104" s="1"/>
  <c r="AK25" i="104"/>
  <c r="AL25" i="104"/>
  <c r="AM25" i="104"/>
  <c r="AL27" i="104"/>
  <c r="AW26" i="104"/>
  <c r="AV25" i="104"/>
  <c r="AN25" i="104"/>
  <c r="AX25" i="104"/>
  <c r="AV27" i="104"/>
  <c r="AJ26" i="104"/>
  <c r="AL26" i="104"/>
  <c r="AM26" i="104"/>
  <c r="AK26" i="104"/>
  <c r="AI25" i="104"/>
  <c r="AO25" i="104" s="1"/>
  <c r="AN26" i="104"/>
  <c r="AI23" i="104"/>
  <c r="AO23" i="104" s="1"/>
  <c r="AI17" i="104"/>
  <c r="AO17" i="104" s="1"/>
  <c r="AJ25" i="104"/>
  <c r="AI19" i="104"/>
  <c r="AO19" i="104" s="1"/>
  <c r="AV26" i="104"/>
  <c r="AY26" i="104"/>
  <c r="AX26" i="104"/>
  <c r="AW25" i="104"/>
  <c r="AI27" i="104"/>
  <c r="AO27" i="104" s="1"/>
  <c r="AI24" i="104"/>
  <c r="AO24" i="104" s="1"/>
  <c r="AT27" i="104"/>
  <c r="AZ27" i="104" s="1"/>
  <c r="AI26" i="104"/>
  <c r="AO26" i="104" s="1"/>
  <c r="AW27" i="104"/>
  <c r="AX27" i="104"/>
  <c r="AY27" i="104"/>
  <c r="BR19" i="104"/>
  <c r="AT15" i="104"/>
  <c r="AZ15" i="104" s="1"/>
  <c r="AI16" i="104"/>
  <c r="AO16" i="104" s="1"/>
  <c r="AT19" i="104"/>
  <c r="AZ19" i="104" s="1"/>
  <c r="AT21" i="104"/>
  <c r="AZ21" i="104" s="1"/>
  <c r="AV23" i="104"/>
  <c r="AT23" i="104"/>
  <c r="AZ23" i="104" s="1"/>
  <c r="AY19" i="104"/>
  <c r="AW23" i="104"/>
  <c r="AJ18" i="104"/>
  <c r="AK18" i="104"/>
  <c r="AI15" i="104"/>
  <c r="AO15" i="104" s="1"/>
  <c r="AL18" i="104"/>
  <c r="AX23" i="104"/>
  <c r="AM18" i="104"/>
  <c r="AN18" i="104"/>
  <c r="AI20" i="104"/>
  <c r="AO20" i="104" s="1"/>
  <c r="AI22" i="104"/>
  <c r="AO22" i="104" s="1"/>
  <c r="AI18" i="104"/>
  <c r="AO18" i="104" s="1"/>
  <c r="AT18" i="104"/>
  <c r="AZ18" i="104" s="1"/>
  <c r="AV18" i="104"/>
  <c r="AT20" i="104"/>
  <c r="AZ20" i="104" s="1"/>
  <c r="AT22" i="104"/>
  <c r="AZ22" i="104" s="1"/>
  <c r="AW18" i="104"/>
  <c r="AT24" i="104"/>
  <c r="AZ24" i="104" s="1"/>
  <c r="AY23" i="104"/>
  <c r="AX15" i="104"/>
  <c r="AX18" i="104"/>
  <c r="AY15" i="104"/>
  <c r="AY18" i="104"/>
  <c r="BL15" i="104"/>
  <c r="AL17" i="104"/>
  <c r="AM17" i="104"/>
  <c r="AX24" i="104"/>
  <c r="AT17" i="104"/>
  <c r="AZ17" i="104" s="1"/>
  <c r="AJ140" i="104"/>
  <c r="AJ142" i="104"/>
  <c r="AY31" i="104"/>
  <c r="AJ33" i="104"/>
  <c r="AK66" i="104"/>
  <c r="AO103" i="104"/>
  <c r="AO114" i="104"/>
  <c r="AK140" i="104"/>
  <c r="AK142" i="104"/>
  <c r="AO142" i="104"/>
  <c r="AJ66" i="104"/>
  <c r="AK33" i="104"/>
  <c r="AL66" i="104"/>
  <c r="AO74" i="104"/>
  <c r="AO102" i="104"/>
  <c r="AZ105" i="104"/>
  <c r="AN140" i="104"/>
  <c r="AL142" i="104"/>
  <c r="AO140" i="104"/>
  <c r="AL33" i="104"/>
  <c r="AZ55" i="104"/>
  <c r="AM66" i="104"/>
  <c r="AZ85" i="104"/>
  <c r="AL112" i="104"/>
  <c r="AM142" i="104"/>
  <c r="AM33" i="104"/>
  <c r="AV55" i="104"/>
  <c r="AN66" i="104"/>
  <c r="AO84" i="104"/>
  <c r="AV85" i="104"/>
  <c r="AO93" i="104"/>
  <c r="AK121" i="104"/>
  <c r="AJ135" i="104"/>
  <c r="AN142" i="104"/>
  <c r="AJ20" i="104"/>
  <c r="AJ41" i="104"/>
  <c r="BL14" i="104"/>
  <c r="AK20" i="104"/>
  <c r="AN33" i="104"/>
  <c r="AK41" i="104"/>
  <c r="AJ49" i="104"/>
  <c r="AW55" i="104"/>
  <c r="AV63" i="104"/>
  <c r="AJ74" i="104"/>
  <c r="AW75" i="104"/>
  <c r="AJ91" i="104"/>
  <c r="AO118" i="104"/>
  <c r="AN121" i="104"/>
  <c r="AW129" i="104"/>
  <c r="AK135" i="104"/>
  <c r="AZ142" i="104"/>
  <c r="AJ102" i="104"/>
  <c r="AW105" i="104"/>
  <c r="AL135" i="104"/>
  <c r="AW138" i="104"/>
  <c r="BR14" i="104"/>
  <c r="AW17" i="104"/>
  <c r="AM41" i="104"/>
  <c r="AL49" i="104"/>
  <c r="AY55" i="104"/>
  <c r="AK57" i="104"/>
  <c r="AX63" i="104"/>
  <c r="AJ65" i="104"/>
  <c r="AL74" i="104"/>
  <c r="AJ98" i="104"/>
  <c r="AK102" i="104"/>
  <c r="AW103" i="104"/>
  <c r="AX105" i="104"/>
  <c r="AK128" i="104"/>
  <c r="AY129" i="104"/>
  <c r="AM135" i="104"/>
  <c r="AX138" i="104"/>
  <c r="AV140" i="104"/>
  <c r="AO144" i="104"/>
  <c r="AW145" i="104"/>
  <c r="AM49" i="104"/>
  <c r="AY42" i="104"/>
  <c r="AN49" i="104"/>
  <c r="AX50" i="104"/>
  <c r="AM57" i="104"/>
  <c r="AL65" i="104"/>
  <c r="AW66" i="104"/>
  <c r="AW71" i="104"/>
  <c r="AN74" i="104"/>
  <c r="AK84" i="104"/>
  <c r="AN93" i="104"/>
  <c r="AO98" i="104"/>
  <c r="AM102" i="104"/>
  <c r="AZ109" i="104"/>
  <c r="AJ118" i="104"/>
  <c r="AM128" i="104"/>
  <c r="AZ135" i="104"/>
  <c r="AZ138" i="104"/>
  <c r="AV142" i="104"/>
  <c r="AY145" i="104"/>
  <c r="AX55" i="104"/>
  <c r="AN41" i="104"/>
  <c r="AM74" i="104"/>
  <c r="AN135" i="104"/>
  <c r="AY17" i="104"/>
  <c r="AY50" i="104"/>
  <c r="AN57" i="104"/>
  <c r="AM65" i="104"/>
  <c r="AX66" i="104"/>
  <c r="AX71" i="104"/>
  <c r="AL84" i="104"/>
  <c r="AV89" i="104"/>
  <c r="AN102" i="104"/>
  <c r="AV114" i="104"/>
  <c r="AK118" i="104"/>
  <c r="AV121" i="104"/>
  <c r="AJ123" i="104"/>
  <c r="AN128" i="104"/>
  <c r="AO132" i="104"/>
  <c r="AW142" i="104"/>
  <c r="BY14" i="104"/>
  <c r="AV66" i="104"/>
  <c r="AY105" i="104"/>
  <c r="AV16" i="104"/>
  <c r="AW22" i="104"/>
  <c r="AW30" i="104"/>
  <c r="AV33" i="104"/>
  <c r="AO57" i="104"/>
  <c r="AN65" i="104"/>
  <c r="AY66" i="104"/>
  <c r="AY71" i="104"/>
  <c r="AZ74" i="104"/>
  <c r="AM84" i="104"/>
  <c r="AW89" i="104"/>
  <c r="AZ93" i="104"/>
  <c r="AZ102" i="104"/>
  <c r="AV109" i="104"/>
  <c r="AW114" i="104"/>
  <c r="AL118" i="104"/>
  <c r="AW121" i="104"/>
  <c r="AK123" i="104"/>
  <c r="AO128" i="104"/>
  <c r="AX142" i="104"/>
  <c r="AK144" i="104"/>
  <c r="AZ66" i="104"/>
  <c r="AK74" i="104"/>
  <c r="AL57" i="104"/>
  <c r="AM93" i="104"/>
  <c r="AL128" i="104"/>
  <c r="AW16" i="104"/>
  <c r="AJ19" i="104"/>
  <c r="AX22" i="104"/>
  <c r="AN24" i="104"/>
  <c r="AY25" i="104"/>
  <c r="AX30" i="104"/>
  <c r="AW33" i="104"/>
  <c r="AZ57" i="104"/>
  <c r="AO65" i="104"/>
  <c r="AJ73" i="104"/>
  <c r="AO83" i="104"/>
  <c r="AN84" i="104"/>
  <c r="AX89" i="104"/>
  <c r="AX114" i="104"/>
  <c r="AM118" i="104"/>
  <c r="AX121" i="104"/>
  <c r="AL123" i="104"/>
  <c r="AZ128" i="104"/>
  <c r="AJ134" i="104"/>
  <c r="AV135" i="104"/>
  <c r="AL144" i="104"/>
  <c r="AZ71" i="104"/>
  <c r="AX16" i="104"/>
  <c r="AK19" i="104"/>
  <c r="AY22" i="104"/>
  <c r="AY30" i="104"/>
  <c r="AN32" i="104"/>
  <c r="AX33" i="104"/>
  <c r="AZ65" i="104"/>
  <c r="AK73" i="104"/>
  <c r="AV74" i="104"/>
  <c r="AY89" i="104"/>
  <c r="AZ98" i="104"/>
  <c r="AJ111" i="104"/>
  <c r="AN118" i="104"/>
  <c r="AY121" i="104"/>
  <c r="AM123" i="104"/>
  <c r="AJ132" i="104"/>
  <c r="AK134" i="104"/>
  <c r="AW135" i="104"/>
  <c r="AM144" i="104"/>
  <c r="AO66" i="104"/>
  <c r="AN16" i="104"/>
  <c r="AJ84" i="104"/>
  <c r="AM98" i="104"/>
  <c r="AY16" i="104"/>
  <c r="AL19" i="104"/>
  <c r="AY33" i="104"/>
  <c r="AW38" i="104"/>
  <c r="AV41" i="104"/>
  <c r="AL73" i="104"/>
  <c r="AW74" i="104"/>
  <c r="AV93" i="104"/>
  <c r="AV98" i="104"/>
  <c r="AV102" i="104"/>
  <c r="AK111" i="104"/>
  <c r="AZ118" i="104"/>
  <c r="AN123" i="104"/>
  <c r="AK132" i="104"/>
  <c r="AL134" i="104"/>
  <c r="AX135" i="104"/>
  <c r="AK137" i="104"/>
  <c r="AN144" i="104"/>
  <c r="AW63" i="104"/>
  <c r="AM19" i="104"/>
  <c r="AX38" i="104"/>
  <c r="AW41" i="104"/>
  <c r="AW46" i="104"/>
  <c r="AV49" i="104"/>
  <c r="AM73" i="104"/>
  <c r="AX74" i="104"/>
  <c r="AJ83" i="104"/>
  <c r="AW98" i="104"/>
  <c r="AW102" i="104"/>
  <c r="AL111" i="104"/>
  <c r="AN132" i="104"/>
  <c r="AM134" i="104"/>
  <c r="AN137" i="104"/>
  <c r="AJ57" i="104"/>
  <c r="AY63" i="104"/>
  <c r="AZ114" i="104"/>
  <c r="BR22" i="104"/>
  <c r="AN19" i="104"/>
  <c r="AV24" i="104"/>
  <c r="AJ27" i="104"/>
  <c r="BR30" i="104"/>
  <c r="AY38" i="104"/>
  <c r="AX41" i="104"/>
  <c r="AX46" i="104"/>
  <c r="AW49" i="104"/>
  <c r="AV57" i="104"/>
  <c r="AN73" i="104"/>
  <c r="AY74" i="104"/>
  <c r="AK83" i="104"/>
  <c r="AZ84" i="104"/>
  <c r="AJ95" i="104"/>
  <c r="AX98" i="104"/>
  <c r="AX102" i="104"/>
  <c r="AM111" i="104"/>
  <c r="AV128" i="104"/>
  <c r="AN134" i="104"/>
  <c r="AO137" i="104"/>
  <c r="AZ144" i="104"/>
  <c r="AK65" i="104"/>
  <c r="AL102" i="104"/>
  <c r="AW24" i="104"/>
  <c r="AK27" i="104"/>
  <c r="AN40" i="104"/>
  <c r="AY41" i="104"/>
  <c r="AY46" i="104"/>
  <c r="AX49" i="104"/>
  <c r="AW54" i="104"/>
  <c r="AW57" i="104"/>
  <c r="AV65" i="104"/>
  <c r="AO73" i="104"/>
  <c r="AL83" i="104"/>
  <c r="AV84" i="104"/>
  <c r="AK95" i="104"/>
  <c r="AN111" i="104"/>
  <c r="AW128" i="104"/>
  <c r="AZ137" i="104"/>
  <c r="AW65" i="104"/>
  <c r="AM83" i="104"/>
  <c r="AW84" i="104"/>
  <c r="AZ111" i="104"/>
  <c r="AV118" i="104"/>
  <c r="AX128" i="104"/>
  <c r="AK49" i="104"/>
  <c r="AY49" i="104"/>
  <c r="AX57" i="104"/>
  <c r="AY24" i="104"/>
  <c r="AM27" i="104"/>
  <c r="AW32" i="104"/>
  <c r="BR38" i="104"/>
  <c r="AY54" i="104"/>
  <c r="AY57" i="104"/>
  <c r="AO59" i="104"/>
  <c r="AX62" i="104"/>
  <c r="AX65" i="104"/>
  <c r="AW70" i="104"/>
  <c r="AN83" i="104"/>
  <c r="AX84" i="104"/>
  <c r="AM95" i="104"/>
  <c r="AZ104" i="104"/>
  <c r="AK113" i="104"/>
  <c r="AW118" i="104"/>
  <c r="AW123" i="104"/>
  <c r="AK127" i="104"/>
  <c r="AY128" i="104"/>
  <c r="AW144" i="104"/>
  <c r="AV19" i="104"/>
  <c r="AY32" i="104"/>
  <c r="BR46" i="104"/>
  <c r="AZ54" i="104"/>
  <c r="AY65" i="104"/>
  <c r="AX70" i="104"/>
  <c r="AY84" i="104"/>
  <c r="AX118" i="104"/>
  <c r="AX123" i="104"/>
  <c r="AV132" i="104"/>
  <c r="AV137" i="104"/>
  <c r="AX144" i="104"/>
  <c r="AL41" i="104"/>
  <c r="AV32" i="104"/>
  <c r="AX54" i="104"/>
  <c r="AV15" i="104"/>
  <c r="AW19" i="104"/>
  <c r="AL35" i="104"/>
  <c r="AV40" i="104"/>
  <c r="AZ62" i="104"/>
  <c r="AZ64" i="104"/>
  <c r="AY70" i="104"/>
  <c r="AV88" i="104"/>
  <c r="AW137" i="104"/>
  <c r="AY144" i="104"/>
  <c r="AW15" i="104"/>
  <c r="AW40" i="104"/>
  <c r="AV48" i="104"/>
  <c r="BR54" i="104"/>
  <c r="AZ70" i="104"/>
  <c r="AV73" i="104"/>
  <c r="AV104" i="104"/>
  <c r="AX137" i="104"/>
  <c r="BK51" i="104"/>
  <c r="BK52" i="104" s="1"/>
  <c r="BK53" i="104" s="1"/>
  <c r="BK54" i="104" s="1"/>
  <c r="BK55" i="104" s="1"/>
  <c r="BK56" i="104" s="1"/>
  <c r="BK57" i="104" s="1"/>
  <c r="BK58" i="104" s="1"/>
  <c r="BK59" i="104" s="1"/>
  <c r="BK60" i="104" s="1"/>
  <c r="BK61" i="104" s="1"/>
  <c r="BK62" i="104" s="1"/>
  <c r="BK63" i="104" s="1"/>
  <c r="BK64" i="104" s="1"/>
  <c r="BK65" i="104" s="1"/>
  <c r="BK66" i="104" s="1"/>
  <c r="BK67" i="104" s="1"/>
  <c r="BK68" i="104" s="1"/>
  <c r="BK69" i="104" s="1"/>
  <c r="BK70" i="104" s="1"/>
  <c r="BK71" i="104" s="1"/>
  <c r="BK72" i="104" s="1"/>
  <c r="BK73" i="104" s="1"/>
  <c r="BK74" i="104" s="1"/>
  <c r="BK75" i="104" s="1"/>
  <c r="BK76" i="104" s="1"/>
  <c r="BK77" i="104" s="1"/>
  <c r="BK78" i="104" s="1"/>
  <c r="BK79" i="104" s="1"/>
  <c r="BK80" i="104" s="1"/>
  <c r="BK81" i="104" s="1"/>
  <c r="BK82" i="104" s="1"/>
  <c r="BK83" i="104" s="1"/>
  <c r="BK84" i="104" s="1"/>
  <c r="BK85" i="104" s="1"/>
  <c r="BK86" i="104" s="1"/>
  <c r="BK87" i="104" s="1"/>
  <c r="BK88" i="104" s="1"/>
  <c r="BK89" i="104" s="1"/>
  <c r="BK90" i="104" s="1"/>
  <c r="BK91" i="104" s="1"/>
  <c r="BK92" i="104" s="1"/>
  <c r="BK93" i="104" s="1"/>
  <c r="BK94" i="104" s="1"/>
  <c r="BK95" i="104" s="1"/>
  <c r="BK96" i="104" s="1"/>
  <c r="BK97" i="104" s="1"/>
  <c r="BK98" i="104" s="1"/>
  <c r="BK99" i="104" s="1"/>
  <c r="BK100" i="104" s="1"/>
  <c r="BK101" i="104" s="1"/>
  <c r="BK102" i="104" s="1"/>
  <c r="BK103" i="104" s="1"/>
  <c r="BK104" i="104" s="1"/>
  <c r="BK105" i="104" s="1"/>
  <c r="BK106" i="104" s="1"/>
  <c r="BK107" i="104" s="1"/>
  <c r="BK108" i="104" s="1"/>
  <c r="BK109" i="104" s="1"/>
  <c r="BK110" i="104" s="1"/>
  <c r="BK111" i="104" s="1"/>
  <c r="BK112" i="104" s="1"/>
  <c r="BK113" i="104" s="1"/>
  <c r="BK114" i="104" s="1"/>
  <c r="BK115" i="104" s="1"/>
  <c r="BK116" i="104" s="1"/>
  <c r="BK117" i="104" s="1"/>
  <c r="BK118" i="104" s="1"/>
  <c r="BK119" i="104" s="1"/>
  <c r="BK120" i="104" s="1"/>
  <c r="BK121" i="104" s="1"/>
  <c r="BK122" i="104" s="1"/>
  <c r="BK123" i="104" s="1"/>
  <c r="BK124" i="104" s="1"/>
  <c r="BK125" i="104" s="1"/>
  <c r="BK126" i="104" s="1"/>
  <c r="BK127" i="104" s="1"/>
  <c r="BK128" i="104" s="1"/>
  <c r="BK129" i="104" s="1"/>
  <c r="BK130" i="104" s="1"/>
  <c r="BK131" i="104" s="1"/>
  <c r="BK132" i="104" s="1"/>
  <c r="BK133" i="104" s="1"/>
  <c r="BK134" i="104" s="1"/>
  <c r="BK135" i="104" s="1"/>
  <c r="BK136" i="104" s="1"/>
  <c r="BK137" i="104" s="1"/>
  <c r="BK138" i="104" s="1"/>
  <c r="BK139" i="104" s="1"/>
  <c r="BK140" i="104" s="1"/>
  <c r="BK141" i="104" s="1"/>
  <c r="BK142" i="104" s="1"/>
  <c r="BK143" i="104" s="1"/>
  <c r="BK144" i="104" s="1"/>
  <c r="BK145" i="104" s="1"/>
  <c r="BK146" i="104" s="1"/>
  <c r="BK147" i="104" s="1"/>
  <c r="BK148" i="104" s="1"/>
  <c r="BK149" i="104" s="1"/>
  <c r="BK150" i="104" s="1"/>
  <c r="BK151" i="104" s="1"/>
  <c r="BK152" i="104" s="1"/>
  <c r="BK153" i="104" s="1"/>
  <c r="BK154" i="104" s="1"/>
  <c r="BK155" i="104" s="1"/>
  <c r="BK156" i="104" s="1"/>
  <c r="BK157" i="104" s="1"/>
  <c r="BK158" i="104" s="1"/>
  <c r="BK159" i="104" s="1"/>
  <c r="BK160" i="104" s="1"/>
  <c r="BK161" i="104" s="1"/>
  <c r="BK162" i="104" s="1"/>
  <c r="BK163" i="104" s="1"/>
  <c r="BK164" i="104" s="1"/>
  <c r="BK165" i="104" s="1"/>
  <c r="BK166" i="104" s="1"/>
  <c r="BK167" i="104" s="1"/>
  <c r="BK168" i="104" s="1"/>
  <c r="BK169" i="104" s="1"/>
  <c r="BK170" i="104" s="1"/>
  <c r="BK171" i="104" s="1"/>
  <c r="BK172" i="104" s="1"/>
  <c r="BK173" i="104" s="1"/>
  <c r="BK174" i="104" s="1"/>
  <c r="BK175" i="104" s="1"/>
  <c r="BK176" i="104" s="1"/>
  <c r="BK177" i="104" s="1"/>
  <c r="BK178" i="104" s="1"/>
  <c r="BK179" i="104" s="1"/>
  <c r="BK180" i="104" s="1"/>
  <c r="BK181" i="104" s="1"/>
  <c r="BK182" i="104" s="1"/>
  <c r="BK183" i="104" s="1"/>
  <c r="BK184" i="104" s="1"/>
  <c r="BK185" i="104" s="1"/>
  <c r="BK186" i="104" s="1"/>
  <c r="BK187" i="104" s="1"/>
  <c r="BK188" i="104" s="1"/>
  <c r="BK189" i="104" s="1"/>
  <c r="BK190" i="104" s="1"/>
  <c r="BK191" i="104" s="1"/>
  <c r="BK192" i="104" s="1"/>
  <c r="BK193" i="104" s="1"/>
  <c r="BK194" i="104" s="1"/>
  <c r="BK195" i="104" s="1"/>
  <c r="BK196" i="104" s="1"/>
  <c r="BN15" i="104"/>
  <c r="BN14" i="104"/>
  <c r="AN161" i="104"/>
  <c r="AM161" i="104"/>
  <c r="AL161" i="104"/>
  <c r="AK161" i="104"/>
  <c r="AJ161" i="104"/>
  <c r="AY161" i="104"/>
  <c r="AX161" i="104"/>
  <c r="AW161" i="104"/>
  <c r="AV161" i="104"/>
  <c r="AO161" i="104"/>
  <c r="AT33" i="104"/>
  <c r="AZ33" i="104" s="1"/>
  <c r="AT73" i="104"/>
  <c r="AZ73" i="104" s="1"/>
  <c r="AI76" i="104"/>
  <c r="AO76" i="104" s="1"/>
  <c r="AI79" i="104"/>
  <c r="AI111" i="104"/>
  <c r="AO111" i="104" s="1"/>
  <c r="AN106" i="104"/>
  <c r="AL106" i="104"/>
  <c r="AK106" i="104"/>
  <c r="AZ106" i="104"/>
  <c r="AY106" i="104"/>
  <c r="AX106" i="104"/>
  <c r="AW106" i="104"/>
  <c r="AV106" i="104"/>
  <c r="AO106" i="104"/>
  <c r="AM106" i="104"/>
  <c r="AJ106" i="104"/>
  <c r="AN176" i="104"/>
  <c r="AO71" i="104"/>
  <c r="AM81" i="104"/>
  <c r="AL81" i="104"/>
  <c r="AJ81" i="104"/>
  <c r="AY81" i="104"/>
  <c r="AX81" i="104"/>
  <c r="AW81" i="104"/>
  <c r="AV81" i="104"/>
  <c r="AO81" i="104"/>
  <c r="AN81" i="104"/>
  <c r="AK81" i="104"/>
  <c r="AN90" i="104"/>
  <c r="AL90" i="104"/>
  <c r="AK90" i="104"/>
  <c r="AY90" i="104"/>
  <c r="AX90" i="104"/>
  <c r="AW90" i="104"/>
  <c r="AV90" i="104"/>
  <c r="AO90" i="104"/>
  <c r="AM90" i="104"/>
  <c r="AJ90" i="104"/>
  <c r="AI126" i="104"/>
  <c r="AO126" i="104" s="1"/>
  <c r="AT127" i="104"/>
  <c r="AZ127" i="104" s="1"/>
  <c r="AZ368" i="104"/>
  <c r="AY368" i="104"/>
  <c r="AX368" i="104"/>
  <c r="AW368" i="104"/>
  <c r="AV368" i="104"/>
  <c r="AO368" i="104"/>
  <c r="AN368" i="104"/>
  <c r="AM368" i="104"/>
  <c r="AL368" i="104"/>
  <c r="AK368" i="104"/>
  <c r="AJ368" i="104"/>
  <c r="AZ96" i="104"/>
  <c r="AY96" i="104"/>
  <c r="AX96" i="104"/>
  <c r="AW96" i="104"/>
  <c r="AV96" i="104"/>
  <c r="AK96" i="104"/>
  <c r="AO96" i="104"/>
  <c r="AN96" i="104"/>
  <c r="AM96" i="104"/>
  <c r="AL96" i="104"/>
  <c r="AK60" i="104"/>
  <c r="AY60" i="104"/>
  <c r="AX60" i="104"/>
  <c r="AW60" i="104"/>
  <c r="AV60" i="104"/>
  <c r="AN60" i="104"/>
  <c r="AM60" i="104"/>
  <c r="AL60" i="104"/>
  <c r="AJ96" i="104"/>
  <c r="AW147" i="104"/>
  <c r="AV147" i="104"/>
  <c r="AO147" i="104"/>
  <c r="AN147" i="104"/>
  <c r="AM147" i="104"/>
  <c r="AL147" i="104"/>
  <c r="AZ147" i="104"/>
  <c r="AY147" i="104"/>
  <c r="AX147" i="104"/>
  <c r="AK147" i="104"/>
  <c r="AJ147" i="104"/>
  <c r="AK248" i="104"/>
  <c r="AJ248" i="104"/>
  <c r="AY248" i="104"/>
  <c r="AX248" i="104"/>
  <c r="AO248" i="104"/>
  <c r="AN248" i="104"/>
  <c r="AM248" i="104"/>
  <c r="AL248" i="104"/>
  <c r="AZ248" i="104"/>
  <c r="AW248" i="104"/>
  <c r="AV248" i="104"/>
  <c r="BJ16" i="104"/>
  <c r="AJ28" i="104"/>
  <c r="AM243" i="104"/>
  <c r="AL243" i="104"/>
  <c r="AZ243" i="104"/>
  <c r="AY243" i="104"/>
  <c r="AX243" i="104"/>
  <c r="AW243" i="104"/>
  <c r="AV243" i="104"/>
  <c r="AJ243" i="104"/>
  <c r="AN243" i="104"/>
  <c r="AO243" i="104"/>
  <c r="AK44" i="104"/>
  <c r="AY44" i="104"/>
  <c r="AX44" i="104"/>
  <c r="AW44" i="104"/>
  <c r="AV44" i="104"/>
  <c r="AN44" i="104"/>
  <c r="AM44" i="104"/>
  <c r="AL44" i="104"/>
  <c r="AZ176" i="104"/>
  <c r="AY176" i="104"/>
  <c r="AX176" i="104"/>
  <c r="AW176" i="104"/>
  <c r="AV176" i="104"/>
  <c r="AM176" i="104"/>
  <c r="AL176" i="104"/>
  <c r="AK176" i="104"/>
  <c r="AJ176" i="104"/>
  <c r="AW87" i="104"/>
  <c r="AI121" i="104"/>
  <c r="AO121" i="104" s="1"/>
  <c r="AW139" i="104"/>
  <c r="AV139" i="104"/>
  <c r="AN139" i="104"/>
  <c r="AM139" i="104"/>
  <c r="AZ139" i="104"/>
  <c r="AY139" i="104"/>
  <c r="AX139" i="104"/>
  <c r="AL139" i="104"/>
  <c r="AK139" i="104"/>
  <c r="AJ139" i="104"/>
  <c r="AZ258" i="104"/>
  <c r="AY258" i="104"/>
  <c r="AX258" i="104"/>
  <c r="AW258" i="104"/>
  <c r="AV258" i="104"/>
  <c r="AO258" i="104"/>
  <c r="AN258" i="104"/>
  <c r="AM258" i="104"/>
  <c r="AL258" i="104"/>
  <c r="AK258" i="104"/>
  <c r="AJ258" i="104"/>
  <c r="AY36" i="104"/>
  <c r="AX36" i="104"/>
  <c r="AW36" i="104"/>
  <c r="AV36" i="104"/>
  <c r="AN36" i="104"/>
  <c r="AM36" i="104"/>
  <c r="AL36" i="104"/>
  <c r="AZ293" i="104"/>
  <c r="AY293" i="104"/>
  <c r="AX293" i="104"/>
  <c r="AW293" i="104"/>
  <c r="AV293" i="104"/>
  <c r="AO293" i="104"/>
  <c r="AN293" i="104"/>
  <c r="AM293" i="104"/>
  <c r="AL293" i="104"/>
  <c r="AK293" i="104"/>
  <c r="AJ293" i="104"/>
  <c r="AJ60" i="104"/>
  <c r="AY87" i="104"/>
  <c r="AV79" i="104"/>
  <c r="AO79" i="104"/>
  <c r="AZ79" i="104"/>
  <c r="AY79" i="104"/>
  <c r="AX79" i="104"/>
  <c r="AW79" i="104"/>
  <c r="AN79" i="104"/>
  <c r="AM79" i="104"/>
  <c r="AL79" i="104"/>
  <c r="AK79" i="104"/>
  <c r="AJ79" i="104"/>
  <c r="AK36" i="104"/>
  <c r="AJ52" i="104"/>
  <c r="AW131" i="104"/>
  <c r="AV131" i="104"/>
  <c r="AO131" i="104"/>
  <c r="AN131" i="104"/>
  <c r="AZ131" i="104"/>
  <c r="AK131" i="104"/>
  <c r="AY131" i="104"/>
  <c r="AX131" i="104"/>
  <c r="AM131" i="104"/>
  <c r="AL131" i="104"/>
  <c r="BR79" i="104"/>
  <c r="AY85" i="104"/>
  <c r="AX85" i="104"/>
  <c r="AO85" i="104"/>
  <c r="AN85" i="104"/>
  <c r="AM85" i="104"/>
  <c r="AL85" i="104"/>
  <c r="AK85" i="104"/>
  <c r="AJ85" i="104"/>
  <c r="BR85" i="104"/>
  <c r="AI139" i="104"/>
  <c r="AO139" i="104" s="1"/>
  <c r="AZ197" i="104"/>
  <c r="AV197" i="104"/>
  <c r="AM197" i="104"/>
  <c r="AK197" i="104"/>
  <c r="AJ197" i="104"/>
  <c r="AY197" i="104"/>
  <c r="AX197" i="104"/>
  <c r="AW197" i="104"/>
  <c r="AO197" i="104"/>
  <c r="AN197" i="104"/>
  <c r="AL197" i="104"/>
  <c r="AZ215" i="104"/>
  <c r="AX215" i="104"/>
  <c r="AW215" i="104"/>
  <c r="AO215" i="104"/>
  <c r="AN215" i="104"/>
  <c r="AM215" i="104"/>
  <c r="AL215" i="104"/>
  <c r="AK215" i="104"/>
  <c r="AJ215" i="104"/>
  <c r="AY215" i="104"/>
  <c r="AV215" i="104"/>
  <c r="AZ28" i="104"/>
  <c r="AY28" i="104"/>
  <c r="AX28" i="104"/>
  <c r="AW28" i="104"/>
  <c r="AV28" i="104"/>
  <c r="AM28" i="104"/>
  <c r="AN28" i="104"/>
  <c r="AL28" i="104"/>
  <c r="AZ169" i="104"/>
  <c r="AY169" i="104"/>
  <c r="AX169" i="104"/>
  <c r="AV169" i="104"/>
  <c r="AO169" i="104"/>
  <c r="AL169" i="104"/>
  <c r="AK169" i="104"/>
  <c r="AJ169" i="104"/>
  <c r="AW169" i="104"/>
  <c r="AN169" i="104"/>
  <c r="AM169" i="104"/>
  <c r="AY21" i="104"/>
  <c r="AX21" i="104"/>
  <c r="AW21" i="104"/>
  <c r="AL21" i="104"/>
  <c r="AV21" i="104"/>
  <c r="AN21" i="104"/>
  <c r="AM21" i="104"/>
  <c r="AK21" i="104"/>
  <c r="AJ21" i="104"/>
  <c r="AN80" i="104"/>
  <c r="AK80" i="104"/>
  <c r="AZ80" i="104"/>
  <c r="AY80" i="104"/>
  <c r="AX80" i="104"/>
  <c r="AW80" i="104"/>
  <c r="AV80" i="104"/>
  <c r="AM80" i="104"/>
  <c r="AL80" i="104"/>
  <c r="AJ80" i="104"/>
  <c r="AV154" i="104"/>
  <c r="AO154" i="104"/>
  <c r="AN154" i="104"/>
  <c r="AM154" i="104"/>
  <c r="AL154" i="104"/>
  <c r="AK154" i="104"/>
  <c r="AZ154" i="104"/>
  <c r="AY154" i="104"/>
  <c r="AX154" i="104"/>
  <c r="AW154" i="104"/>
  <c r="AJ154" i="104"/>
  <c r="AV223" i="104"/>
  <c r="AO223" i="104"/>
  <c r="AZ223" i="104"/>
  <c r="AY223" i="104"/>
  <c r="AX223" i="104"/>
  <c r="AW223" i="104"/>
  <c r="AN223" i="104"/>
  <c r="AM223" i="104"/>
  <c r="AL223" i="104"/>
  <c r="AK223" i="104"/>
  <c r="AJ223" i="104"/>
  <c r="AV86" i="104"/>
  <c r="AV120" i="104"/>
  <c r="AN120" i="104"/>
  <c r="AM120" i="104"/>
  <c r="AL120" i="104"/>
  <c r="AK120" i="104"/>
  <c r="AJ120" i="104"/>
  <c r="AZ161" i="104"/>
  <c r="AK243" i="104"/>
  <c r="AV188" i="104"/>
  <c r="AO188" i="104"/>
  <c r="AZ188" i="104"/>
  <c r="AY188" i="104"/>
  <c r="AX188" i="104"/>
  <c r="AW188" i="104"/>
  <c r="AM188" i="104"/>
  <c r="AL188" i="104"/>
  <c r="AK188" i="104"/>
  <c r="AJ188" i="104"/>
  <c r="AN188" i="104"/>
  <c r="AV87" i="104"/>
  <c r="AN87" i="104"/>
  <c r="AM87" i="104"/>
  <c r="AL87" i="104"/>
  <c r="AK87" i="104"/>
  <c r="AJ87" i="104"/>
  <c r="AZ150" i="104"/>
  <c r="AW150" i="104"/>
  <c r="AV150" i="104"/>
  <c r="AY150" i="104"/>
  <c r="AX150" i="104"/>
  <c r="AO150" i="104"/>
  <c r="AN150" i="104"/>
  <c r="AM150" i="104"/>
  <c r="AL150" i="104"/>
  <c r="AK150" i="104"/>
  <c r="AJ150" i="104"/>
  <c r="AZ182" i="104"/>
  <c r="AX182" i="104"/>
  <c r="AY182" i="104"/>
  <c r="AW182" i="104"/>
  <c r="AV182" i="104"/>
  <c r="AO182" i="104"/>
  <c r="AN182" i="104"/>
  <c r="AK182" i="104"/>
  <c r="AJ182" i="104"/>
  <c r="AM182" i="104"/>
  <c r="AL182" i="104"/>
  <c r="AY78" i="104"/>
  <c r="AW78" i="104"/>
  <c r="AX78" i="104"/>
  <c r="AV78" i="104"/>
  <c r="AN78" i="104"/>
  <c r="AM78" i="104"/>
  <c r="AL78" i="104"/>
  <c r="AK78" i="104"/>
  <c r="AJ78" i="104"/>
  <c r="BR28" i="104"/>
  <c r="AZ112" i="104"/>
  <c r="AY112" i="104"/>
  <c r="AX112" i="104"/>
  <c r="AW112" i="104"/>
  <c r="AV112" i="104"/>
  <c r="AN112" i="104"/>
  <c r="AK112" i="104"/>
  <c r="AJ112" i="104"/>
  <c r="AY125" i="104"/>
  <c r="AX125" i="104"/>
  <c r="AZ125" i="104"/>
  <c r="AW125" i="104"/>
  <c r="AV125" i="104"/>
  <c r="AO125" i="104"/>
  <c r="AN125" i="104"/>
  <c r="AM125" i="104"/>
  <c r="AL125" i="104"/>
  <c r="AK125" i="104"/>
  <c r="AJ125" i="104"/>
  <c r="AZ68" i="104"/>
  <c r="AY68" i="104"/>
  <c r="AX68" i="104"/>
  <c r="AW68" i="104"/>
  <c r="AV68" i="104"/>
  <c r="AK68" i="104"/>
  <c r="AO68" i="104"/>
  <c r="AN68" i="104"/>
  <c r="AM68" i="104"/>
  <c r="AL68" i="104"/>
  <c r="AY116" i="104"/>
  <c r="AW116" i="104"/>
  <c r="AM116" i="104"/>
  <c r="AL116" i="104"/>
  <c r="AX116" i="104"/>
  <c r="AV116" i="104"/>
  <c r="AO116" i="104"/>
  <c r="AN116" i="104"/>
  <c r="AK116" i="104"/>
  <c r="AJ116" i="104"/>
  <c r="BR68" i="104"/>
  <c r="BR87" i="104"/>
  <c r="AV91" i="104"/>
  <c r="AL91" i="104"/>
  <c r="AZ91" i="104"/>
  <c r="AY91" i="104"/>
  <c r="AX91" i="104"/>
  <c r="AW91" i="104"/>
  <c r="AN91" i="104"/>
  <c r="AM91" i="104"/>
  <c r="AJ131" i="104"/>
  <c r="AZ230" i="104"/>
  <c r="AX230" i="104"/>
  <c r="AO230" i="104"/>
  <c r="AL230" i="104"/>
  <c r="AK230" i="104"/>
  <c r="AY230" i="104"/>
  <c r="AW230" i="104"/>
  <c r="AV230" i="104"/>
  <c r="AN230" i="104"/>
  <c r="AM230" i="104"/>
  <c r="AJ230" i="104"/>
  <c r="AI21" i="104"/>
  <c r="AO21" i="104" s="1"/>
  <c r="AY29" i="104"/>
  <c r="AL29" i="104"/>
  <c r="AX29" i="104"/>
  <c r="AW29" i="104"/>
  <c r="AV29" i="104"/>
  <c r="AN29" i="104"/>
  <c r="AM29" i="104"/>
  <c r="AK29" i="104"/>
  <c r="AJ29" i="104"/>
  <c r="BR36" i="104"/>
  <c r="BR44" i="104"/>
  <c r="BR60" i="104"/>
  <c r="AY162" i="104"/>
  <c r="AX162" i="104"/>
  <c r="AW162" i="104"/>
  <c r="AO162" i="104"/>
  <c r="AN162" i="104"/>
  <c r="AK162" i="104"/>
  <c r="AJ162" i="104"/>
  <c r="AZ162" i="104"/>
  <c r="AV162" i="104"/>
  <c r="AL162" i="104"/>
  <c r="AM162" i="104"/>
  <c r="AZ69" i="104"/>
  <c r="AY69" i="104"/>
  <c r="AX69" i="104"/>
  <c r="AW69" i="104"/>
  <c r="AV69" i="104"/>
  <c r="AO69" i="104"/>
  <c r="AN69" i="104"/>
  <c r="AM69" i="104"/>
  <c r="AL69" i="104"/>
  <c r="AK69" i="104"/>
  <c r="AJ69" i="104"/>
  <c r="AI80" i="104"/>
  <c r="AO80" i="104" s="1"/>
  <c r="AY101" i="104"/>
  <c r="AX101" i="104"/>
  <c r="AZ101" i="104"/>
  <c r="AW101" i="104"/>
  <c r="AV101" i="104"/>
  <c r="AO101" i="104"/>
  <c r="AN101" i="104"/>
  <c r="AM101" i="104"/>
  <c r="AK101" i="104"/>
  <c r="AL101" i="104"/>
  <c r="AJ44" i="104"/>
  <c r="AY53" i="104"/>
  <c r="AX53" i="104"/>
  <c r="AW53" i="104"/>
  <c r="AV53" i="104"/>
  <c r="AO53" i="104"/>
  <c r="AN53" i="104"/>
  <c r="AM53" i="104"/>
  <c r="AL53" i="104"/>
  <c r="AK53" i="104"/>
  <c r="AJ53" i="104"/>
  <c r="AZ61" i="104"/>
  <c r="AY61" i="104"/>
  <c r="AX61" i="104"/>
  <c r="AW61" i="104"/>
  <c r="AV61" i="104"/>
  <c r="AO61" i="104"/>
  <c r="AN61" i="104"/>
  <c r="AM61" i="104"/>
  <c r="AL61" i="104"/>
  <c r="AK61" i="104"/>
  <c r="AJ61" i="104"/>
  <c r="AX77" i="104"/>
  <c r="AK77" i="104"/>
  <c r="AZ77" i="104"/>
  <c r="AY77" i="104"/>
  <c r="AW77" i="104"/>
  <c r="AV77" i="104"/>
  <c r="AO77" i="104"/>
  <c r="AN77" i="104"/>
  <c r="AM77" i="104"/>
  <c r="AL77" i="104"/>
  <c r="AY37" i="104"/>
  <c r="AX37" i="104"/>
  <c r="AW37" i="104"/>
  <c r="AV37" i="104"/>
  <c r="AL37" i="104"/>
  <c r="AN37" i="104"/>
  <c r="AM37" i="104"/>
  <c r="AK37" i="104"/>
  <c r="AJ37" i="104"/>
  <c r="AY45" i="104"/>
  <c r="AX45" i="104"/>
  <c r="AW45" i="104"/>
  <c r="AV45" i="104"/>
  <c r="AN45" i="104"/>
  <c r="AM45" i="104"/>
  <c r="AL45" i="104"/>
  <c r="AK45" i="104"/>
  <c r="AJ45" i="104"/>
  <c r="AI112" i="104"/>
  <c r="AO112" i="104" s="1"/>
  <c r="AM201" i="104"/>
  <c r="AK201" i="104"/>
  <c r="AZ201" i="104"/>
  <c r="AY201" i="104"/>
  <c r="AX201" i="104"/>
  <c r="AW201" i="104"/>
  <c r="AV201" i="104"/>
  <c r="AO201" i="104"/>
  <c r="AN201" i="104"/>
  <c r="AJ201" i="104"/>
  <c r="AL201" i="104"/>
  <c r="AK52" i="104"/>
  <c r="AY52" i="104"/>
  <c r="AX52" i="104"/>
  <c r="AW52" i="104"/>
  <c r="AV52" i="104"/>
  <c r="AN52" i="104"/>
  <c r="AM52" i="104"/>
  <c r="AL52" i="104"/>
  <c r="AY86" i="104"/>
  <c r="AW86" i="104"/>
  <c r="AO86" i="104"/>
  <c r="AN86" i="104"/>
  <c r="AM86" i="104"/>
  <c r="AL86" i="104"/>
  <c r="AK86" i="104"/>
  <c r="AJ86" i="104"/>
  <c r="BR86" i="104"/>
  <c r="AX87" i="104"/>
  <c r="AM233" i="104"/>
  <c r="AL233" i="104"/>
  <c r="AK233" i="104"/>
  <c r="AZ233" i="104"/>
  <c r="AY233" i="104"/>
  <c r="AX233" i="104"/>
  <c r="AW233" i="104"/>
  <c r="AV233" i="104"/>
  <c r="AO233" i="104"/>
  <c r="AN233" i="104"/>
  <c r="AJ233" i="104"/>
  <c r="AY20" i="104"/>
  <c r="AX20" i="104"/>
  <c r="AW20" i="104"/>
  <c r="AV20" i="104"/>
  <c r="AM20" i="104"/>
  <c r="AN20" i="104"/>
  <c r="AL20" i="104"/>
  <c r="AI91" i="104"/>
  <c r="AO91" i="104" s="1"/>
  <c r="AT136" i="104"/>
  <c r="AZ136" i="104" s="1"/>
  <c r="AX32" i="104"/>
  <c r="AX40" i="104"/>
  <c r="AX48" i="104"/>
  <c r="AX56" i="104"/>
  <c r="AX64" i="104"/>
  <c r="AX72" i="104"/>
  <c r="AY104" i="104"/>
  <c r="AZ363" i="104"/>
  <c r="AY363" i="104"/>
  <c r="AX363" i="104"/>
  <c r="AW363" i="104"/>
  <c r="AV363" i="104"/>
  <c r="AO363" i="104"/>
  <c r="AN363" i="104"/>
  <c r="AM363" i="104"/>
  <c r="AL363" i="104"/>
  <c r="AJ363" i="104"/>
  <c r="AZ100" i="104"/>
  <c r="AY100" i="104"/>
  <c r="AW100" i="104"/>
  <c r="AN130" i="104"/>
  <c r="AL130" i="104"/>
  <c r="AK130" i="104"/>
  <c r="AZ193" i="104"/>
  <c r="AY193" i="104"/>
  <c r="AX193" i="104"/>
  <c r="AW193" i="104"/>
  <c r="AV193" i="104"/>
  <c r="AO193" i="104"/>
  <c r="AN193" i="104"/>
  <c r="AM193" i="104"/>
  <c r="AL193" i="104"/>
  <c r="AV287" i="104"/>
  <c r="AO287" i="104"/>
  <c r="AM287" i="104"/>
  <c r="AK287" i="104"/>
  <c r="AJ287" i="104"/>
  <c r="AZ287" i="104"/>
  <c r="AY287" i="104"/>
  <c r="AX287" i="104"/>
  <c r="AW287" i="104"/>
  <c r="AN287" i="104"/>
  <c r="AL287" i="104"/>
  <c r="AZ352" i="104"/>
  <c r="AY352" i="104"/>
  <c r="AX352" i="104"/>
  <c r="AW352" i="104"/>
  <c r="AV352" i="104"/>
  <c r="AO352" i="104"/>
  <c r="AN352" i="104"/>
  <c r="AM352" i="104"/>
  <c r="AL352" i="104"/>
  <c r="AK352" i="104"/>
  <c r="AJ352" i="104"/>
  <c r="AN88" i="104"/>
  <c r="AL88" i="104"/>
  <c r="AK88" i="104"/>
  <c r="AM89" i="104"/>
  <c r="AL89" i="104"/>
  <c r="AJ89" i="104"/>
  <c r="AY133" i="104"/>
  <c r="AX133" i="104"/>
  <c r="AW133" i="104"/>
  <c r="AN138" i="104"/>
  <c r="AL138" i="104"/>
  <c r="AK138" i="104"/>
  <c r="AJ138" i="104"/>
  <c r="AN146" i="104"/>
  <c r="AL146" i="104"/>
  <c r="AK146" i="104"/>
  <c r="AJ146" i="104"/>
  <c r="AZ198" i="104"/>
  <c r="AY198" i="104"/>
  <c r="AX198" i="104"/>
  <c r="AW198" i="104"/>
  <c r="AV198" i="104"/>
  <c r="AO198" i="104"/>
  <c r="AN198" i="104"/>
  <c r="AJ198" i="104"/>
  <c r="AZ365" i="104"/>
  <c r="AY365" i="104"/>
  <c r="AW365" i="104"/>
  <c r="AV365" i="104"/>
  <c r="AX365" i="104"/>
  <c r="AO365" i="104"/>
  <c r="AN365" i="104"/>
  <c r="AM365" i="104"/>
  <c r="AL365" i="104"/>
  <c r="AK365" i="104"/>
  <c r="AJ365" i="104"/>
  <c r="BR15" i="104"/>
  <c r="BR23" i="104"/>
  <c r="BR31" i="104"/>
  <c r="BR39" i="104"/>
  <c r="BR47" i="104"/>
  <c r="BR55" i="104"/>
  <c r="BR63" i="104"/>
  <c r="BR71" i="104"/>
  <c r="AV99" i="104"/>
  <c r="AO99" i="104"/>
  <c r="AY109" i="104"/>
  <c r="AX109" i="104"/>
  <c r="AI120" i="104"/>
  <c r="AO120" i="104" s="1"/>
  <c r="AO153" i="104"/>
  <c r="AM153" i="104"/>
  <c r="AK153" i="104"/>
  <c r="AJ153" i="104"/>
  <c r="AZ349" i="104"/>
  <c r="AY349" i="104"/>
  <c r="AW349" i="104"/>
  <c r="AV349" i="104"/>
  <c r="AX349" i="104"/>
  <c r="AO349" i="104"/>
  <c r="AN349" i="104"/>
  <c r="AM349" i="104"/>
  <c r="AL349" i="104"/>
  <c r="AV115" i="104"/>
  <c r="AO115" i="104"/>
  <c r="AY124" i="104"/>
  <c r="AW124" i="104"/>
  <c r="AM124" i="104"/>
  <c r="AL124" i="104"/>
  <c r="AY141" i="104"/>
  <c r="AX141" i="104"/>
  <c r="AW141" i="104"/>
  <c r="AV141" i="104"/>
  <c r="AZ336" i="104"/>
  <c r="AY336" i="104"/>
  <c r="AX336" i="104"/>
  <c r="AW336" i="104"/>
  <c r="AV336" i="104"/>
  <c r="AO336" i="104"/>
  <c r="AN336" i="104"/>
  <c r="AM336" i="104"/>
  <c r="AL336" i="104"/>
  <c r="AK336" i="104"/>
  <c r="AJ336" i="104"/>
  <c r="AZ156" i="104"/>
  <c r="AX156" i="104"/>
  <c r="AW156" i="104"/>
  <c r="AV156" i="104"/>
  <c r="AO156" i="104"/>
  <c r="AN156" i="104"/>
  <c r="AK232" i="104"/>
  <c r="AJ232" i="104"/>
  <c r="AY232" i="104"/>
  <c r="AX232" i="104"/>
  <c r="AO232" i="104"/>
  <c r="AN232" i="104"/>
  <c r="AM232" i="104"/>
  <c r="AL232" i="104"/>
  <c r="AK82" i="104"/>
  <c r="AY93" i="104"/>
  <c r="AX93" i="104"/>
  <c r="AM149" i="104"/>
  <c r="AZ149" i="104"/>
  <c r="AY149" i="104"/>
  <c r="AX149" i="104"/>
  <c r="AW149" i="104"/>
  <c r="AV149" i="104"/>
  <c r="AV181" i="104"/>
  <c r="AM181" i="104"/>
  <c r="AO181" i="104"/>
  <c r="AN181" i="104"/>
  <c r="AL181" i="104"/>
  <c r="AK181" i="104"/>
  <c r="AJ181" i="104"/>
  <c r="AZ242" i="104"/>
  <c r="AY242" i="104"/>
  <c r="AX242" i="104"/>
  <c r="AW242" i="104"/>
  <c r="AV242" i="104"/>
  <c r="AO242" i="104"/>
  <c r="AN242" i="104"/>
  <c r="AM242" i="104"/>
  <c r="AL242" i="104"/>
  <c r="AK242" i="104"/>
  <c r="AJ242" i="104"/>
  <c r="AX252" i="104"/>
  <c r="AV252" i="104"/>
  <c r="AO252" i="104"/>
  <c r="AL252" i="104"/>
  <c r="AZ252" i="104"/>
  <c r="AY252" i="104"/>
  <c r="AW252" i="104"/>
  <c r="AN252" i="104"/>
  <c r="AM252" i="104"/>
  <c r="AV255" i="104"/>
  <c r="AO255" i="104"/>
  <c r="AM255" i="104"/>
  <c r="AZ255" i="104"/>
  <c r="AY255" i="104"/>
  <c r="AX255" i="104"/>
  <c r="AW255" i="104"/>
  <c r="AN255" i="104"/>
  <c r="AL255" i="104"/>
  <c r="AK255" i="104"/>
  <c r="AJ255" i="104"/>
  <c r="AK363" i="104"/>
  <c r="AJ14" i="104"/>
  <c r="BR16" i="104"/>
  <c r="AJ22" i="104"/>
  <c r="BR24" i="104"/>
  <c r="AJ30" i="104"/>
  <c r="BR32" i="104"/>
  <c r="AJ38" i="104"/>
  <c r="BR40" i="104"/>
  <c r="AJ46" i="104"/>
  <c r="BR48" i="104"/>
  <c r="AJ54" i="104"/>
  <c r="BR56" i="104"/>
  <c r="AJ62" i="104"/>
  <c r="BR64" i="104"/>
  <c r="AJ70" i="104"/>
  <c r="BR72" i="104"/>
  <c r="AT78" i="104"/>
  <c r="AZ78" i="104" s="1"/>
  <c r="AL82" i="104"/>
  <c r="AJ100" i="104"/>
  <c r="AN114" i="104"/>
  <c r="AL114" i="104"/>
  <c r="AK114" i="104"/>
  <c r="AT116" i="104"/>
  <c r="AZ116" i="104" s="1"/>
  <c r="AJ130" i="104"/>
  <c r="AJ193" i="104"/>
  <c r="AZ333" i="104"/>
  <c r="AY333" i="104"/>
  <c r="AW333" i="104"/>
  <c r="AV333" i="104"/>
  <c r="AX333" i="104"/>
  <c r="AO333" i="104"/>
  <c r="AN333" i="104"/>
  <c r="AJ333" i="104"/>
  <c r="AZ357" i="104"/>
  <c r="AY357" i="104"/>
  <c r="AX357" i="104"/>
  <c r="AW357" i="104"/>
  <c r="AV357" i="104"/>
  <c r="AO357" i="104"/>
  <c r="AN357" i="104"/>
  <c r="AM357" i="104"/>
  <c r="AL357" i="104"/>
  <c r="AK357" i="104"/>
  <c r="AJ357" i="104"/>
  <c r="AK22" i="104"/>
  <c r="AK30" i="104"/>
  <c r="AK38" i="104"/>
  <c r="AK46" i="104"/>
  <c r="AK54" i="104"/>
  <c r="AK62" i="104"/>
  <c r="AK70" i="104"/>
  <c r="AM82" i="104"/>
  <c r="AK100" i="104"/>
  <c r="AM130" i="104"/>
  <c r="AK193" i="104"/>
  <c r="AK216" i="104"/>
  <c r="AJ216" i="104"/>
  <c r="AY216" i="104"/>
  <c r="AX216" i="104"/>
  <c r="AZ216" i="104"/>
  <c r="AW216" i="104"/>
  <c r="AV216" i="104"/>
  <c r="AO216" i="104"/>
  <c r="AN216" i="104"/>
  <c r="AM216" i="104"/>
  <c r="AL216" i="104"/>
  <c r="AK14" i="104"/>
  <c r="AL22" i="104"/>
  <c r="AL30" i="104"/>
  <c r="AL38" i="104"/>
  <c r="AL46" i="104"/>
  <c r="AL54" i="104"/>
  <c r="AL62" i="104"/>
  <c r="AL70" i="104"/>
  <c r="AN82" i="104"/>
  <c r="AL100" i="104"/>
  <c r="AJ115" i="104"/>
  <c r="AO130" i="104"/>
  <c r="AV205" i="104"/>
  <c r="AZ205" i="104"/>
  <c r="AY205" i="104"/>
  <c r="AX205" i="104"/>
  <c r="AW205" i="104"/>
  <c r="AO205" i="104"/>
  <c r="AN205" i="104"/>
  <c r="AM205" i="104"/>
  <c r="AL205" i="104"/>
  <c r="AK205" i="104"/>
  <c r="AJ205" i="104"/>
  <c r="AZ320" i="104"/>
  <c r="AY320" i="104"/>
  <c r="AX320" i="104"/>
  <c r="AW320" i="104"/>
  <c r="AV320" i="104"/>
  <c r="AO320" i="104"/>
  <c r="AN320" i="104"/>
  <c r="AM320" i="104"/>
  <c r="AL320" i="104"/>
  <c r="AK320" i="104"/>
  <c r="AJ320" i="104"/>
  <c r="AM22" i="104"/>
  <c r="AM30" i="104"/>
  <c r="AM38" i="104"/>
  <c r="AM46" i="104"/>
  <c r="AM54" i="104"/>
  <c r="AM62" i="104"/>
  <c r="AM70" i="104"/>
  <c r="AO82" i="104"/>
  <c r="AN98" i="104"/>
  <c r="AL98" i="104"/>
  <c r="AK98" i="104"/>
  <c r="AM100" i="104"/>
  <c r="AI104" i="104"/>
  <c r="AO104" i="104" s="1"/>
  <c r="AK105" i="104"/>
  <c r="AK115" i="104"/>
  <c r="AN14" i="104"/>
  <c r="AJ15" i="104"/>
  <c r="AN22" i="104"/>
  <c r="AJ23" i="104"/>
  <c r="AN30" i="104"/>
  <c r="AJ31" i="104"/>
  <c r="AN38" i="104"/>
  <c r="AJ39" i="104"/>
  <c r="AN46" i="104"/>
  <c r="AJ47" i="104"/>
  <c r="AN54" i="104"/>
  <c r="AJ55" i="104"/>
  <c r="AN62" i="104"/>
  <c r="AJ63" i="104"/>
  <c r="AN70" i="104"/>
  <c r="AJ71" i="104"/>
  <c r="AJ88" i="104"/>
  <c r="AN100" i="104"/>
  <c r="AN105" i="104"/>
  <c r="AL115" i="104"/>
  <c r="AV123" i="104"/>
  <c r="AM138" i="104"/>
  <c r="AZ152" i="104"/>
  <c r="AL152" i="104"/>
  <c r="AK152" i="104"/>
  <c r="AJ152" i="104"/>
  <c r="AY163" i="104"/>
  <c r="AW163" i="104"/>
  <c r="AV163" i="104"/>
  <c r="AO163" i="104"/>
  <c r="AN163" i="104"/>
  <c r="AM163" i="104"/>
  <c r="AZ170" i="104"/>
  <c r="AY170" i="104"/>
  <c r="AX170" i="104"/>
  <c r="AW170" i="104"/>
  <c r="AV170" i="104"/>
  <c r="AO170" i="104"/>
  <c r="AN170" i="104"/>
  <c r="AZ192" i="104"/>
  <c r="AX192" i="104"/>
  <c r="AW192" i="104"/>
  <c r="AY192" i="104"/>
  <c r="AV192" i="104"/>
  <c r="AO192" i="104"/>
  <c r="AN192" i="104"/>
  <c r="AM192" i="104"/>
  <c r="AL192" i="104"/>
  <c r="AK192" i="104"/>
  <c r="AO14" i="104"/>
  <c r="AK15" i="104"/>
  <c r="AK23" i="104"/>
  <c r="AK31" i="104"/>
  <c r="AK39" i="104"/>
  <c r="AK47" i="104"/>
  <c r="AK55" i="104"/>
  <c r="AK63" i="104"/>
  <c r="AO70" i="104"/>
  <c r="AK71" i="104"/>
  <c r="AM88" i="104"/>
  <c r="AK89" i="104"/>
  <c r="AO100" i="104"/>
  <c r="AZ108" i="104"/>
  <c r="AY108" i="104"/>
  <c r="AW108" i="104"/>
  <c r="AL108" i="104"/>
  <c r="AM115" i="104"/>
  <c r="AJ133" i="104"/>
  <c r="AO138" i="104"/>
  <c r="AM146" i="104"/>
  <c r="AV183" i="104"/>
  <c r="AZ183" i="104"/>
  <c r="AY183" i="104"/>
  <c r="AX183" i="104"/>
  <c r="AW183" i="104"/>
  <c r="AO183" i="104"/>
  <c r="AN183" i="104"/>
  <c r="AJ183" i="104"/>
  <c r="AK198" i="104"/>
  <c r="AZ341" i="104"/>
  <c r="AY341" i="104"/>
  <c r="AX341" i="104"/>
  <c r="AW341" i="104"/>
  <c r="AV341" i="104"/>
  <c r="AO341" i="104"/>
  <c r="AN341" i="104"/>
  <c r="AM341" i="104"/>
  <c r="AL341" i="104"/>
  <c r="AK341" i="104"/>
  <c r="AJ341" i="104"/>
  <c r="AM105" i="104"/>
  <c r="AL105" i="104"/>
  <c r="AJ105" i="104"/>
  <c r="AL15" i="104"/>
  <c r="AL23" i="104"/>
  <c r="AL31" i="104"/>
  <c r="AL39" i="104"/>
  <c r="AL47" i="104"/>
  <c r="AL55" i="104"/>
  <c r="AL63" i="104"/>
  <c r="AL71" i="104"/>
  <c r="AO88" i="104"/>
  <c r="AN89" i="104"/>
  <c r="AJ99" i="104"/>
  <c r="AJ109" i="104"/>
  <c r="AN115" i="104"/>
  <c r="AZ132" i="104"/>
  <c r="AY132" i="104"/>
  <c r="AW132" i="104"/>
  <c r="AM132" i="104"/>
  <c r="AL132" i="104"/>
  <c r="AK133" i="104"/>
  <c r="AO146" i="104"/>
  <c r="AL153" i="104"/>
  <c r="AL198" i="104"/>
  <c r="AX236" i="104"/>
  <c r="AV236" i="104"/>
  <c r="AO236" i="104"/>
  <c r="AZ236" i="104"/>
  <c r="AY236" i="104"/>
  <c r="AW236" i="104"/>
  <c r="AN236" i="104"/>
  <c r="AM236" i="104"/>
  <c r="AL236" i="104"/>
  <c r="AV239" i="104"/>
  <c r="AO239" i="104"/>
  <c r="AM239" i="104"/>
  <c r="AZ239" i="104"/>
  <c r="AY239" i="104"/>
  <c r="AX239" i="104"/>
  <c r="AW239" i="104"/>
  <c r="AN239" i="104"/>
  <c r="AL239" i="104"/>
  <c r="AK239" i="104"/>
  <c r="AJ239" i="104"/>
  <c r="AJ349" i="104"/>
  <c r="AM14" i="104"/>
  <c r="AM15" i="104"/>
  <c r="AM23" i="104"/>
  <c r="AM31" i="104"/>
  <c r="AM39" i="104"/>
  <c r="AM47" i="104"/>
  <c r="AM55" i="104"/>
  <c r="AM63" i="104"/>
  <c r="AM71" i="104"/>
  <c r="AO89" i="104"/>
  <c r="AZ92" i="104"/>
  <c r="AY92" i="104"/>
  <c r="AW92" i="104"/>
  <c r="AK99" i="104"/>
  <c r="AJ104" i="104"/>
  <c r="AK109" i="104"/>
  <c r="AJ124" i="104"/>
  <c r="AL133" i="104"/>
  <c r="AJ141" i="104"/>
  <c r="AN153" i="104"/>
  <c r="AM198" i="104"/>
  <c r="AK349" i="104"/>
  <c r="AV175" i="104"/>
  <c r="AX175" i="104"/>
  <c r="AW175" i="104"/>
  <c r="AO175" i="104"/>
  <c r="AN175" i="104"/>
  <c r="AM175" i="104"/>
  <c r="AL175" i="104"/>
  <c r="AK175" i="104"/>
  <c r="AZ219" i="104"/>
  <c r="AX219" i="104"/>
  <c r="AO219" i="104"/>
  <c r="AN219" i="104"/>
  <c r="AJ219" i="104"/>
  <c r="AY219" i="104"/>
  <c r="AW219" i="104"/>
  <c r="AV219" i="104"/>
  <c r="AM219" i="104"/>
  <c r="AL219" i="104"/>
  <c r="AK219" i="104"/>
  <c r="AV14" i="104"/>
  <c r="AW14" i="104"/>
  <c r="AN15" i="104"/>
  <c r="AJ16" i="104"/>
  <c r="AN23" i="104"/>
  <c r="AJ24" i="104"/>
  <c r="AN31" i="104"/>
  <c r="AJ32" i="104"/>
  <c r="AN39" i="104"/>
  <c r="AJ40" i="104"/>
  <c r="AN47" i="104"/>
  <c r="AJ48" i="104"/>
  <c r="AN55" i="104"/>
  <c r="AJ56" i="104"/>
  <c r="AN63" i="104"/>
  <c r="AJ64" i="104"/>
  <c r="AN71" i="104"/>
  <c r="AJ72" i="104"/>
  <c r="AT86" i="104"/>
  <c r="AZ86" i="104" s="1"/>
  <c r="AL99" i="104"/>
  <c r="AK104" i="104"/>
  <c r="AL109" i="104"/>
  <c r="AY117" i="104"/>
  <c r="AX117" i="104"/>
  <c r="AK124" i="104"/>
  <c r="AV130" i="104"/>
  <c r="AM133" i="104"/>
  <c r="AZ140" i="104"/>
  <c r="AY140" i="104"/>
  <c r="AW140" i="104"/>
  <c r="AM140" i="104"/>
  <c r="AL140" i="104"/>
  <c r="AK141" i="104"/>
  <c r="AJ156" i="104"/>
  <c r="AX202" i="104"/>
  <c r="AK202" i="104"/>
  <c r="AZ202" i="104"/>
  <c r="AY202" i="104"/>
  <c r="AW202" i="104"/>
  <c r="AV202" i="104"/>
  <c r="AO202" i="104"/>
  <c r="AJ202" i="104"/>
  <c r="AZ213" i="104"/>
  <c r="AY213" i="104"/>
  <c r="AV213" i="104"/>
  <c r="AM213" i="104"/>
  <c r="AK213" i="104"/>
  <c r="AJ213" i="104"/>
  <c r="AX213" i="104"/>
  <c r="AW213" i="104"/>
  <c r="AO213" i="104"/>
  <c r="AZ226" i="104"/>
  <c r="AY226" i="104"/>
  <c r="AX226" i="104"/>
  <c r="AW226" i="104"/>
  <c r="AV226" i="104"/>
  <c r="AO226" i="104"/>
  <c r="AN226" i="104"/>
  <c r="AM226" i="104"/>
  <c r="AL226" i="104"/>
  <c r="AK226" i="104"/>
  <c r="AJ226" i="104"/>
  <c r="AZ325" i="104"/>
  <c r="AY325" i="104"/>
  <c r="AX325" i="104"/>
  <c r="AW325" i="104"/>
  <c r="AV325" i="104"/>
  <c r="AO325" i="104"/>
  <c r="AN325" i="104"/>
  <c r="AM325" i="104"/>
  <c r="AL325" i="104"/>
  <c r="AK325" i="104"/>
  <c r="AJ325" i="104"/>
  <c r="AL14" i="104"/>
  <c r="AX14" i="104"/>
  <c r="AK16" i="104"/>
  <c r="AK24" i="104"/>
  <c r="AK32" i="104"/>
  <c r="AK40" i="104"/>
  <c r="AK48" i="104"/>
  <c r="AK56" i="104"/>
  <c r="AK64" i="104"/>
  <c r="AK72" i="104"/>
  <c r="AV82" i="104"/>
  <c r="AJ93" i="104"/>
  <c r="AM99" i="104"/>
  <c r="AL104" i="104"/>
  <c r="AM109" i="104"/>
  <c r="AI123" i="104"/>
  <c r="AO123" i="104" s="1"/>
  <c r="AN124" i="104"/>
  <c r="AW130" i="104"/>
  <c r="AN133" i="104"/>
  <c r="AL141" i="104"/>
  <c r="AZ148" i="104"/>
  <c r="AY148" i="104"/>
  <c r="AW148" i="104"/>
  <c r="AM148" i="104"/>
  <c r="AL148" i="104"/>
  <c r="AJ149" i="104"/>
  <c r="AK156" i="104"/>
  <c r="AY175" i="104"/>
  <c r="AZ246" i="104"/>
  <c r="AX246" i="104"/>
  <c r="AO246" i="104"/>
  <c r="AN246" i="104"/>
  <c r="AL246" i="104"/>
  <c r="AK246" i="104"/>
  <c r="AY246" i="104"/>
  <c r="AW246" i="104"/>
  <c r="AV246" i="104"/>
  <c r="AM246" i="104"/>
  <c r="AJ252" i="104"/>
  <c r="AY14" i="104"/>
  <c r="AL16" i="104"/>
  <c r="AL24" i="104"/>
  <c r="AL32" i="104"/>
  <c r="AL40" i="104"/>
  <c r="AL48" i="104"/>
  <c r="AL56" i="104"/>
  <c r="AL64" i="104"/>
  <c r="AL72" i="104"/>
  <c r="AW82" i="104"/>
  <c r="AK93" i="104"/>
  <c r="AM97" i="104"/>
  <c r="AL97" i="104"/>
  <c r="AJ97" i="104"/>
  <c r="AN99" i="104"/>
  <c r="AV100" i="104"/>
  <c r="AM104" i="104"/>
  <c r="AN109" i="104"/>
  <c r="AJ114" i="104"/>
  <c r="AO124" i="104"/>
  <c r="AX130" i="104"/>
  <c r="AO133" i="104"/>
  <c r="AM141" i="104"/>
  <c r="AK149" i="104"/>
  <c r="AZ155" i="104"/>
  <c r="AY155" i="104"/>
  <c r="AX155" i="104"/>
  <c r="AV155" i="104"/>
  <c r="AO155" i="104"/>
  <c r="AL155" i="104"/>
  <c r="AK155" i="104"/>
  <c r="AJ155" i="104"/>
  <c r="AL156" i="104"/>
  <c r="AZ175" i="104"/>
  <c r="AK252" i="104"/>
  <c r="AZ309" i="104"/>
  <c r="AY309" i="104"/>
  <c r="AX309" i="104"/>
  <c r="AW309" i="104"/>
  <c r="AV309" i="104"/>
  <c r="AO309" i="104"/>
  <c r="AN309" i="104"/>
  <c r="AM309" i="104"/>
  <c r="AL309" i="104"/>
  <c r="AK309" i="104"/>
  <c r="AJ309" i="104"/>
  <c r="AK333" i="104"/>
  <c r="AL93" i="104"/>
  <c r="AX100" i="104"/>
  <c r="AV105" i="104"/>
  <c r="AV107" i="104"/>
  <c r="AO107" i="104"/>
  <c r="AO109" i="104"/>
  <c r="AM114" i="104"/>
  <c r="AN122" i="104"/>
  <c r="AL122" i="104"/>
  <c r="AK122" i="104"/>
  <c r="AT124" i="104"/>
  <c r="AZ124" i="104" s="1"/>
  <c r="AY130" i="104"/>
  <c r="AV138" i="104"/>
  <c r="AN141" i="104"/>
  <c r="AL149" i="104"/>
  <c r="AM156" i="104"/>
  <c r="AK264" i="104"/>
  <c r="AJ264" i="104"/>
  <c r="AY264" i="104"/>
  <c r="AX264" i="104"/>
  <c r="AZ264" i="104"/>
  <c r="AW264" i="104"/>
  <c r="AV264" i="104"/>
  <c r="AO264" i="104"/>
  <c r="AN264" i="104"/>
  <c r="AM264" i="104"/>
  <c r="AL264" i="104"/>
  <c r="AL333" i="104"/>
  <c r="AZ267" i="104"/>
  <c r="AY267" i="104"/>
  <c r="AX267" i="104"/>
  <c r="AV267" i="104"/>
  <c r="AO267" i="104"/>
  <c r="AN267" i="104"/>
  <c r="AM267" i="104"/>
  <c r="AL267" i="104"/>
  <c r="AJ267" i="104"/>
  <c r="AM187" i="104"/>
  <c r="AK187" i="104"/>
  <c r="AO212" i="104"/>
  <c r="AM212" i="104"/>
  <c r="AZ261" i="104"/>
  <c r="AY261" i="104"/>
  <c r="AX261" i="104"/>
  <c r="AV261" i="104"/>
  <c r="AM261" i="104"/>
  <c r="AK261" i="104"/>
  <c r="AJ261" i="104"/>
  <c r="AZ278" i="104"/>
  <c r="AX278" i="104"/>
  <c r="AV278" i="104"/>
  <c r="AO278" i="104"/>
  <c r="AN278" i="104"/>
  <c r="AL278" i="104"/>
  <c r="AK278" i="104"/>
  <c r="AV303" i="104"/>
  <c r="AO303" i="104"/>
  <c r="AN303" i="104"/>
  <c r="AM303" i="104"/>
  <c r="AK303" i="104"/>
  <c r="AJ303" i="104"/>
  <c r="AX204" i="104"/>
  <c r="AV204" i="104"/>
  <c r="AO204" i="104"/>
  <c r="AX208" i="104"/>
  <c r="AV208" i="104"/>
  <c r="AO208" i="104"/>
  <c r="AM208" i="104"/>
  <c r="AL208" i="104"/>
  <c r="AZ229" i="104"/>
  <c r="AY229" i="104"/>
  <c r="AV229" i="104"/>
  <c r="AM229" i="104"/>
  <c r="AK229" i="104"/>
  <c r="AJ229" i="104"/>
  <c r="AZ269" i="104"/>
  <c r="AY269" i="104"/>
  <c r="AW269" i="104"/>
  <c r="AV269" i="104"/>
  <c r="AV319" i="104"/>
  <c r="AO319" i="104"/>
  <c r="AN319" i="104"/>
  <c r="AM319" i="104"/>
  <c r="AK319" i="104"/>
  <c r="AJ319" i="104"/>
  <c r="AZ245" i="104"/>
  <c r="AY245" i="104"/>
  <c r="AV245" i="104"/>
  <c r="AM245" i="104"/>
  <c r="AK245" i="104"/>
  <c r="AJ245" i="104"/>
  <c r="AV335" i="104"/>
  <c r="AO335" i="104"/>
  <c r="AN335" i="104"/>
  <c r="AM335" i="104"/>
  <c r="AK335" i="104"/>
  <c r="AJ335" i="104"/>
  <c r="AV351" i="104"/>
  <c r="AO351" i="104"/>
  <c r="AN351" i="104"/>
  <c r="AM351" i="104"/>
  <c r="AK351" i="104"/>
  <c r="AJ351" i="104"/>
  <c r="AK200" i="104"/>
  <c r="AX200" i="104"/>
  <c r="AY217" i="104"/>
  <c r="AZ235" i="104"/>
  <c r="AY235" i="104"/>
  <c r="AX235" i="104"/>
  <c r="AV235" i="104"/>
  <c r="AO235" i="104"/>
  <c r="AN235" i="104"/>
  <c r="AM235" i="104"/>
  <c r="AJ235" i="104"/>
  <c r="AV196" i="104"/>
  <c r="AO196" i="104"/>
  <c r="AZ251" i="104"/>
  <c r="AY251" i="104"/>
  <c r="AX251" i="104"/>
  <c r="AV251" i="104"/>
  <c r="AO251" i="104"/>
  <c r="AN251" i="104"/>
  <c r="AM251" i="104"/>
  <c r="AL251" i="104"/>
  <c r="AJ251" i="104"/>
  <c r="AZ294" i="104"/>
  <c r="AY294" i="104"/>
  <c r="AX294" i="104"/>
  <c r="AV294" i="104"/>
  <c r="AO294" i="104"/>
  <c r="AN294" i="104"/>
  <c r="AL294" i="104"/>
  <c r="AK294" i="104"/>
  <c r="AZ373" i="104"/>
  <c r="AY373" i="104"/>
  <c r="AX373" i="104"/>
  <c r="AW373" i="104"/>
  <c r="AV373" i="104"/>
  <c r="AO373" i="104"/>
  <c r="AN373" i="104"/>
  <c r="AM373" i="104"/>
  <c r="AL373" i="104"/>
  <c r="AK373" i="104"/>
  <c r="AJ373" i="104"/>
  <c r="AX218" i="104"/>
  <c r="AW218" i="104"/>
  <c r="AK218" i="104"/>
  <c r="AZ272" i="104"/>
  <c r="AY272" i="104"/>
  <c r="AX272" i="104"/>
  <c r="AW272" i="104"/>
  <c r="AV272" i="104"/>
  <c r="AO272" i="104"/>
  <c r="AN272" i="104"/>
  <c r="AM272" i="104"/>
  <c r="AL272" i="104"/>
  <c r="AK272" i="104"/>
  <c r="AJ272" i="104"/>
  <c r="AZ283" i="104"/>
  <c r="AY283" i="104"/>
  <c r="AX283" i="104"/>
  <c r="AV283" i="104"/>
  <c r="AO283" i="104"/>
  <c r="AN283" i="104"/>
  <c r="AM283" i="104"/>
  <c r="AL283" i="104"/>
  <c r="AJ283" i="104"/>
  <c r="AM211" i="104"/>
  <c r="AL211" i="104"/>
  <c r="AZ211" i="104"/>
  <c r="AK267" i="104"/>
  <c r="AJ168" i="104"/>
  <c r="AV173" i="104"/>
  <c r="AM173" i="104"/>
  <c r="AJ187" i="104"/>
  <c r="AJ212" i="104"/>
  <c r="AL261" i="104"/>
  <c r="AJ278" i="104"/>
  <c r="AL303" i="104"/>
  <c r="AK168" i="104"/>
  <c r="AL187" i="104"/>
  <c r="AK212" i="104"/>
  <c r="AW221" i="104"/>
  <c r="AV221" i="104"/>
  <c r="AN261" i="104"/>
  <c r="AM278" i="104"/>
  <c r="AZ310" i="104"/>
  <c r="AY310" i="104"/>
  <c r="AX310" i="104"/>
  <c r="AV310" i="104"/>
  <c r="AO310" i="104"/>
  <c r="AN310" i="104"/>
  <c r="AL310" i="104"/>
  <c r="AK310" i="104"/>
  <c r="AL168" i="104"/>
  <c r="AN187" i="104"/>
  <c r="AZ190" i="104"/>
  <c r="AX190" i="104"/>
  <c r="AO190" i="104"/>
  <c r="AV207" i="104"/>
  <c r="AO207" i="104"/>
  <c r="AL212" i="104"/>
  <c r="AZ214" i="104"/>
  <c r="AL214" i="104"/>
  <c r="AK214" i="104"/>
  <c r="AO261" i="104"/>
  <c r="AZ285" i="104"/>
  <c r="AY285" i="104"/>
  <c r="AW285" i="104"/>
  <c r="AV285" i="104"/>
  <c r="AM168" i="104"/>
  <c r="AM179" i="104"/>
  <c r="AK179" i="104"/>
  <c r="AO187" i="104"/>
  <c r="AM195" i="104"/>
  <c r="AK195" i="104"/>
  <c r="AN212" i="104"/>
  <c r="AZ231" i="104"/>
  <c r="AX231" i="104"/>
  <c r="AW231" i="104"/>
  <c r="AV231" i="104"/>
  <c r="AZ274" i="104"/>
  <c r="AY274" i="104"/>
  <c r="AX274" i="104"/>
  <c r="AW274" i="104"/>
  <c r="AZ326" i="104"/>
  <c r="AY326" i="104"/>
  <c r="AX326" i="104"/>
  <c r="AV326" i="104"/>
  <c r="AO326" i="104"/>
  <c r="AN326" i="104"/>
  <c r="AL326" i="104"/>
  <c r="AK326" i="104"/>
  <c r="AN168" i="104"/>
  <c r="AJ174" i="104"/>
  <c r="AZ203" i="104"/>
  <c r="AX203" i="104"/>
  <c r="AO203" i="104"/>
  <c r="AN203" i="104"/>
  <c r="AJ204" i="104"/>
  <c r="AJ208" i="104"/>
  <c r="AL229" i="104"/>
  <c r="AZ253" i="104"/>
  <c r="AY253" i="104"/>
  <c r="AW253" i="104"/>
  <c r="AV253" i="104"/>
  <c r="AJ269" i="104"/>
  <c r="AZ299" i="104"/>
  <c r="AY299" i="104"/>
  <c r="AX299" i="104"/>
  <c r="AW299" i="104"/>
  <c r="AV299" i="104"/>
  <c r="AO299" i="104"/>
  <c r="AN299" i="104"/>
  <c r="AM299" i="104"/>
  <c r="AL299" i="104"/>
  <c r="AJ299" i="104"/>
  <c r="AL319" i="104"/>
  <c r="AV367" i="104"/>
  <c r="AO367" i="104"/>
  <c r="AN367" i="104"/>
  <c r="AM367" i="104"/>
  <c r="AK367" i="104"/>
  <c r="AJ367" i="104"/>
  <c r="AK174" i="104"/>
  <c r="AZ199" i="104"/>
  <c r="AX199" i="104"/>
  <c r="AW199" i="104"/>
  <c r="AK204" i="104"/>
  <c r="AK208" i="104"/>
  <c r="AN229" i="104"/>
  <c r="AZ237" i="104"/>
  <c r="AW237" i="104"/>
  <c r="AV237" i="104"/>
  <c r="AL245" i="104"/>
  <c r="AW267" i="104"/>
  <c r="AK269" i="104"/>
  <c r="AL335" i="104"/>
  <c r="AL351" i="104"/>
  <c r="AJ113" i="104"/>
  <c r="AJ121" i="104"/>
  <c r="AJ129" i="104"/>
  <c r="AJ137" i="104"/>
  <c r="AJ145" i="104"/>
  <c r="AK160" i="104"/>
  <c r="AV165" i="104"/>
  <c r="AM165" i="104"/>
  <c r="AK167" i="104"/>
  <c r="AL174" i="104"/>
  <c r="AZ184" i="104"/>
  <c r="AX184" i="104"/>
  <c r="AK186" i="104"/>
  <c r="AK191" i="104"/>
  <c r="AL204" i="104"/>
  <c r="AN208" i="104"/>
  <c r="AM217" i="104"/>
  <c r="AK217" i="104"/>
  <c r="AO229" i="104"/>
  <c r="AX234" i="104"/>
  <c r="AW234" i="104"/>
  <c r="AO234" i="104"/>
  <c r="AK234" i="104"/>
  <c r="AK235" i="104"/>
  <c r="AN245" i="104"/>
  <c r="AZ268" i="104"/>
  <c r="AY268" i="104"/>
  <c r="AX268" i="104"/>
  <c r="AV268" i="104"/>
  <c r="AO268" i="104"/>
  <c r="AL268" i="104"/>
  <c r="AL269" i="104"/>
  <c r="AZ288" i="104"/>
  <c r="AY288" i="104"/>
  <c r="AX288" i="104"/>
  <c r="AW288" i="104"/>
  <c r="AV288" i="104"/>
  <c r="AO288" i="104"/>
  <c r="AN288" i="104"/>
  <c r="AM288" i="104"/>
  <c r="AL288" i="104"/>
  <c r="AK288" i="104"/>
  <c r="AJ288" i="104"/>
  <c r="AW303" i="104"/>
  <c r="AZ342" i="104"/>
  <c r="AY342" i="104"/>
  <c r="AX342" i="104"/>
  <c r="AV342" i="104"/>
  <c r="AO342" i="104"/>
  <c r="AN342" i="104"/>
  <c r="AL342" i="104"/>
  <c r="AK342" i="104"/>
  <c r="AM174" i="104"/>
  <c r="AJ180" i="104"/>
  <c r="AL186" i="104"/>
  <c r="AL191" i="104"/>
  <c r="AJ196" i="104"/>
  <c r="AL200" i="104"/>
  <c r="AM204" i="104"/>
  <c r="AZ210" i="104"/>
  <c r="AY210" i="104"/>
  <c r="AL235" i="104"/>
  <c r="AO245" i="104"/>
  <c r="AX250" i="104"/>
  <c r="AW250" i="104"/>
  <c r="AO250" i="104"/>
  <c r="AK250" i="104"/>
  <c r="AK251" i="104"/>
  <c r="AM269" i="104"/>
  <c r="AZ277" i="104"/>
  <c r="AY277" i="104"/>
  <c r="AX277" i="104"/>
  <c r="AW277" i="104"/>
  <c r="AV277" i="104"/>
  <c r="AO277" i="104"/>
  <c r="AN277" i="104"/>
  <c r="AM277" i="104"/>
  <c r="AL277" i="104"/>
  <c r="AK277" i="104"/>
  <c r="AJ277" i="104"/>
  <c r="AW278" i="104"/>
  <c r="AJ294" i="104"/>
  <c r="AZ301" i="104"/>
  <c r="AY301" i="104"/>
  <c r="AW301" i="104"/>
  <c r="AV301" i="104"/>
  <c r="AX303" i="104"/>
  <c r="AL113" i="104"/>
  <c r="AL121" i="104"/>
  <c r="AL129" i="104"/>
  <c r="AL137" i="104"/>
  <c r="AL145" i="104"/>
  <c r="AM160" i="104"/>
  <c r="AM167" i="104"/>
  <c r="AN174" i="104"/>
  <c r="AK180" i="104"/>
  <c r="AN186" i="104"/>
  <c r="AM191" i="104"/>
  <c r="AK196" i="104"/>
  <c r="AM200" i="104"/>
  <c r="AN204" i="104"/>
  <c r="AJ218" i="104"/>
  <c r="AW261" i="104"/>
  <c r="AN269" i="104"/>
  <c r="AY278" i="104"/>
  <c r="AK283" i="104"/>
  <c r="AM294" i="104"/>
  <c r="AY303" i="104"/>
  <c r="AZ315" i="104"/>
  <c r="AY315" i="104"/>
  <c r="AX315" i="104"/>
  <c r="AW315" i="104"/>
  <c r="AV315" i="104"/>
  <c r="AO315" i="104"/>
  <c r="AN315" i="104"/>
  <c r="AM315" i="104"/>
  <c r="AL315" i="104"/>
  <c r="AJ315" i="104"/>
  <c r="AZ358" i="104"/>
  <c r="AY358" i="104"/>
  <c r="AX358" i="104"/>
  <c r="AV358" i="104"/>
  <c r="AO358" i="104"/>
  <c r="AN358" i="104"/>
  <c r="AL358" i="104"/>
  <c r="AK358" i="104"/>
  <c r="AN160" i="104"/>
  <c r="AN167" i="104"/>
  <c r="AO174" i="104"/>
  <c r="AL180" i="104"/>
  <c r="AO186" i="104"/>
  <c r="AV187" i="104"/>
  <c r="AN191" i="104"/>
  <c r="AL196" i="104"/>
  <c r="AN200" i="104"/>
  <c r="AJ211" i="104"/>
  <c r="AV212" i="104"/>
  <c r="AL218" i="104"/>
  <c r="AX224" i="104"/>
  <c r="AV224" i="104"/>
  <c r="AO224" i="104"/>
  <c r="AM224" i="104"/>
  <c r="AL224" i="104"/>
  <c r="AK224" i="104"/>
  <c r="AM259" i="104"/>
  <c r="AL259" i="104"/>
  <c r="AK259" i="104"/>
  <c r="AZ259" i="104"/>
  <c r="AW259" i="104"/>
  <c r="AZ262" i="104"/>
  <c r="AX262" i="104"/>
  <c r="AO262" i="104"/>
  <c r="AN262" i="104"/>
  <c r="AL262" i="104"/>
  <c r="AK262" i="104"/>
  <c r="AO269" i="104"/>
  <c r="AV271" i="104"/>
  <c r="AO271" i="104"/>
  <c r="AM271" i="104"/>
  <c r="AK271" i="104"/>
  <c r="AJ271" i="104"/>
  <c r="AZ303" i="104"/>
  <c r="AZ331" i="104"/>
  <c r="AY331" i="104"/>
  <c r="AX331" i="104"/>
  <c r="AW331" i="104"/>
  <c r="AV331" i="104"/>
  <c r="AO331" i="104"/>
  <c r="AN331" i="104"/>
  <c r="AM331" i="104"/>
  <c r="AL331" i="104"/>
  <c r="AJ331" i="104"/>
  <c r="AJ159" i="104"/>
  <c r="AO160" i="104"/>
  <c r="AJ166" i="104"/>
  <c r="AO167" i="104"/>
  <c r="AJ173" i="104"/>
  <c r="AJ185" i="104"/>
  <c r="AW187" i="104"/>
  <c r="AZ189" i="104"/>
  <c r="AV189" i="104"/>
  <c r="AM189" i="104"/>
  <c r="AK189" i="104"/>
  <c r="AO191" i="104"/>
  <c r="AM196" i="104"/>
  <c r="AK211" i="104"/>
  <c r="AW212" i="104"/>
  <c r="AM218" i="104"/>
  <c r="AX220" i="104"/>
  <c r="AV220" i="104"/>
  <c r="AO220" i="104"/>
  <c r="AX256" i="104"/>
  <c r="AW256" i="104"/>
  <c r="AV256" i="104"/>
  <c r="AO256" i="104"/>
  <c r="AM256" i="104"/>
  <c r="AL256" i="104"/>
  <c r="AK256" i="104"/>
  <c r="AJ256" i="104"/>
  <c r="AZ304" i="104"/>
  <c r="AY304" i="104"/>
  <c r="AX304" i="104"/>
  <c r="AW304" i="104"/>
  <c r="AV304" i="104"/>
  <c r="AO304" i="104"/>
  <c r="AN304" i="104"/>
  <c r="AM304" i="104"/>
  <c r="AL304" i="104"/>
  <c r="AK304" i="104"/>
  <c r="AJ304" i="104"/>
  <c r="AW319" i="104"/>
  <c r="AV168" i="104"/>
  <c r="AK173" i="104"/>
  <c r="AN180" i="104"/>
  <c r="AX187" i="104"/>
  <c r="AN196" i="104"/>
  <c r="AN211" i="104"/>
  <c r="AX212" i="104"/>
  <c r="AN218" i="104"/>
  <c r="AJ221" i="104"/>
  <c r="AM227" i="104"/>
  <c r="AL227" i="104"/>
  <c r="AZ227" i="104"/>
  <c r="AX240" i="104"/>
  <c r="AW240" i="104"/>
  <c r="AV240" i="104"/>
  <c r="AO240" i="104"/>
  <c r="AM240" i="104"/>
  <c r="AL240" i="104"/>
  <c r="AK240" i="104"/>
  <c r="AJ310" i="104"/>
  <c r="AZ317" i="104"/>
  <c r="AY317" i="104"/>
  <c r="AW317" i="104"/>
  <c r="AV317" i="104"/>
  <c r="AX319" i="104"/>
  <c r="AW335" i="104"/>
  <c r="AZ347" i="104"/>
  <c r="AY347" i="104"/>
  <c r="AX347" i="104"/>
  <c r="AW347" i="104"/>
  <c r="AV347" i="104"/>
  <c r="AO347" i="104"/>
  <c r="AN347" i="104"/>
  <c r="AM347" i="104"/>
  <c r="AL347" i="104"/>
  <c r="AJ347" i="104"/>
  <c r="AW351" i="104"/>
  <c r="AN263" i="104"/>
  <c r="AW275" i="104"/>
  <c r="AL284" i="104"/>
  <c r="AW291" i="104"/>
  <c r="AL300" i="104"/>
  <c r="AW307" i="104"/>
  <c r="AL316" i="104"/>
  <c r="AW323" i="104"/>
  <c r="AL332" i="104"/>
  <c r="AL348" i="104"/>
  <c r="AN359" i="104"/>
  <c r="AM209" i="104"/>
  <c r="AM225" i="104"/>
  <c r="AM241" i="104"/>
  <c r="AM257" i="104"/>
  <c r="AM273" i="104"/>
  <c r="AZ275" i="104"/>
  <c r="AX280" i="104"/>
  <c r="AO284" i="104"/>
  <c r="AM289" i="104"/>
  <c r="AZ291" i="104"/>
  <c r="AX296" i="104"/>
  <c r="AO300" i="104"/>
  <c r="AM305" i="104"/>
  <c r="AZ307" i="104"/>
  <c r="AX312" i="104"/>
  <c r="AO316" i="104"/>
  <c r="AM321" i="104"/>
  <c r="AZ323" i="104"/>
  <c r="AX328" i="104"/>
  <c r="AO332" i="104"/>
  <c r="AZ339" i="104"/>
  <c r="AX344" i="104"/>
  <c r="AO348" i="104"/>
  <c r="AZ371" i="104"/>
  <c r="AN225" i="104"/>
  <c r="AN241" i="104"/>
  <c r="AN257" i="104"/>
  <c r="AN273" i="104"/>
  <c r="AY280" i="104"/>
  <c r="AN289" i="104"/>
  <c r="AY296" i="104"/>
  <c r="AN305" i="104"/>
  <c r="AY312" i="104"/>
  <c r="AN321" i="104"/>
  <c r="AY328" i="104"/>
  <c r="AN337" i="104"/>
  <c r="AY344" i="104"/>
  <c r="AN353" i="104"/>
  <c r="AN369" i="104"/>
  <c r="AW290" i="104"/>
  <c r="AW306" i="104"/>
  <c r="AW322" i="104"/>
  <c r="AW338" i="104"/>
  <c r="AV247" i="104"/>
  <c r="AV263" i="104"/>
  <c r="AV279" i="104"/>
  <c r="AX290" i="104"/>
  <c r="AV295" i="104"/>
  <c r="AX306" i="104"/>
  <c r="AV311" i="104"/>
  <c r="AX322" i="104"/>
  <c r="AV327" i="104"/>
  <c r="AX338" i="104"/>
  <c r="AV343" i="104"/>
  <c r="AX354" i="104"/>
  <c r="AV359" i="104"/>
  <c r="AX370" i="104"/>
  <c r="AW247" i="104"/>
  <c r="AW263" i="104"/>
  <c r="AW279" i="104"/>
  <c r="AY290" i="104"/>
  <c r="AW295" i="104"/>
  <c r="AY306" i="104"/>
  <c r="AW311" i="104"/>
  <c r="AY322" i="104"/>
  <c r="AW327" i="104"/>
  <c r="AY338" i="104"/>
  <c r="AW343" i="104"/>
  <c r="AW359" i="104"/>
  <c r="AY370" i="104"/>
  <c r="AX247" i="104"/>
  <c r="AX263" i="104"/>
  <c r="AX279" i="104"/>
  <c r="AV284" i="104"/>
  <c r="AX295" i="104"/>
  <c r="AV300" i="104"/>
  <c r="AX311" i="104"/>
  <c r="AV316" i="104"/>
  <c r="AX327" i="104"/>
  <c r="AV332" i="104"/>
  <c r="AX343" i="104"/>
  <c r="AV348" i="104"/>
  <c r="AX359" i="104"/>
  <c r="AV364" i="104"/>
  <c r="AW284" i="104"/>
  <c r="AW300" i="104"/>
  <c r="AW316" i="104"/>
  <c r="AJ330" i="104"/>
  <c r="AW332" i="104"/>
  <c r="AY343" i="104"/>
  <c r="AJ346" i="104"/>
  <c r="AW348" i="104"/>
  <c r="AY359" i="104"/>
  <c r="AJ362" i="104"/>
  <c r="AK266" i="104"/>
  <c r="AV273" i="104"/>
  <c r="AK282" i="104"/>
  <c r="AX284" i="104"/>
  <c r="AV289" i="104"/>
  <c r="AK298" i="104"/>
  <c r="AX300" i="104"/>
  <c r="AV305" i="104"/>
  <c r="AK314" i="104"/>
  <c r="AX316" i="104"/>
  <c r="AV321" i="104"/>
  <c r="AK330" i="104"/>
  <c r="AX332" i="104"/>
  <c r="AV337" i="104"/>
  <c r="AK346" i="104"/>
  <c r="AX348" i="104"/>
  <c r="AV353" i="104"/>
  <c r="AK362" i="104"/>
  <c r="AX364" i="104"/>
  <c r="AV369" i="104"/>
  <c r="AL282" i="104"/>
  <c r="AY284" i="104"/>
  <c r="AL298" i="104"/>
  <c r="AY300" i="104"/>
  <c r="AL314" i="104"/>
  <c r="AY316" i="104"/>
  <c r="AL330" i="104"/>
  <c r="AY332" i="104"/>
  <c r="AL346" i="104"/>
  <c r="AY348" i="104"/>
  <c r="AW353" i="104"/>
  <c r="AL362" i="104"/>
  <c r="AY364" i="104"/>
  <c r="AW369" i="104"/>
  <c r="AM266" i="104"/>
  <c r="AM282" i="104"/>
  <c r="AM298" i="104"/>
  <c r="AM314" i="104"/>
  <c r="AX321" i="104"/>
  <c r="AM330" i="104"/>
  <c r="AX337" i="104"/>
  <c r="AM346" i="104"/>
  <c r="AX353" i="104"/>
  <c r="AM362" i="104"/>
  <c r="AX369" i="104"/>
  <c r="AO266" i="104"/>
  <c r="AO282" i="104"/>
  <c r="AO298" i="104"/>
  <c r="AO314" i="104"/>
  <c r="AK324" i="104"/>
  <c r="AO330" i="104"/>
  <c r="AK340" i="104"/>
  <c r="AO346" i="104"/>
  <c r="AK356" i="104"/>
  <c r="AO362" i="104"/>
  <c r="AK372" i="104"/>
  <c r="AL356" i="104"/>
  <c r="AJ361" i="104"/>
  <c r="AL372" i="104"/>
  <c r="AM228" i="104"/>
  <c r="AM244" i="104"/>
  <c r="AK249" i="104"/>
  <c r="AM260" i="104"/>
  <c r="AK265" i="104"/>
  <c r="AM276" i="104"/>
  <c r="AK281" i="104"/>
  <c r="AM292" i="104"/>
  <c r="AK297" i="104"/>
  <c r="AM308" i="104"/>
  <c r="AK313" i="104"/>
  <c r="AM324" i="104"/>
  <c r="AK329" i="104"/>
  <c r="AM340" i="104"/>
  <c r="AK345" i="104"/>
  <c r="AK361" i="104"/>
  <c r="AM372" i="104"/>
  <c r="AL281" i="104"/>
  <c r="AL297" i="104"/>
  <c r="AL313" i="104"/>
  <c r="AL329" i="104"/>
  <c r="AL345" i="104"/>
  <c r="AL361" i="104"/>
  <c r="AN372" i="104"/>
  <c r="AK206" i="104"/>
  <c r="AK222" i="104"/>
  <c r="AK238" i="104"/>
  <c r="AM281" i="104"/>
  <c r="AM297" i="104"/>
  <c r="AM313" i="104"/>
  <c r="AM329" i="104"/>
  <c r="AM345" i="104"/>
  <c r="AK350" i="104"/>
  <c r="AM361" i="104"/>
  <c r="AN361" i="104"/>
  <c r="AJ371" i="104"/>
  <c r="AV282" i="104"/>
  <c r="AK291" i="104"/>
  <c r="AV298" i="104"/>
  <c r="AK307" i="104"/>
  <c r="AV314" i="104"/>
  <c r="AK323" i="104"/>
  <c r="AV330" i="104"/>
  <c r="AK339" i="104"/>
  <c r="AV346" i="104"/>
  <c r="AK355" i="104"/>
  <c r="AV362" i="104"/>
  <c r="AK371" i="104"/>
  <c r="AW266" i="104"/>
  <c r="AL275" i="104"/>
  <c r="AJ280" i="104"/>
  <c r="AW282" i="104"/>
  <c r="AL291" i="104"/>
  <c r="AJ296" i="104"/>
  <c r="AW298" i="104"/>
  <c r="AL307" i="104"/>
  <c r="AJ312" i="104"/>
  <c r="AW314" i="104"/>
  <c r="AL323" i="104"/>
  <c r="AJ328" i="104"/>
  <c r="AW330" i="104"/>
  <c r="AL339" i="104"/>
  <c r="AJ344" i="104"/>
  <c r="AW346" i="104"/>
  <c r="AN350" i="104"/>
  <c r="AL355" i="104"/>
  <c r="AW362" i="104"/>
  <c r="AL371" i="104"/>
  <c r="BP19" i="106" l="1"/>
  <c r="BO19" i="106"/>
  <c r="BQ19" i="106" s="1"/>
  <c r="BN20" i="106"/>
  <c r="BL20" i="106"/>
  <c r="BJ21" i="106"/>
  <c r="BP18" i="105"/>
  <c r="BO18" i="105"/>
  <c r="BQ18" i="105" s="1"/>
  <c r="BL19" i="105"/>
  <c r="BJ20" i="105"/>
  <c r="BN19" i="105"/>
  <c r="BP14" i="104"/>
  <c r="BP15" i="104"/>
  <c r="BZ14" i="104"/>
  <c r="BL16" i="104"/>
  <c r="BJ17" i="104"/>
  <c r="BN16" i="104"/>
  <c r="BO15" i="104"/>
  <c r="BQ15" i="104" s="1"/>
  <c r="BO14" i="104"/>
  <c r="BQ14" i="104" s="1"/>
  <c r="BP20" i="106" l="1"/>
  <c r="BN21" i="106"/>
  <c r="BL21" i="106"/>
  <c r="BJ22" i="106"/>
  <c r="BO20" i="106"/>
  <c r="BQ20" i="106" s="1"/>
  <c r="BP19" i="105"/>
  <c r="BJ21" i="105"/>
  <c r="BN20" i="105"/>
  <c r="BL20" i="105"/>
  <c r="BO19" i="105"/>
  <c r="BQ19" i="105" s="1"/>
  <c r="BP16" i="104"/>
  <c r="BL17" i="104"/>
  <c r="BJ18" i="104"/>
  <c r="BN17" i="104"/>
  <c r="BO16" i="104"/>
  <c r="BQ16" i="104" s="1"/>
  <c r="BP21" i="106" l="1"/>
  <c r="BJ23" i="106"/>
  <c r="BN22" i="106"/>
  <c r="BL22" i="106"/>
  <c r="BO21" i="106"/>
  <c r="BQ21" i="106" s="1"/>
  <c r="BP20" i="105"/>
  <c r="BO20" i="105"/>
  <c r="BQ20" i="105" s="1"/>
  <c r="BJ22" i="105"/>
  <c r="BN21" i="105"/>
  <c r="BL21" i="105"/>
  <c r="BP17" i="104"/>
  <c r="BJ19" i="104"/>
  <c r="BN18" i="104"/>
  <c r="BL18" i="104"/>
  <c r="BO17" i="104"/>
  <c r="BQ17" i="104" s="1"/>
  <c r="BP22" i="106" l="1"/>
  <c r="BO22" i="106"/>
  <c r="BQ22" i="106" s="1"/>
  <c r="BJ24" i="106"/>
  <c r="BN23" i="106"/>
  <c r="BL23" i="106"/>
  <c r="BP21" i="105"/>
  <c r="BO21" i="105"/>
  <c r="BQ21" i="105" s="1"/>
  <c r="BL22" i="105"/>
  <c r="BN22" i="105"/>
  <c r="BJ23" i="105"/>
  <c r="BP18" i="104"/>
  <c r="BO18" i="104"/>
  <c r="BQ18" i="104" s="1"/>
  <c r="BJ20" i="104"/>
  <c r="BN19" i="104"/>
  <c r="BL19" i="104"/>
  <c r="BP23" i="106" l="1"/>
  <c r="BJ25" i="106"/>
  <c r="BN24" i="106"/>
  <c r="BL24" i="106"/>
  <c r="BO23" i="106"/>
  <c r="BQ23" i="106" s="1"/>
  <c r="BP22" i="105"/>
  <c r="BN23" i="105"/>
  <c r="BL23" i="105"/>
  <c r="BJ24" i="105"/>
  <c r="BO22" i="105"/>
  <c r="BQ22" i="105" s="1"/>
  <c r="BP19" i="104"/>
  <c r="BO19" i="104"/>
  <c r="BQ19" i="104" s="1"/>
  <c r="BL20" i="104"/>
  <c r="BJ21" i="104"/>
  <c r="BN20" i="104"/>
  <c r="BP24" i="106" l="1"/>
  <c r="BO24" i="106"/>
  <c r="BQ24" i="106" s="1"/>
  <c r="BJ26" i="106"/>
  <c r="BN25" i="106"/>
  <c r="BL25" i="106"/>
  <c r="BP23" i="105"/>
  <c r="BL24" i="105"/>
  <c r="BJ25" i="105"/>
  <c r="BN24" i="105"/>
  <c r="BO23" i="105"/>
  <c r="BQ23" i="105" s="1"/>
  <c r="BP20" i="104"/>
  <c r="BJ22" i="104"/>
  <c r="BL21" i="104"/>
  <c r="BN21" i="104"/>
  <c r="BO20" i="104"/>
  <c r="BQ20" i="104" s="1"/>
  <c r="BP25" i="106" l="1"/>
  <c r="BO25" i="106"/>
  <c r="BQ25" i="106" s="1"/>
  <c r="BJ27" i="106"/>
  <c r="BN26" i="106"/>
  <c r="BL26" i="106"/>
  <c r="BP24" i="105"/>
  <c r="BL25" i="105"/>
  <c r="BJ26" i="105"/>
  <c r="BN25" i="105"/>
  <c r="BO24" i="105"/>
  <c r="BQ24" i="105" s="1"/>
  <c r="BP21" i="104"/>
  <c r="BO21" i="104"/>
  <c r="BQ21" i="104" s="1"/>
  <c r="BL22" i="104"/>
  <c r="BJ23" i="104"/>
  <c r="BN22" i="104"/>
  <c r="BP26" i="106" l="1"/>
  <c r="BO26" i="106"/>
  <c r="BQ26" i="106" s="1"/>
  <c r="BL27" i="106"/>
  <c r="BN27" i="106"/>
  <c r="BJ28" i="106"/>
  <c r="BP25" i="105"/>
  <c r="BL26" i="105"/>
  <c r="BJ27" i="105"/>
  <c r="BN26" i="105"/>
  <c r="BO25" i="105"/>
  <c r="BQ25" i="105" s="1"/>
  <c r="BP22" i="104"/>
  <c r="BL23" i="104"/>
  <c r="BN23" i="104"/>
  <c r="BJ24" i="104"/>
  <c r="BO22" i="104"/>
  <c r="BQ22" i="104" s="1"/>
  <c r="BP27" i="106" l="1"/>
  <c r="BL28" i="106"/>
  <c r="BN28" i="106"/>
  <c r="BJ29" i="106"/>
  <c r="BO27" i="106"/>
  <c r="BQ27" i="106" s="1"/>
  <c r="BP26" i="105"/>
  <c r="BN27" i="105"/>
  <c r="BJ28" i="105"/>
  <c r="BL27" i="105"/>
  <c r="BO26" i="105"/>
  <c r="BQ26" i="105" s="1"/>
  <c r="BP23" i="104"/>
  <c r="BJ25" i="104"/>
  <c r="BN24" i="104"/>
  <c r="BL24" i="104"/>
  <c r="BO23" i="104"/>
  <c r="BQ23" i="104" s="1"/>
  <c r="BP28" i="106" l="1"/>
  <c r="BJ30" i="106"/>
  <c r="BN29" i="106"/>
  <c r="BL29" i="106"/>
  <c r="BO28" i="106"/>
  <c r="BQ28" i="106" s="1"/>
  <c r="BO27" i="105"/>
  <c r="BQ27" i="105" s="1"/>
  <c r="BJ29" i="105"/>
  <c r="BN28" i="105"/>
  <c r="BL28" i="105"/>
  <c r="BP27" i="105"/>
  <c r="BP24" i="104"/>
  <c r="BO24" i="104"/>
  <c r="BQ24" i="104" s="1"/>
  <c r="BL25" i="104"/>
  <c r="BJ26" i="104"/>
  <c r="BN25" i="104"/>
  <c r="BO29" i="106" l="1"/>
  <c r="BQ29" i="106" s="1"/>
  <c r="BP29" i="106"/>
  <c r="BL30" i="106"/>
  <c r="BJ31" i="106"/>
  <c r="BN30" i="106"/>
  <c r="BP28" i="105"/>
  <c r="BO28" i="105"/>
  <c r="BQ28" i="105" s="1"/>
  <c r="BL29" i="105"/>
  <c r="BN29" i="105"/>
  <c r="BJ30" i="105"/>
  <c r="BP25" i="104"/>
  <c r="BJ27" i="104"/>
  <c r="BN26" i="104"/>
  <c r="BL26" i="104"/>
  <c r="BO25" i="104"/>
  <c r="BQ25" i="104" s="1"/>
  <c r="BP30" i="106" l="1"/>
  <c r="BO30" i="106"/>
  <c r="BQ30" i="106" s="1"/>
  <c r="BL31" i="106"/>
  <c r="BJ32" i="106"/>
  <c r="BN31" i="106"/>
  <c r="BP29" i="105"/>
  <c r="BL30" i="105"/>
  <c r="BJ31" i="105"/>
  <c r="BN30" i="105"/>
  <c r="BO29" i="105"/>
  <c r="BQ29" i="105" s="1"/>
  <c r="BO26" i="104"/>
  <c r="BQ26" i="104" s="1"/>
  <c r="BP26" i="104"/>
  <c r="BJ28" i="104"/>
  <c r="BN27" i="104"/>
  <c r="BL27" i="104"/>
  <c r="BP31" i="106" l="1"/>
  <c r="BO31" i="106"/>
  <c r="BQ31" i="106" s="1"/>
  <c r="BJ33" i="106"/>
  <c r="BN32" i="106"/>
  <c r="BL32" i="106"/>
  <c r="BP30" i="105"/>
  <c r="BN31" i="105"/>
  <c r="BJ32" i="105"/>
  <c r="BL31" i="105"/>
  <c r="BO30" i="105"/>
  <c r="BQ30" i="105" s="1"/>
  <c r="BP27" i="104"/>
  <c r="BO27" i="104"/>
  <c r="BQ27" i="104" s="1"/>
  <c r="BL28" i="104"/>
  <c r="BN28" i="104"/>
  <c r="BJ29" i="104"/>
  <c r="BP32" i="106" l="1"/>
  <c r="BO32" i="106"/>
  <c r="BQ32" i="106" s="1"/>
  <c r="BL33" i="106"/>
  <c r="BJ34" i="106"/>
  <c r="BN33" i="106"/>
  <c r="BP31" i="105"/>
  <c r="BO31" i="105"/>
  <c r="BQ31" i="105" s="1"/>
  <c r="BJ33" i="105"/>
  <c r="BN32" i="105"/>
  <c r="BL32" i="105"/>
  <c r="BP28" i="104"/>
  <c r="BN29" i="104"/>
  <c r="BL29" i="104"/>
  <c r="BJ30" i="104"/>
  <c r="BO28" i="104"/>
  <c r="BQ28" i="104" s="1"/>
  <c r="BP33" i="106" l="1"/>
  <c r="BL34" i="106"/>
  <c r="BN34" i="106"/>
  <c r="BJ35" i="106"/>
  <c r="BO33" i="106"/>
  <c r="BQ33" i="106" s="1"/>
  <c r="BP32" i="105"/>
  <c r="BO32" i="105"/>
  <c r="BQ32" i="105" s="1"/>
  <c r="BL33" i="105"/>
  <c r="BN33" i="105"/>
  <c r="BJ34" i="105"/>
  <c r="BP29" i="104"/>
  <c r="BJ31" i="104"/>
  <c r="BN30" i="104"/>
  <c r="BL30" i="104"/>
  <c r="BO29" i="104"/>
  <c r="BQ29" i="104" s="1"/>
  <c r="BP34" i="106" l="1"/>
  <c r="BJ36" i="106"/>
  <c r="BN35" i="106"/>
  <c r="BL35" i="106"/>
  <c r="BO34" i="106"/>
  <c r="BQ34" i="106" s="1"/>
  <c r="BP33" i="105"/>
  <c r="BN34" i="105"/>
  <c r="BJ35" i="105"/>
  <c r="BL34" i="105"/>
  <c r="BO33" i="105"/>
  <c r="BQ33" i="105" s="1"/>
  <c r="BP30" i="104"/>
  <c r="BO30" i="104"/>
  <c r="BQ30" i="104" s="1"/>
  <c r="BL31" i="104"/>
  <c r="BN31" i="104"/>
  <c r="BJ32" i="104"/>
  <c r="BP35" i="106" l="1"/>
  <c r="BO35" i="106"/>
  <c r="BQ35" i="106" s="1"/>
  <c r="BL36" i="106"/>
  <c r="BJ37" i="106"/>
  <c r="BN36" i="106"/>
  <c r="BP34" i="105"/>
  <c r="BO34" i="105"/>
  <c r="BQ34" i="105" s="1"/>
  <c r="BJ36" i="105"/>
  <c r="BN35" i="105"/>
  <c r="BL35" i="105"/>
  <c r="BP31" i="104"/>
  <c r="BO31" i="104"/>
  <c r="BQ31" i="104" s="1"/>
  <c r="BJ33" i="104"/>
  <c r="BN32" i="104"/>
  <c r="BL32" i="104"/>
  <c r="BP36" i="106" l="1"/>
  <c r="BJ38" i="106"/>
  <c r="BN37" i="106"/>
  <c r="BL37" i="106"/>
  <c r="BO36" i="106"/>
  <c r="BQ36" i="106" s="1"/>
  <c r="BP35" i="105"/>
  <c r="BO35" i="105"/>
  <c r="BQ35" i="105" s="1"/>
  <c r="BL36" i="105"/>
  <c r="BJ37" i="105"/>
  <c r="BN36" i="105"/>
  <c r="BP32" i="104"/>
  <c r="BO32" i="104"/>
  <c r="BQ32" i="104" s="1"/>
  <c r="BL33" i="104"/>
  <c r="BJ34" i="104"/>
  <c r="BN33" i="104"/>
  <c r="BP37" i="106" l="1"/>
  <c r="BO37" i="106"/>
  <c r="BQ37" i="106" s="1"/>
  <c r="BJ39" i="106"/>
  <c r="BN38" i="106"/>
  <c r="BL38" i="106"/>
  <c r="BP36" i="105"/>
  <c r="BN37" i="105"/>
  <c r="BJ38" i="105"/>
  <c r="BL37" i="105"/>
  <c r="BO36" i="105"/>
  <c r="BQ36" i="105" s="1"/>
  <c r="BP33" i="104"/>
  <c r="BO33" i="104"/>
  <c r="BQ33" i="104" s="1"/>
  <c r="BJ35" i="104"/>
  <c r="BN34" i="104"/>
  <c r="BL34" i="104"/>
  <c r="BP38" i="106" l="1"/>
  <c r="BO38" i="106"/>
  <c r="BQ38" i="106" s="1"/>
  <c r="BJ40" i="106"/>
  <c r="BN39" i="106"/>
  <c r="BL39" i="106"/>
  <c r="BP37" i="105"/>
  <c r="BO37" i="105"/>
  <c r="BQ37" i="105" s="1"/>
  <c r="BL38" i="105"/>
  <c r="BN38" i="105"/>
  <c r="BJ39" i="105"/>
  <c r="BP34" i="104"/>
  <c r="BO34" i="104"/>
  <c r="BQ34" i="104" s="1"/>
  <c r="BJ36" i="104"/>
  <c r="BN35" i="104"/>
  <c r="BL35" i="104"/>
  <c r="BO39" i="106" l="1"/>
  <c r="BQ39" i="106" s="1"/>
  <c r="BN40" i="106"/>
  <c r="BL40" i="106"/>
  <c r="BJ41" i="106"/>
  <c r="BP39" i="106"/>
  <c r="BP38" i="105"/>
  <c r="BO38" i="105"/>
  <c r="BQ38" i="105" s="1"/>
  <c r="BN39" i="105"/>
  <c r="BJ40" i="105"/>
  <c r="BL39" i="105"/>
  <c r="BP35" i="104"/>
  <c r="BO35" i="104"/>
  <c r="BQ35" i="104" s="1"/>
  <c r="BL36" i="104"/>
  <c r="BN36" i="104"/>
  <c r="BJ37" i="104"/>
  <c r="BP40" i="106" l="1"/>
  <c r="BL41" i="106"/>
  <c r="BJ42" i="106"/>
  <c r="BN41" i="106"/>
  <c r="BO40" i="106"/>
  <c r="BQ40" i="106" s="1"/>
  <c r="BP36" i="104"/>
  <c r="BP39" i="105"/>
  <c r="BO39" i="105"/>
  <c r="BQ39" i="105" s="1"/>
  <c r="BN40" i="105"/>
  <c r="BJ41" i="105"/>
  <c r="BL40" i="105"/>
  <c r="BJ38" i="104"/>
  <c r="BN37" i="104"/>
  <c r="BP37" i="104" s="1"/>
  <c r="BL37" i="104"/>
  <c r="BO36" i="104"/>
  <c r="BQ36" i="104" s="1"/>
  <c r="BP41" i="106" l="1"/>
  <c r="BN42" i="106"/>
  <c r="BJ43" i="106"/>
  <c r="BL42" i="106"/>
  <c r="BO41" i="106"/>
  <c r="BQ41" i="106" s="1"/>
  <c r="BP40" i="105"/>
  <c r="BO40" i="105"/>
  <c r="BQ40" i="105" s="1"/>
  <c r="BL41" i="105"/>
  <c r="BN41" i="105"/>
  <c r="BJ42" i="105"/>
  <c r="BO37" i="104"/>
  <c r="BQ37" i="104" s="1"/>
  <c r="BL38" i="104"/>
  <c r="BN38" i="104"/>
  <c r="BP38" i="104" s="1"/>
  <c r="BJ39" i="104"/>
  <c r="BO42" i="106" l="1"/>
  <c r="BQ42" i="106" s="1"/>
  <c r="BP42" i="106"/>
  <c r="BL43" i="106"/>
  <c r="BJ44" i="106"/>
  <c r="BN43" i="106"/>
  <c r="BP41" i="105"/>
  <c r="BN42" i="105"/>
  <c r="BJ43" i="105"/>
  <c r="BL42" i="105"/>
  <c r="BO41" i="105"/>
  <c r="BQ41" i="105" s="1"/>
  <c r="BO38" i="104"/>
  <c r="BQ38" i="104" s="1"/>
  <c r="BL39" i="104"/>
  <c r="BJ40" i="104"/>
  <c r="BN39" i="104"/>
  <c r="BP39" i="104" s="1"/>
  <c r="BP43" i="106" l="1"/>
  <c r="BN44" i="106"/>
  <c r="BJ45" i="106"/>
  <c r="BL44" i="106"/>
  <c r="BO43" i="106"/>
  <c r="BQ43" i="106" s="1"/>
  <c r="BP42" i="105"/>
  <c r="BO42" i="105"/>
  <c r="BQ42" i="105" s="1"/>
  <c r="BJ44" i="105"/>
  <c r="BL43" i="105"/>
  <c r="BN43" i="105"/>
  <c r="BJ41" i="104"/>
  <c r="BN40" i="104"/>
  <c r="BP40" i="104" s="1"/>
  <c r="BL40" i="104"/>
  <c r="BO39" i="104"/>
  <c r="BQ39" i="104" s="1"/>
  <c r="BP44" i="106" l="1"/>
  <c r="BO44" i="106"/>
  <c r="BQ44" i="106" s="1"/>
  <c r="BN45" i="106"/>
  <c r="BL45" i="106"/>
  <c r="BJ46" i="106"/>
  <c r="BP43" i="105"/>
  <c r="BO43" i="105"/>
  <c r="BQ43" i="105" s="1"/>
  <c r="BL44" i="105"/>
  <c r="BJ45" i="105"/>
  <c r="BN44" i="105"/>
  <c r="BO40" i="104"/>
  <c r="BQ40" i="104" s="1"/>
  <c r="BJ42" i="104"/>
  <c r="BN41" i="104"/>
  <c r="BP41" i="104" s="1"/>
  <c r="BL41" i="104"/>
  <c r="BP45" i="106" l="1"/>
  <c r="BL46" i="106"/>
  <c r="BN46" i="106"/>
  <c r="BJ47" i="106"/>
  <c r="BO45" i="106"/>
  <c r="BQ45" i="106" s="1"/>
  <c r="BP44" i="105"/>
  <c r="BL45" i="105"/>
  <c r="BN45" i="105"/>
  <c r="BJ46" i="105"/>
  <c r="BO44" i="105"/>
  <c r="BQ44" i="105" s="1"/>
  <c r="BO41" i="104"/>
  <c r="BQ41" i="104" s="1"/>
  <c r="BJ43" i="104"/>
  <c r="BN42" i="104"/>
  <c r="BP42" i="104" s="1"/>
  <c r="BL42" i="104"/>
  <c r="BP46" i="106" l="1"/>
  <c r="BN47" i="106"/>
  <c r="BJ48" i="106"/>
  <c r="BL47" i="106"/>
  <c r="BO46" i="106"/>
  <c r="BQ46" i="106" s="1"/>
  <c r="BP45" i="105"/>
  <c r="BL46" i="105"/>
  <c r="BN46" i="105"/>
  <c r="BJ47" i="105"/>
  <c r="BO45" i="105"/>
  <c r="BQ45" i="105" s="1"/>
  <c r="BO42" i="104"/>
  <c r="BQ42" i="104" s="1"/>
  <c r="BJ44" i="104"/>
  <c r="BN43" i="104"/>
  <c r="BP43" i="104" s="1"/>
  <c r="BL43" i="104"/>
  <c r="BP47" i="106" l="1"/>
  <c r="BO47" i="106"/>
  <c r="BQ47" i="106" s="1"/>
  <c r="BN48" i="106"/>
  <c r="BL48" i="106"/>
  <c r="BJ49" i="106"/>
  <c r="BP46" i="105"/>
  <c r="BL47" i="105"/>
  <c r="BJ48" i="105"/>
  <c r="BN47" i="105"/>
  <c r="BO46" i="105"/>
  <c r="BQ46" i="105" s="1"/>
  <c r="BO43" i="104"/>
  <c r="BQ43" i="104" s="1"/>
  <c r="BL44" i="104"/>
  <c r="BN44" i="104"/>
  <c r="BP44" i="104" s="1"/>
  <c r="BJ45" i="104"/>
  <c r="BP48" i="106" l="1"/>
  <c r="BO48" i="106"/>
  <c r="BQ48" i="106" s="1"/>
  <c r="BN49" i="106"/>
  <c r="BJ50" i="106"/>
  <c r="BL49" i="106"/>
  <c r="BP47" i="105"/>
  <c r="BL48" i="105"/>
  <c r="BN48" i="105"/>
  <c r="BP48" i="105" s="1"/>
  <c r="BJ49" i="105"/>
  <c r="BO47" i="105"/>
  <c r="BQ47" i="105" s="1"/>
  <c r="BJ46" i="104"/>
  <c r="BN45" i="104"/>
  <c r="BP45" i="104" s="1"/>
  <c r="BL45" i="104"/>
  <c r="BO44" i="104"/>
  <c r="BQ44" i="104" s="1"/>
  <c r="BP49" i="106" l="1"/>
  <c r="BO49" i="106"/>
  <c r="BQ49" i="106" s="1"/>
  <c r="BJ51" i="106"/>
  <c r="BN50" i="106"/>
  <c r="BL50" i="106"/>
  <c r="BJ50" i="105"/>
  <c r="BL49" i="105"/>
  <c r="BN49" i="105"/>
  <c r="BP49" i="105" s="1"/>
  <c r="BO48" i="105"/>
  <c r="BQ48" i="105" s="1"/>
  <c r="BO45" i="104"/>
  <c r="BQ45" i="104" s="1"/>
  <c r="BJ47" i="104"/>
  <c r="BN46" i="104"/>
  <c r="BP46" i="104" s="1"/>
  <c r="BL46" i="104"/>
  <c r="BP50" i="106" l="1"/>
  <c r="BO50" i="106"/>
  <c r="BQ50" i="106" s="1"/>
  <c r="BJ52" i="106"/>
  <c r="BN51" i="106"/>
  <c r="BL51" i="106"/>
  <c r="BO49" i="105"/>
  <c r="BQ49" i="105" s="1"/>
  <c r="BL50" i="105"/>
  <c r="BN50" i="105"/>
  <c r="BP50" i="105" s="1"/>
  <c r="BJ51" i="105"/>
  <c r="BO46" i="104"/>
  <c r="BQ46" i="104" s="1"/>
  <c r="BL47" i="104"/>
  <c r="BN47" i="104"/>
  <c r="BP47" i="104" s="1"/>
  <c r="BJ48" i="104"/>
  <c r="BP51" i="106" l="1"/>
  <c r="BO51" i="106"/>
  <c r="BQ51" i="106" s="1"/>
  <c r="BJ53" i="106"/>
  <c r="BN52" i="106"/>
  <c r="BL52" i="106"/>
  <c r="BL51" i="105"/>
  <c r="BN51" i="105"/>
  <c r="BP51" i="105" s="1"/>
  <c r="BJ52" i="105"/>
  <c r="BO50" i="105"/>
  <c r="BQ50" i="105" s="1"/>
  <c r="BJ49" i="104"/>
  <c r="BN48" i="104"/>
  <c r="BP48" i="104" s="1"/>
  <c r="BL48" i="104"/>
  <c r="BO47" i="104"/>
  <c r="BQ47" i="104" s="1"/>
  <c r="BP52" i="106" l="1"/>
  <c r="BO52" i="106"/>
  <c r="BQ52" i="106" s="1"/>
  <c r="BW14" i="106" s="1"/>
  <c r="BN53" i="106"/>
  <c r="BJ54" i="106"/>
  <c r="BL53" i="106"/>
  <c r="BL52" i="105"/>
  <c r="BJ53" i="105"/>
  <c r="BN52" i="105"/>
  <c r="BP52" i="105" s="1"/>
  <c r="BO51" i="105"/>
  <c r="BQ51" i="105" s="1"/>
  <c r="BO48" i="104"/>
  <c r="BQ48" i="104" s="1"/>
  <c r="BJ50" i="104"/>
  <c r="BN49" i="104"/>
  <c r="BP49" i="104" s="1"/>
  <c r="BL49" i="104"/>
  <c r="BP53" i="106" l="1"/>
  <c r="BO53" i="106"/>
  <c r="BQ53" i="106" s="1"/>
  <c r="BN54" i="106"/>
  <c r="BL54" i="106"/>
  <c r="BJ55" i="106"/>
  <c r="BJ54" i="105"/>
  <c r="BL53" i="105"/>
  <c r="BN53" i="105"/>
  <c r="BP53" i="105" s="1"/>
  <c r="BO52" i="105"/>
  <c r="BQ52" i="105" s="1"/>
  <c r="BW14" i="105" s="1"/>
  <c r="BO49" i="104"/>
  <c r="BQ49" i="104" s="1"/>
  <c r="BJ51" i="104"/>
  <c r="BN50" i="104"/>
  <c r="BP50" i="104" s="1"/>
  <c r="BL50" i="104"/>
  <c r="BP54" i="106" l="1"/>
  <c r="BO54" i="106"/>
  <c r="BQ54" i="106" s="1"/>
  <c r="BL55" i="106"/>
  <c r="BJ56" i="106"/>
  <c r="BN55" i="106"/>
  <c r="BO53" i="105"/>
  <c r="BQ53" i="105" s="1"/>
  <c r="BL54" i="105"/>
  <c r="BN54" i="105"/>
  <c r="BP54" i="105" s="1"/>
  <c r="BJ55" i="105"/>
  <c r="BO50" i="104"/>
  <c r="BQ50" i="104" s="1"/>
  <c r="BJ52" i="104"/>
  <c r="BN51" i="104"/>
  <c r="BP51" i="104" s="1"/>
  <c r="BL51" i="104"/>
  <c r="BP55" i="106" l="1"/>
  <c r="BJ57" i="106"/>
  <c r="BL56" i="106"/>
  <c r="BN56" i="106"/>
  <c r="BO55" i="106"/>
  <c r="BQ55" i="106" s="1"/>
  <c r="BO54" i="105"/>
  <c r="BQ54" i="105" s="1"/>
  <c r="BN55" i="105"/>
  <c r="BP55" i="105" s="1"/>
  <c r="BL55" i="105"/>
  <c r="BJ56" i="105"/>
  <c r="BO51" i="104"/>
  <c r="BQ51" i="104" s="1"/>
  <c r="BL52" i="104"/>
  <c r="BN52" i="104"/>
  <c r="BP52" i="104" s="1"/>
  <c r="BJ53" i="104"/>
  <c r="BP56" i="106" l="1"/>
  <c r="BO56" i="106"/>
  <c r="BQ56" i="106" s="1"/>
  <c r="BL57" i="106"/>
  <c r="BJ58" i="106"/>
  <c r="BN57" i="106"/>
  <c r="BO55" i="105"/>
  <c r="BQ55" i="105" s="1"/>
  <c r="BL56" i="105"/>
  <c r="BJ57" i="105"/>
  <c r="BN56" i="105"/>
  <c r="BP56" i="105" s="1"/>
  <c r="BO52" i="104"/>
  <c r="BQ52" i="104" s="1"/>
  <c r="BW14" i="104" s="1"/>
  <c r="BJ54" i="104"/>
  <c r="BN53" i="104"/>
  <c r="BP53" i="104" s="1"/>
  <c r="BL53" i="104"/>
  <c r="BP57" i="106" l="1"/>
  <c r="BJ59" i="106"/>
  <c r="BN58" i="106"/>
  <c r="BL58" i="106"/>
  <c r="BO57" i="106"/>
  <c r="BQ57" i="106" s="1"/>
  <c r="BN57" i="105"/>
  <c r="BP57" i="105" s="1"/>
  <c r="BL57" i="105"/>
  <c r="BJ58" i="105"/>
  <c r="BO56" i="105"/>
  <c r="BQ56" i="105" s="1"/>
  <c r="BO53" i="104"/>
  <c r="BQ53" i="104" s="1"/>
  <c r="BN54" i="104"/>
  <c r="BP54" i="104" s="1"/>
  <c r="BJ55" i="104"/>
  <c r="BL54" i="104"/>
  <c r="BP58" i="106" l="1"/>
  <c r="BO58" i="106"/>
  <c r="BQ58" i="106" s="1"/>
  <c r="BJ60" i="106"/>
  <c r="BN59" i="106"/>
  <c r="BL59" i="106"/>
  <c r="BO57" i="105"/>
  <c r="BQ57" i="105" s="1"/>
  <c r="BN58" i="105"/>
  <c r="BP58" i="105" s="1"/>
  <c r="BJ59" i="105"/>
  <c r="BL58" i="105"/>
  <c r="BO54" i="104"/>
  <c r="BQ54" i="104" s="1"/>
  <c r="BL55" i="104"/>
  <c r="BN55" i="104"/>
  <c r="BP55" i="104" s="1"/>
  <c r="BJ56" i="104"/>
  <c r="BP59" i="106" l="1"/>
  <c r="BO59" i="106"/>
  <c r="BQ59" i="106" s="1"/>
  <c r="BN60" i="106"/>
  <c r="BL60" i="106"/>
  <c r="BJ61" i="106"/>
  <c r="BO58" i="105"/>
  <c r="BQ58" i="105" s="1"/>
  <c r="BL59" i="105"/>
  <c r="BN59" i="105"/>
  <c r="BP59" i="105" s="1"/>
  <c r="BJ60" i="105"/>
  <c r="BJ57" i="104"/>
  <c r="BN56" i="104"/>
  <c r="BP56" i="104" s="1"/>
  <c r="BL56" i="104"/>
  <c r="BO55" i="104"/>
  <c r="BQ55" i="104" s="1"/>
  <c r="BP60" i="106" l="1"/>
  <c r="BN61" i="106"/>
  <c r="BL61" i="106"/>
  <c r="BJ62" i="106"/>
  <c r="BO60" i="106"/>
  <c r="BQ60" i="106" s="1"/>
  <c r="BL60" i="105"/>
  <c r="BN60" i="105"/>
  <c r="BP60" i="105" s="1"/>
  <c r="BJ61" i="105"/>
  <c r="BO59" i="105"/>
  <c r="BQ59" i="105" s="1"/>
  <c r="BO56" i="104"/>
  <c r="BQ56" i="104" s="1"/>
  <c r="BJ58" i="104"/>
  <c r="BN57" i="104"/>
  <c r="BP57" i="104" s="1"/>
  <c r="BL57" i="104"/>
  <c r="BP61" i="106" l="1"/>
  <c r="BO61" i="106"/>
  <c r="BQ61" i="106" s="1"/>
  <c r="BN62" i="106"/>
  <c r="BP62" i="106" s="1"/>
  <c r="BJ63" i="106"/>
  <c r="BL62" i="106"/>
  <c r="BO60" i="105"/>
  <c r="BQ60" i="105" s="1"/>
  <c r="BN61" i="105"/>
  <c r="BP61" i="105" s="1"/>
  <c r="BL61" i="105"/>
  <c r="BJ62" i="105"/>
  <c r="BO57" i="104"/>
  <c r="BQ57" i="104" s="1"/>
  <c r="BJ59" i="104"/>
  <c r="BN58" i="104"/>
  <c r="BP58" i="104" s="1"/>
  <c r="BL58" i="104"/>
  <c r="BO62" i="106" l="1"/>
  <c r="BQ62" i="106" s="1"/>
  <c r="BN63" i="106"/>
  <c r="BP63" i="106" s="1"/>
  <c r="BJ64" i="106"/>
  <c r="BL63" i="106"/>
  <c r="BO61" i="105"/>
  <c r="BQ61" i="105" s="1"/>
  <c r="BL62" i="105"/>
  <c r="BN62" i="105"/>
  <c r="BP62" i="105" s="1"/>
  <c r="BJ63" i="105"/>
  <c r="BO58" i="104"/>
  <c r="BQ58" i="104" s="1"/>
  <c r="BJ60" i="104"/>
  <c r="BN59" i="104"/>
  <c r="BP59" i="104" s="1"/>
  <c r="BL59" i="104"/>
  <c r="BO63" i="106" l="1"/>
  <c r="BQ63" i="106" s="1"/>
  <c r="BJ65" i="106"/>
  <c r="BN64" i="106"/>
  <c r="BP64" i="106" s="1"/>
  <c r="BL64" i="106"/>
  <c r="BN63" i="105"/>
  <c r="BP63" i="105" s="1"/>
  <c r="BL63" i="105"/>
  <c r="BJ64" i="105"/>
  <c r="BO62" i="105"/>
  <c r="BQ62" i="105" s="1"/>
  <c r="BO59" i="104"/>
  <c r="BQ59" i="104" s="1"/>
  <c r="BL60" i="104"/>
  <c r="BN60" i="104"/>
  <c r="BP60" i="104" s="1"/>
  <c r="BJ61" i="104"/>
  <c r="BO64" i="106" l="1"/>
  <c r="BQ64" i="106" s="1"/>
  <c r="BN65" i="106"/>
  <c r="BP65" i="106" s="1"/>
  <c r="BL65" i="106"/>
  <c r="BJ66" i="106"/>
  <c r="BO63" i="105"/>
  <c r="BQ63" i="105" s="1"/>
  <c r="BN64" i="105"/>
  <c r="BP64" i="105" s="1"/>
  <c r="BJ65" i="105"/>
  <c r="BL64" i="105"/>
  <c r="BJ62" i="104"/>
  <c r="BN61" i="104"/>
  <c r="BP61" i="104" s="1"/>
  <c r="BL61" i="104"/>
  <c r="BO60" i="104"/>
  <c r="BQ60" i="104" s="1"/>
  <c r="BL66" i="106" l="1"/>
  <c r="BN66" i="106"/>
  <c r="BP66" i="106" s="1"/>
  <c r="BJ67" i="106"/>
  <c r="BO65" i="106"/>
  <c r="BQ65" i="106" s="1"/>
  <c r="BO64" i="105"/>
  <c r="BQ64" i="105" s="1"/>
  <c r="BN65" i="105"/>
  <c r="BP65" i="105" s="1"/>
  <c r="BL65" i="105"/>
  <c r="BJ66" i="105"/>
  <c r="BO61" i="104"/>
  <c r="BQ61" i="104" s="1"/>
  <c r="BL62" i="104"/>
  <c r="BJ63" i="104"/>
  <c r="BN62" i="104"/>
  <c r="BP62" i="104" s="1"/>
  <c r="BL67" i="106" l="1"/>
  <c r="BN67" i="106"/>
  <c r="BP67" i="106" s="1"/>
  <c r="BJ68" i="106"/>
  <c r="BO66" i="106"/>
  <c r="BQ66" i="106" s="1"/>
  <c r="BL66" i="105"/>
  <c r="BN66" i="105"/>
  <c r="BP66" i="105" s="1"/>
  <c r="BJ67" i="105"/>
  <c r="BO65" i="105"/>
  <c r="BQ65" i="105" s="1"/>
  <c r="BL63" i="104"/>
  <c r="BJ64" i="104"/>
  <c r="BN63" i="104"/>
  <c r="BP63" i="104" s="1"/>
  <c r="BO62" i="104"/>
  <c r="BQ62" i="104" s="1"/>
  <c r="BN68" i="106" l="1"/>
  <c r="BP68" i="106" s="1"/>
  <c r="BL68" i="106"/>
  <c r="BJ69" i="106"/>
  <c r="BO67" i="106"/>
  <c r="BQ67" i="106" s="1"/>
  <c r="BO66" i="105"/>
  <c r="BQ66" i="105" s="1"/>
  <c r="BL67" i="105"/>
  <c r="BJ68" i="105"/>
  <c r="BN67" i="105"/>
  <c r="BP67" i="105" s="1"/>
  <c r="BJ65" i="104"/>
  <c r="BN64" i="104"/>
  <c r="BP64" i="104" s="1"/>
  <c r="BL64" i="104"/>
  <c r="BO63" i="104"/>
  <c r="BQ63" i="104" s="1"/>
  <c r="BO68" i="106" l="1"/>
  <c r="BQ68" i="106" s="1"/>
  <c r="BN69" i="106"/>
  <c r="BP69" i="106" s="1"/>
  <c r="BJ70" i="106"/>
  <c r="BL69" i="106"/>
  <c r="BL68" i="105"/>
  <c r="BN68" i="105"/>
  <c r="BP68" i="105" s="1"/>
  <c r="BJ69" i="105"/>
  <c r="BO67" i="105"/>
  <c r="BQ67" i="105" s="1"/>
  <c r="BO64" i="104"/>
  <c r="BQ64" i="104" s="1"/>
  <c r="BJ66" i="104"/>
  <c r="BN65" i="104"/>
  <c r="BP65" i="104" s="1"/>
  <c r="BL65" i="104"/>
  <c r="BO69" i="106" l="1"/>
  <c r="BQ69" i="106" s="1"/>
  <c r="BJ71" i="106"/>
  <c r="BN70" i="106"/>
  <c r="BP70" i="106" s="1"/>
  <c r="BL70" i="106"/>
  <c r="BJ70" i="105"/>
  <c r="BN69" i="105"/>
  <c r="BP69" i="105" s="1"/>
  <c r="BL69" i="105"/>
  <c r="BO68" i="105"/>
  <c r="BQ68" i="105" s="1"/>
  <c r="BO65" i="104"/>
  <c r="BQ65" i="104" s="1"/>
  <c r="BJ67" i="104"/>
  <c r="BN66" i="104"/>
  <c r="BP66" i="104" s="1"/>
  <c r="BL66" i="104"/>
  <c r="BO70" i="106" l="1"/>
  <c r="BQ70" i="106" s="1"/>
  <c r="BJ72" i="106"/>
  <c r="BN71" i="106"/>
  <c r="BP71" i="106" s="1"/>
  <c r="BL71" i="106"/>
  <c r="BO69" i="105"/>
  <c r="BQ69" i="105" s="1"/>
  <c r="BL70" i="105"/>
  <c r="BN70" i="105"/>
  <c r="BP70" i="105" s="1"/>
  <c r="BJ71" i="105"/>
  <c r="BO66" i="104"/>
  <c r="BQ66" i="104" s="1"/>
  <c r="BJ68" i="104"/>
  <c r="BN67" i="104"/>
  <c r="BP67" i="104" s="1"/>
  <c r="BL67" i="104"/>
  <c r="BO71" i="106" l="1"/>
  <c r="BQ71" i="106" s="1"/>
  <c r="BV14" i="106" s="1"/>
  <c r="BX14" i="106" s="1"/>
  <c r="BN72" i="106"/>
  <c r="BP72" i="106" s="1"/>
  <c r="BJ73" i="106"/>
  <c r="BL72" i="106"/>
  <c r="BO70" i="105"/>
  <c r="BQ70" i="105" s="1"/>
  <c r="BN71" i="105"/>
  <c r="BP71" i="105" s="1"/>
  <c r="BL71" i="105"/>
  <c r="BJ72" i="105"/>
  <c r="BO67" i="104"/>
  <c r="BQ67" i="104" s="1"/>
  <c r="BL68" i="104"/>
  <c r="BN68" i="104"/>
  <c r="BP68" i="104" s="1"/>
  <c r="BJ69" i="104"/>
  <c r="BO72" i="106" l="1"/>
  <c r="BQ72" i="106" s="1"/>
  <c r="BL73" i="106"/>
  <c r="BJ74" i="106"/>
  <c r="BN73" i="106"/>
  <c r="BP73" i="106" s="1"/>
  <c r="BO71" i="105"/>
  <c r="BQ71" i="105" s="1"/>
  <c r="BV14" i="105" s="1"/>
  <c r="BX14" i="105" s="1"/>
  <c r="BN72" i="105"/>
  <c r="BP72" i="105" s="1"/>
  <c r="BJ73" i="105"/>
  <c r="BL72" i="105"/>
  <c r="BL69" i="104"/>
  <c r="BJ70" i="104"/>
  <c r="BN69" i="104"/>
  <c r="BP69" i="104" s="1"/>
  <c r="BO68" i="104"/>
  <c r="BQ68" i="104" s="1"/>
  <c r="BN74" i="106" l="1"/>
  <c r="BP74" i="106" s="1"/>
  <c r="BL74" i="106"/>
  <c r="BJ75" i="106"/>
  <c r="BO73" i="106"/>
  <c r="BQ73" i="106" s="1"/>
  <c r="BO72" i="105"/>
  <c r="BQ72" i="105" s="1"/>
  <c r="BN73" i="105"/>
  <c r="BP73" i="105" s="1"/>
  <c r="BL73" i="105"/>
  <c r="BJ74" i="105"/>
  <c r="BJ71" i="104"/>
  <c r="BN70" i="104"/>
  <c r="BP70" i="104" s="1"/>
  <c r="BL70" i="104"/>
  <c r="BO69" i="104"/>
  <c r="BQ69" i="104" s="1"/>
  <c r="BO74" i="106" l="1"/>
  <c r="BQ74" i="106" s="1"/>
  <c r="BJ76" i="106"/>
  <c r="BN75" i="106"/>
  <c r="BP75" i="106" s="1"/>
  <c r="BL75" i="106"/>
  <c r="BO73" i="105"/>
  <c r="BQ73" i="105" s="1"/>
  <c r="BL74" i="105"/>
  <c r="BN74" i="105"/>
  <c r="BP74" i="105" s="1"/>
  <c r="BJ75" i="105"/>
  <c r="BO70" i="104"/>
  <c r="BQ70" i="104" s="1"/>
  <c r="BL71" i="104"/>
  <c r="BN71" i="104"/>
  <c r="BP71" i="104" s="1"/>
  <c r="BJ72" i="104"/>
  <c r="BO75" i="106" l="1"/>
  <c r="BQ75" i="106" s="1"/>
  <c r="BN76" i="106"/>
  <c r="BP76" i="106" s="1"/>
  <c r="BL76" i="106"/>
  <c r="BJ77" i="106"/>
  <c r="BL75" i="105"/>
  <c r="BN75" i="105"/>
  <c r="BP75" i="105" s="1"/>
  <c r="BJ76" i="105"/>
  <c r="BO74" i="105"/>
  <c r="BQ74" i="105" s="1"/>
  <c r="BJ73" i="104"/>
  <c r="BN72" i="104"/>
  <c r="BP72" i="104" s="1"/>
  <c r="BL72" i="104"/>
  <c r="BO71" i="104"/>
  <c r="BQ71" i="104" s="1"/>
  <c r="BV14" i="104" s="1"/>
  <c r="BX14" i="104" s="1"/>
  <c r="BJ78" i="106" l="1"/>
  <c r="BN77" i="106"/>
  <c r="BP77" i="106" s="1"/>
  <c r="BL77" i="106"/>
  <c r="BO76" i="106"/>
  <c r="BQ76" i="106" s="1"/>
  <c r="BL76" i="105"/>
  <c r="BN76" i="105"/>
  <c r="BP76" i="105" s="1"/>
  <c r="BJ77" i="105"/>
  <c r="BO75" i="105"/>
  <c r="BQ75" i="105" s="1"/>
  <c r="BO72" i="104"/>
  <c r="BQ72" i="104" s="1"/>
  <c r="BJ74" i="104"/>
  <c r="BN73" i="104"/>
  <c r="BP73" i="104" s="1"/>
  <c r="BL73" i="104"/>
  <c r="BO77" i="106" l="1"/>
  <c r="BQ77" i="106" s="1"/>
  <c r="BJ79" i="106"/>
  <c r="BN78" i="106"/>
  <c r="BP78" i="106" s="1"/>
  <c r="BL78" i="106"/>
  <c r="BN77" i="105"/>
  <c r="BP77" i="105" s="1"/>
  <c r="BL77" i="105"/>
  <c r="BJ78" i="105"/>
  <c r="BO76" i="105"/>
  <c r="BQ76" i="105" s="1"/>
  <c r="BO73" i="104"/>
  <c r="BQ73" i="104" s="1"/>
  <c r="BJ75" i="104"/>
  <c r="BN74" i="104"/>
  <c r="BP74" i="104" s="1"/>
  <c r="BL74" i="104"/>
  <c r="BO78" i="106" l="1"/>
  <c r="BQ78" i="106" s="1"/>
  <c r="BJ80" i="106"/>
  <c r="BN79" i="106"/>
  <c r="BP79" i="106" s="1"/>
  <c r="BL79" i="106"/>
  <c r="BO77" i="105"/>
  <c r="BQ77" i="105" s="1"/>
  <c r="BL78" i="105"/>
  <c r="BJ79" i="105"/>
  <c r="BN78" i="105"/>
  <c r="BP78" i="105" s="1"/>
  <c r="BO74" i="104"/>
  <c r="BQ74" i="104" s="1"/>
  <c r="BN75" i="104"/>
  <c r="BP75" i="104" s="1"/>
  <c r="BJ76" i="104"/>
  <c r="BL75" i="104"/>
  <c r="BO79" i="106" l="1"/>
  <c r="BQ79" i="106" s="1"/>
  <c r="BJ81" i="106"/>
  <c r="BN80" i="106"/>
  <c r="BP80" i="106" s="1"/>
  <c r="BL80" i="106"/>
  <c r="BJ80" i="105"/>
  <c r="BL79" i="105"/>
  <c r="BN79" i="105"/>
  <c r="BP79" i="105" s="1"/>
  <c r="BO78" i="105"/>
  <c r="BQ78" i="105" s="1"/>
  <c r="BO75" i="104"/>
  <c r="BQ75" i="104" s="1"/>
  <c r="BN76" i="104"/>
  <c r="BP76" i="104" s="1"/>
  <c r="BL76" i="104"/>
  <c r="BJ77" i="104"/>
  <c r="BO80" i="106" l="1"/>
  <c r="BQ80" i="106" s="1"/>
  <c r="BN81" i="106"/>
  <c r="BP81" i="106" s="1"/>
  <c r="BJ82" i="106"/>
  <c r="BL81" i="106"/>
  <c r="BO79" i="105"/>
  <c r="BQ79" i="105" s="1"/>
  <c r="BN80" i="105"/>
  <c r="BP80" i="105" s="1"/>
  <c r="BJ81" i="105"/>
  <c r="BL80" i="105"/>
  <c r="BO76" i="104"/>
  <c r="BQ76" i="104" s="1"/>
  <c r="BL77" i="104"/>
  <c r="BN77" i="104"/>
  <c r="BP77" i="104" s="1"/>
  <c r="BJ78" i="104"/>
  <c r="BO81" i="106" l="1"/>
  <c r="BQ81" i="106" s="1"/>
  <c r="BL82" i="106"/>
  <c r="BJ83" i="106"/>
  <c r="BN82" i="106"/>
  <c r="BP82" i="106" s="1"/>
  <c r="BO80" i="105"/>
  <c r="BQ80" i="105" s="1"/>
  <c r="BJ82" i="105"/>
  <c r="BN81" i="105"/>
  <c r="BP81" i="105" s="1"/>
  <c r="BL81" i="105"/>
  <c r="BN78" i="104"/>
  <c r="BP78" i="104" s="1"/>
  <c r="BJ79" i="104"/>
  <c r="BL78" i="104"/>
  <c r="BO77" i="104"/>
  <c r="BQ77" i="104" s="1"/>
  <c r="BJ84" i="106" l="1"/>
  <c r="BN83" i="106"/>
  <c r="BP83" i="106" s="1"/>
  <c r="BL83" i="106"/>
  <c r="BO82" i="106"/>
  <c r="BQ82" i="106" s="1"/>
  <c r="BO81" i="105"/>
  <c r="BQ81" i="105" s="1"/>
  <c r="BJ83" i="105"/>
  <c r="BN82" i="105"/>
  <c r="BP82" i="105" s="1"/>
  <c r="BL82" i="105"/>
  <c r="BO78" i="104"/>
  <c r="BQ78" i="104" s="1"/>
  <c r="BJ80" i="104"/>
  <c r="BL79" i="104"/>
  <c r="BN79" i="104"/>
  <c r="BP79" i="104" s="1"/>
  <c r="BO83" i="106" l="1"/>
  <c r="BQ83" i="106" s="1"/>
  <c r="BJ85" i="106"/>
  <c r="BN84" i="106"/>
  <c r="BP84" i="106" s="1"/>
  <c r="BL84" i="106"/>
  <c r="BO82" i="105"/>
  <c r="BQ82" i="105" s="1"/>
  <c r="BL83" i="105"/>
  <c r="BN83" i="105"/>
  <c r="BP83" i="105" s="1"/>
  <c r="BJ84" i="105"/>
  <c r="BO79" i="104"/>
  <c r="BQ79" i="104" s="1"/>
  <c r="BJ81" i="104"/>
  <c r="BN80" i="104"/>
  <c r="BP80" i="104" s="1"/>
  <c r="BL80" i="104"/>
  <c r="BO84" i="106" l="1"/>
  <c r="BQ84" i="106" s="1"/>
  <c r="BL85" i="106"/>
  <c r="BN85" i="106"/>
  <c r="BP85" i="106" s="1"/>
  <c r="BJ86" i="106"/>
  <c r="BL84" i="105"/>
  <c r="BN84" i="105"/>
  <c r="BP84" i="105" s="1"/>
  <c r="BJ85" i="105"/>
  <c r="BO83" i="105"/>
  <c r="BQ83" i="105" s="1"/>
  <c r="BO80" i="104"/>
  <c r="BQ80" i="104" s="1"/>
  <c r="BN81" i="104"/>
  <c r="BP81" i="104" s="1"/>
  <c r="BL81" i="104"/>
  <c r="BJ82" i="104"/>
  <c r="BO85" i="106" l="1"/>
  <c r="BQ85" i="106" s="1"/>
  <c r="BN86" i="106"/>
  <c r="BP86" i="106" s="1"/>
  <c r="BL86" i="106"/>
  <c r="BJ87" i="106"/>
  <c r="BO84" i="105"/>
  <c r="BQ84" i="105" s="1"/>
  <c r="BN85" i="105"/>
  <c r="BP85" i="105" s="1"/>
  <c r="BL85" i="105"/>
  <c r="BJ86" i="105"/>
  <c r="BO81" i="104"/>
  <c r="BQ81" i="104" s="1"/>
  <c r="BN82" i="104"/>
  <c r="BP82" i="104" s="1"/>
  <c r="BL82" i="104"/>
  <c r="BJ83" i="104"/>
  <c r="BO86" i="106" l="1"/>
  <c r="BQ86" i="106" s="1"/>
  <c r="BJ88" i="106"/>
  <c r="BN87" i="106"/>
  <c r="BP87" i="106" s="1"/>
  <c r="BL87" i="106"/>
  <c r="BO85" i="105"/>
  <c r="BQ85" i="105" s="1"/>
  <c r="BL86" i="105"/>
  <c r="BN86" i="105"/>
  <c r="BP86" i="105" s="1"/>
  <c r="BJ87" i="105"/>
  <c r="BO82" i="104"/>
  <c r="BQ82" i="104" s="1"/>
  <c r="BN83" i="104"/>
  <c r="BP83" i="104" s="1"/>
  <c r="BJ84" i="104"/>
  <c r="BL83" i="104"/>
  <c r="BO87" i="106" l="1"/>
  <c r="BQ87" i="106" s="1"/>
  <c r="BN88" i="106"/>
  <c r="BP88" i="106" s="1"/>
  <c r="BJ89" i="106"/>
  <c r="BJ90" i="106" s="1"/>
  <c r="BJ91" i="106" s="1"/>
  <c r="BJ92" i="106" s="1"/>
  <c r="BJ93" i="106" s="1"/>
  <c r="BJ94" i="106" s="1"/>
  <c r="BJ95" i="106" s="1"/>
  <c r="BJ96" i="106" s="1"/>
  <c r="BJ97" i="106" s="1"/>
  <c r="BJ98" i="106" s="1"/>
  <c r="BJ99" i="106" s="1"/>
  <c r="BJ100" i="106" s="1"/>
  <c r="BJ101" i="106" s="1"/>
  <c r="BJ102" i="106" s="1"/>
  <c r="BJ103" i="106" s="1"/>
  <c r="BJ104" i="106" s="1"/>
  <c r="BJ105" i="106" s="1"/>
  <c r="BJ106" i="106" s="1"/>
  <c r="BJ107" i="106" s="1"/>
  <c r="BJ108" i="106" s="1"/>
  <c r="BJ109" i="106" s="1"/>
  <c r="BJ110" i="106" s="1"/>
  <c r="BJ111" i="106" s="1"/>
  <c r="BJ112" i="106" s="1"/>
  <c r="BJ113" i="106" s="1"/>
  <c r="BJ114" i="106" s="1"/>
  <c r="BJ115" i="106" s="1"/>
  <c r="BJ116" i="106" s="1"/>
  <c r="BJ117" i="106" s="1"/>
  <c r="BJ118" i="106" s="1"/>
  <c r="BJ119" i="106" s="1"/>
  <c r="BJ120" i="106" s="1"/>
  <c r="BJ121" i="106" s="1"/>
  <c r="BJ122" i="106" s="1"/>
  <c r="BJ123" i="106" s="1"/>
  <c r="BJ124" i="106" s="1"/>
  <c r="BJ125" i="106" s="1"/>
  <c r="BJ126" i="106" s="1"/>
  <c r="BJ127" i="106" s="1"/>
  <c r="BJ128" i="106" s="1"/>
  <c r="BJ129" i="106" s="1"/>
  <c r="BJ130" i="106" s="1"/>
  <c r="BJ131" i="106" s="1"/>
  <c r="BJ132" i="106" s="1"/>
  <c r="BJ133" i="106" s="1"/>
  <c r="BJ134" i="106" s="1"/>
  <c r="BJ135" i="106" s="1"/>
  <c r="BJ136" i="106" s="1"/>
  <c r="BJ137" i="106" s="1"/>
  <c r="BJ138" i="106" s="1"/>
  <c r="BJ139" i="106" s="1"/>
  <c r="BJ140" i="106" s="1"/>
  <c r="BJ141" i="106" s="1"/>
  <c r="BJ142" i="106" s="1"/>
  <c r="BJ143" i="106" s="1"/>
  <c r="BJ144" i="106" s="1"/>
  <c r="BJ145" i="106" s="1"/>
  <c r="BJ146" i="106" s="1"/>
  <c r="BJ147" i="106" s="1"/>
  <c r="BJ148" i="106" s="1"/>
  <c r="BJ149" i="106" s="1"/>
  <c r="BJ150" i="106" s="1"/>
  <c r="BJ151" i="106" s="1"/>
  <c r="BJ152" i="106" s="1"/>
  <c r="BJ153" i="106" s="1"/>
  <c r="BJ154" i="106" s="1"/>
  <c r="BJ155" i="106" s="1"/>
  <c r="BJ156" i="106" s="1"/>
  <c r="BJ157" i="106" s="1"/>
  <c r="BJ158" i="106" s="1"/>
  <c r="BJ159" i="106" s="1"/>
  <c r="BJ160" i="106" s="1"/>
  <c r="BJ161" i="106" s="1"/>
  <c r="BJ162" i="106" s="1"/>
  <c r="BJ163" i="106" s="1"/>
  <c r="BJ164" i="106" s="1"/>
  <c r="BJ165" i="106" s="1"/>
  <c r="BJ166" i="106" s="1"/>
  <c r="BJ167" i="106" s="1"/>
  <c r="BJ168" i="106" s="1"/>
  <c r="BJ169" i="106" s="1"/>
  <c r="BJ170" i="106" s="1"/>
  <c r="BJ171" i="106" s="1"/>
  <c r="BJ172" i="106" s="1"/>
  <c r="BJ173" i="106" s="1"/>
  <c r="BJ174" i="106" s="1"/>
  <c r="BJ175" i="106" s="1"/>
  <c r="BJ176" i="106" s="1"/>
  <c r="BJ177" i="106" s="1"/>
  <c r="BJ178" i="106" s="1"/>
  <c r="BJ179" i="106" s="1"/>
  <c r="BJ180" i="106" s="1"/>
  <c r="BJ181" i="106" s="1"/>
  <c r="BJ182" i="106" s="1"/>
  <c r="BJ183" i="106" s="1"/>
  <c r="BJ184" i="106" s="1"/>
  <c r="BJ185" i="106" s="1"/>
  <c r="BJ186" i="106" s="1"/>
  <c r="BJ187" i="106" s="1"/>
  <c r="BJ188" i="106" s="1"/>
  <c r="BJ189" i="106" s="1"/>
  <c r="BJ190" i="106" s="1"/>
  <c r="BJ191" i="106" s="1"/>
  <c r="BJ192" i="106" s="1"/>
  <c r="BJ193" i="106" s="1"/>
  <c r="BJ194" i="106" s="1"/>
  <c r="BJ195" i="106" s="1"/>
  <c r="BJ196" i="106" s="1"/>
  <c r="BL88" i="106"/>
  <c r="BL87" i="105"/>
  <c r="BN87" i="105"/>
  <c r="BP87" i="105" s="1"/>
  <c r="BJ88" i="105"/>
  <c r="BO86" i="105"/>
  <c r="BQ86" i="105" s="1"/>
  <c r="BO83" i="104"/>
  <c r="BQ83" i="104" s="1"/>
  <c r="BJ85" i="104"/>
  <c r="BN84" i="104"/>
  <c r="BP84" i="104" s="1"/>
  <c r="BL84" i="104"/>
  <c r="BO88" i="106" l="1"/>
  <c r="BQ88" i="106" s="1"/>
  <c r="BN88" i="105"/>
  <c r="BP88" i="105" s="1"/>
  <c r="BJ89" i="105"/>
  <c r="BJ90" i="105" s="1"/>
  <c r="BJ91" i="105" s="1"/>
  <c r="BJ92" i="105" s="1"/>
  <c r="BJ93" i="105" s="1"/>
  <c r="BJ94" i="105" s="1"/>
  <c r="BJ95" i="105" s="1"/>
  <c r="BJ96" i="105" s="1"/>
  <c r="BJ97" i="105" s="1"/>
  <c r="BJ98" i="105" s="1"/>
  <c r="BJ99" i="105" s="1"/>
  <c r="BJ100" i="105" s="1"/>
  <c r="BJ101" i="105" s="1"/>
  <c r="BJ102" i="105" s="1"/>
  <c r="BJ103" i="105" s="1"/>
  <c r="BJ104" i="105" s="1"/>
  <c r="BJ105" i="105" s="1"/>
  <c r="BJ106" i="105" s="1"/>
  <c r="BJ107" i="105" s="1"/>
  <c r="BJ108" i="105" s="1"/>
  <c r="BJ109" i="105" s="1"/>
  <c r="BJ110" i="105" s="1"/>
  <c r="BJ111" i="105" s="1"/>
  <c r="BJ112" i="105" s="1"/>
  <c r="BJ113" i="105" s="1"/>
  <c r="BJ114" i="105" s="1"/>
  <c r="BJ115" i="105" s="1"/>
  <c r="BJ116" i="105" s="1"/>
  <c r="BJ117" i="105" s="1"/>
  <c r="BJ118" i="105" s="1"/>
  <c r="BJ119" i="105" s="1"/>
  <c r="BJ120" i="105" s="1"/>
  <c r="BJ121" i="105" s="1"/>
  <c r="BJ122" i="105" s="1"/>
  <c r="BJ123" i="105" s="1"/>
  <c r="BJ124" i="105" s="1"/>
  <c r="BJ125" i="105" s="1"/>
  <c r="BJ126" i="105" s="1"/>
  <c r="BJ127" i="105" s="1"/>
  <c r="BJ128" i="105" s="1"/>
  <c r="BJ129" i="105" s="1"/>
  <c r="BJ130" i="105" s="1"/>
  <c r="BJ131" i="105" s="1"/>
  <c r="BJ132" i="105" s="1"/>
  <c r="BJ133" i="105" s="1"/>
  <c r="BJ134" i="105" s="1"/>
  <c r="BJ135" i="105" s="1"/>
  <c r="BJ136" i="105" s="1"/>
  <c r="BJ137" i="105" s="1"/>
  <c r="BJ138" i="105" s="1"/>
  <c r="BJ139" i="105" s="1"/>
  <c r="BJ140" i="105" s="1"/>
  <c r="BJ141" i="105" s="1"/>
  <c r="BJ142" i="105" s="1"/>
  <c r="BJ143" i="105" s="1"/>
  <c r="BJ144" i="105" s="1"/>
  <c r="BJ145" i="105" s="1"/>
  <c r="BJ146" i="105" s="1"/>
  <c r="BJ147" i="105" s="1"/>
  <c r="BJ148" i="105" s="1"/>
  <c r="BJ149" i="105" s="1"/>
  <c r="BJ150" i="105" s="1"/>
  <c r="BJ151" i="105" s="1"/>
  <c r="BJ152" i="105" s="1"/>
  <c r="BJ153" i="105" s="1"/>
  <c r="BJ154" i="105" s="1"/>
  <c r="BJ155" i="105" s="1"/>
  <c r="BJ156" i="105" s="1"/>
  <c r="BJ157" i="105" s="1"/>
  <c r="BJ158" i="105" s="1"/>
  <c r="BJ159" i="105" s="1"/>
  <c r="BJ160" i="105" s="1"/>
  <c r="BJ161" i="105" s="1"/>
  <c r="BJ162" i="105" s="1"/>
  <c r="BJ163" i="105" s="1"/>
  <c r="BJ164" i="105" s="1"/>
  <c r="BJ165" i="105" s="1"/>
  <c r="BJ166" i="105" s="1"/>
  <c r="BJ167" i="105" s="1"/>
  <c r="BJ168" i="105" s="1"/>
  <c r="BJ169" i="105" s="1"/>
  <c r="BJ170" i="105" s="1"/>
  <c r="BJ171" i="105" s="1"/>
  <c r="BJ172" i="105" s="1"/>
  <c r="BJ173" i="105" s="1"/>
  <c r="BJ174" i="105" s="1"/>
  <c r="BJ175" i="105" s="1"/>
  <c r="BJ176" i="105" s="1"/>
  <c r="BJ177" i="105" s="1"/>
  <c r="BJ178" i="105" s="1"/>
  <c r="BJ179" i="105" s="1"/>
  <c r="BJ180" i="105" s="1"/>
  <c r="BJ181" i="105" s="1"/>
  <c r="BJ182" i="105" s="1"/>
  <c r="BJ183" i="105" s="1"/>
  <c r="BJ184" i="105" s="1"/>
  <c r="BJ185" i="105" s="1"/>
  <c r="BJ186" i="105" s="1"/>
  <c r="BJ187" i="105" s="1"/>
  <c r="BJ188" i="105" s="1"/>
  <c r="BJ189" i="105" s="1"/>
  <c r="BJ190" i="105" s="1"/>
  <c r="BJ191" i="105" s="1"/>
  <c r="BJ192" i="105" s="1"/>
  <c r="BJ193" i="105" s="1"/>
  <c r="BJ194" i="105" s="1"/>
  <c r="BJ195" i="105" s="1"/>
  <c r="BJ196" i="105" s="1"/>
  <c r="BL88" i="105"/>
  <c r="BO87" i="105"/>
  <c r="BQ87" i="105" s="1"/>
  <c r="BO84" i="104"/>
  <c r="BQ84" i="104" s="1"/>
  <c r="BL85" i="104"/>
  <c r="BJ86" i="104"/>
  <c r="BN85" i="104"/>
  <c r="BP85" i="104" s="1"/>
  <c r="BO88" i="105" l="1"/>
  <c r="BQ88" i="105" s="1"/>
  <c r="BN86" i="104"/>
  <c r="BP86" i="104" s="1"/>
  <c r="BL86" i="104"/>
  <c r="BJ87" i="104"/>
  <c r="BO85" i="104"/>
  <c r="BQ85" i="104" s="1"/>
  <c r="BO86" i="104" l="1"/>
  <c r="BQ86" i="104" s="1"/>
  <c r="BN87" i="104"/>
  <c r="BP87" i="104" s="1"/>
  <c r="BL87" i="104"/>
  <c r="BJ88" i="104"/>
  <c r="BO87" i="104" l="1"/>
  <c r="BQ87" i="104" s="1"/>
  <c r="BN88" i="104"/>
  <c r="BP88" i="104" s="1"/>
  <c r="BL88" i="104"/>
  <c r="BJ89" i="104"/>
  <c r="BJ90" i="104" s="1"/>
  <c r="BJ91" i="104" s="1"/>
  <c r="BJ92" i="104" s="1"/>
  <c r="BJ93" i="104" s="1"/>
  <c r="BJ94" i="104" s="1"/>
  <c r="BJ95" i="104" s="1"/>
  <c r="BJ96" i="104" s="1"/>
  <c r="BJ97" i="104" s="1"/>
  <c r="BJ98" i="104" s="1"/>
  <c r="BJ99" i="104" s="1"/>
  <c r="BJ100" i="104" s="1"/>
  <c r="BJ101" i="104" s="1"/>
  <c r="BJ102" i="104" s="1"/>
  <c r="BJ103" i="104" s="1"/>
  <c r="BJ104" i="104" s="1"/>
  <c r="BJ105" i="104" s="1"/>
  <c r="BJ106" i="104" s="1"/>
  <c r="BJ107" i="104" s="1"/>
  <c r="BJ108" i="104" s="1"/>
  <c r="BJ109" i="104" s="1"/>
  <c r="BJ110" i="104" s="1"/>
  <c r="BJ111" i="104" s="1"/>
  <c r="BJ112" i="104" s="1"/>
  <c r="BJ113" i="104" s="1"/>
  <c r="BJ114" i="104" s="1"/>
  <c r="BJ115" i="104" s="1"/>
  <c r="BJ116" i="104" s="1"/>
  <c r="BJ117" i="104" s="1"/>
  <c r="BJ118" i="104" s="1"/>
  <c r="BJ119" i="104" s="1"/>
  <c r="BJ120" i="104" s="1"/>
  <c r="BJ121" i="104" s="1"/>
  <c r="BJ122" i="104" s="1"/>
  <c r="BJ123" i="104" s="1"/>
  <c r="BJ124" i="104" s="1"/>
  <c r="BJ125" i="104" s="1"/>
  <c r="BJ126" i="104" s="1"/>
  <c r="BJ127" i="104" s="1"/>
  <c r="BJ128" i="104" s="1"/>
  <c r="BJ129" i="104" s="1"/>
  <c r="BJ130" i="104" s="1"/>
  <c r="BJ131" i="104" s="1"/>
  <c r="BJ132" i="104" s="1"/>
  <c r="BJ133" i="104" s="1"/>
  <c r="BJ134" i="104" s="1"/>
  <c r="BJ135" i="104" s="1"/>
  <c r="BJ136" i="104" s="1"/>
  <c r="BJ137" i="104" s="1"/>
  <c r="BJ138" i="104" s="1"/>
  <c r="BJ139" i="104" s="1"/>
  <c r="BJ140" i="104" s="1"/>
  <c r="BJ141" i="104" s="1"/>
  <c r="BJ142" i="104" s="1"/>
  <c r="BJ143" i="104" s="1"/>
  <c r="BJ144" i="104" s="1"/>
  <c r="BJ145" i="104" s="1"/>
  <c r="BJ146" i="104" s="1"/>
  <c r="BJ147" i="104" s="1"/>
  <c r="BJ148" i="104" s="1"/>
  <c r="BJ149" i="104" s="1"/>
  <c r="BJ150" i="104" s="1"/>
  <c r="BJ151" i="104" s="1"/>
  <c r="BJ152" i="104" s="1"/>
  <c r="BJ153" i="104" s="1"/>
  <c r="BJ154" i="104" s="1"/>
  <c r="BJ155" i="104" s="1"/>
  <c r="BJ156" i="104" s="1"/>
  <c r="BJ157" i="104" s="1"/>
  <c r="BJ158" i="104" s="1"/>
  <c r="BJ159" i="104" s="1"/>
  <c r="BJ160" i="104" s="1"/>
  <c r="BJ161" i="104" s="1"/>
  <c r="BJ162" i="104" s="1"/>
  <c r="BJ163" i="104" s="1"/>
  <c r="BJ164" i="104" s="1"/>
  <c r="BJ165" i="104" s="1"/>
  <c r="BJ166" i="104" s="1"/>
  <c r="BJ167" i="104" s="1"/>
  <c r="BJ168" i="104" s="1"/>
  <c r="BJ169" i="104" s="1"/>
  <c r="BJ170" i="104" s="1"/>
  <c r="BJ171" i="104" s="1"/>
  <c r="BJ172" i="104" s="1"/>
  <c r="BJ173" i="104" s="1"/>
  <c r="BJ174" i="104" s="1"/>
  <c r="BJ175" i="104" s="1"/>
  <c r="BJ176" i="104" s="1"/>
  <c r="BJ177" i="104" s="1"/>
  <c r="BJ178" i="104" s="1"/>
  <c r="BJ179" i="104" s="1"/>
  <c r="BJ180" i="104" s="1"/>
  <c r="BJ181" i="104" s="1"/>
  <c r="BJ182" i="104" s="1"/>
  <c r="BJ183" i="104" s="1"/>
  <c r="BJ184" i="104" s="1"/>
  <c r="BJ185" i="104" s="1"/>
  <c r="BJ186" i="104" s="1"/>
  <c r="BJ187" i="104" s="1"/>
  <c r="BJ188" i="104" s="1"/>
  <c r="BJ189" i="104" s="1"/>
  <c r="BJ190" i="104" s="1"/>
  <c r="BJ191" i="104" s="1"/>
  <c r="BJ192" i="104" s="1"/>
  <c r="BJ193" i="104" s="1"/>
  <c r="BJ194" i="104" s="1"/>
  <c r="BJ195" i="104" s="1"/>
  <c r="BJ196" i="104" s="1"/>
  <c r="BO88" i="104" l="1"/>
  <c r="BQ88" i="104" s="1"/>
  <c r="G4" i="20" l="1"/>
  <c r="H4" i="20" s="1"/>
  <c r="J3" i="20"/>
  <c r="H3" i="20"/>
  <c r="I4" i="20" l="1"/>
  <c r="J4" i="20"/>
  <c r="K4" i="20" s="1"/>
  <c r="G5" i="20"/>
  <c r="J5" i="20" l="1"/>
  <c r="K5" i="20" s="1"/>
  <c r="H5" i="20"/>
  <c r="G6" i="20"/>
  <c r="I5" i="20" l="1"/>
  <c r="J6" i="20"/>
  <c r="K6" i="20" s="1"/>
  <c r="H6" i="20"/>
  <c r="G7" i="20"/>
  <c r="I6" i="20" l="1"/>
  <c r="J7" i="20"/>
  <c r="K7" i="20" s="1"/>
  <c r="G8" i="20"/>
  <c r="H7" i="20"/>
  <c r="I7" i="20" l="1"/>
  <c r="G9" i="20"/>
  <c r="J8" i="20"/>
  <c r="K8" i="20" s="1"/>
  <c r="H8" i="20"/>
  <c r="I8" i="20" l="1"/>
  <c r="G10" i="20"/>
  <c r="J9" i="20"/>
  <c r="K9" i="20" s="1"/>
  <c r="H9" i="20"/>
  <c r="I9" i="20" l="1"/>
  <c r="G11" i="20"/>
  <c r="H10" i="20"/>
  <c r="J10" i="20"/>
  <c r="K10" i="20" s="1"/>
  <c r="I10" i="20" l="1"/>
  <c r="J11" i="20"/>
  <c r="K11" i="20" s="1"/>
  <c r="G12" i="20"/>
  <c r="H11" i="20"/>
  <c r="I11" i="20" l="1"/>
  <c r="J12" i="20"/>
  <c r="K12" i="20" s="1"/>
  <c r="G13" i="20"/>
  <c r="H12" i="20"/>
  <c r="I12" i="20" l="1"/>
  <c r="G14" i="20"/>
  <c r="J13" i="20"/>
  <c r="K13" i="20" s="1"/>
  <c r="H13" i="20"/>
  <c r="I13" i="20" l="1"/>
  <c r="H14" i="20"/>
  <c r="G15" i="20"/>
  <c r="J14" i="20"/>
  <c r="K14" i="20" s="1"/>
  <c r="I14" i="20" l="1"/>
  <c r="G16" i="20"/>
  <c r="H15" i="20"/>
  <c r="J15" i="20"/>
  <c r="K15" i="20" s="1"/>
  <c r="I15" i="20" l="1"/>
  <c r="H16" i="20"/>
  <c r="J16" i="20"/>
  <c r="K16" i="20" s="1"/>
  <c r="G17" i="20"/>
  <c r="I16" i="20" l="1"/>
  <c r="J17" i="20"/>
  <c r="K17" i="20" s="1"/>
  <c r="H17" i="20"/>
  <c r="G18" i="20"/>
  <c r="I17" i="20" l="1"/>
  <c r="H18" i="20"/>
  <c r="G19" i="20"/>
  <c r="J18" i="20"/>
  <c r="K18" i="20" s="1"/>
  <c r="I18" i="20" l="1"/>
  <c r="J19" i="20"/>
  <c r="K19" i="20" s="1"/>
  <c r="G20" i="20"/>
  <c r="H19" i="20"/>
  <c r="I19" i="20" l="1"/>
  <c r="J20" i="20"/>
  <c r="K20" i="20" s="1"/>
  <c r="G21" i="20"/>
  <c r="H20" i="20"/>
  <c r="I20" i="20" l="1"/>
  <c r="G22" i="20"/>
  <c r="J21" i="20"/>
  <c r="K21" i="20" s="1"/>
  <c r="H21" i="20"/>
  <c r="I21" i="20" l="1"/>
  <c r="J22" i="20"/>
  <c r="K22" i="20" s="1"/>
  <c r="H22" i="20"/>
  <c r="G23" i="20"/>
  <c r="I22" i="20" l="1"/>
  <c r="J23" i="20"/>
  <c r="K23" i="20" s="1"/>
  <c r="G24" i="20"/>
  <c r="H23" i="20"/>
  <c r="I23" i="20" l="1"/>
  <c r="G25" i="20"/>
  <c r="H24" i="20"/>
  <c r="J24" i="20"/>
  <c r="K24" i="20" s="1"/>
  <c r="I24" i="20" l="1"/>
  <c r="G26" i="20"/>
  <c r="J25" i="20"/>
  <c r="K25" i="20" s="1"/>
  <c r="H25" i="20"/>
  <c r="I25" i="20" l="1"/>
  <c r="G27" i="20"/>
  <c r="J26" i="20"/>
  <c r="K26" i="20" s="1"/>
  <c r="H26" i="20"/>
  <c r="I26" i="20" l="1"/>
  <c r="G28" i="20"/>
  <c r="J27" i="20"/>
  <c r="K27" i="20" s="1"/>
  <c r="H27" i="20"/>
  <c r="I27" i="20" l="1"/>
  <c r="G29" i="20"/>
  <c r="J28" i="20"/>
  <c r="K28" i="20" s="1"/>
  <c r="H28" i="20"/>
  <c r="I28" i="20" l="1"/>
  <c r="H29" i="20"/>
  <c r="G30" i="20"/>
  <c r="J29" i="20"/>
  <c r="K29" i="20" s="1"/>
  <c r="I29" i="20" l="1"/>
  <c r="J30" i="20"/>
  <c r="K30" i="20" s="1"/>
  <c r="H30" i="20"/>
  <c r="G31" i="20"/>
  <c r="I30" i="20" l="1"/>
  <c r="J31" i="20"/>
  <c r="K31" i="20" s="1"/>
  <c r="H31" i="20"/>
  <c r="G32" i="20"/>
  <c r="I31" i="20" l="1"/>
  <c r="G33" i="20"/>
  <c r="J32" i="20"/>
  <c r="K32" i="20" s="1"/>
  <c r="H32" i="20"/>
  <c r="I32" i="20" l="1"/>
  <c r="H33" i="20"/>
  <c r="G34" i="20"/>
  <c r="J33" i="20"/>
  <c r="K33" i="20" s="1"/>
  <c r="I33" i="20" l="1"/>
  <c r="G35" i="20"/>
  <c r="J34" i="20"/>
  <c r="K34" i="20" s="1"/>
  <c r="H34" i="20"/>
  <c r="I34" i="20" l="1"/>
  <c r="J35" i="20"/>
  <c r="K35" i="20" s="1"/>
  <c r="H35" i="20"/>
  <c r="G36" i="20"/>
  <c r="I35" i="20" l="1"/>
  <c r="H36" i="20"/>
  <c r="G37" i="20"/>
  <c r="J36" i="20"/>
  <c r="K36" i="20" s="1"/>
  <c r="I36" i="20" l="1"/>
  <c r="H37" i="20"/>
  <c r="J37" i="20"/>
  <c r="K37" i="20" s="1"/>
  <c r="G38" i="20"/>
  <c r="I37" i="20" l="1"/>
  <c r="G39" i="20"/>
  <c r="J38" i="20"/>
  <c r="K38" i="20" s="1"/>
  <c r="H38" i="20"/>
  <c r="I38" i="20" l="1"/>
  <c r="G40" i="20"/>
  <c r="J39" i="20"/>
  <c r="K39" i="20" s="1"/>
  <c r="H39" i="20"/>
  <c r="I39" i="20" l="1"/>
  <c r="G41" i="20"/>
  <c r="J40" i="20"/>
  <c r="K40" i="20" s="1"/>
  <c r="H40" i="20"/>
  <c r="I40" i="20" l="1"/>
  <c r="G42" i="20"/>
  <c r="J41" i="20"/>
  <c r="K41" i="20" s="1"/>
  <c r="H41" i="20"/>
  <c r="I41" i="20" l="1"/>
  <c r="H42" i="20"/>
  <c r="J42" i="20"/>
  <c r="K42" i="20" s="1"/>
  <c r="G43" i="20"/>
  <c r="I42" i="20" l="1"/>
  <c r="J43" i="20"/>
  <c r="K43" i="20" s="1"/>
  <c r="G44" i="20"/>
  <c r="H43" i="20"/>
  <c r="I43" i="20" l="1"/>
  <c r="J44" i="20"/>
  <c r="K44" i="20" s="1"/>
  <c r="G45" i="20"/>
  <c r="H44" i="20"/>
  <c r="I44" i="20" l="1"/>
  <c r="H45" i="20"/>
  <c r="G46" i="20"/>
  <c r="J45" i="20"/>
  <c r="K45" i="20" s="1"/>
  <c r="I45" i="20" l="1"/>
  <c r="H46" i="20"/>
  <c r="G47" i="20"/>
  <c r="J46" i="20"/>
  <c r="K46" i="20" s="1"/>
  <c r="I46" i="20" l="1"/>
  <c r="G48" i="20"/>
  <c r="J47" i="20"/>
  <c r="K47" i="20" s="1"/>
  <c r="H47" i="20"/>
  <c r="I47" i="20" l="1"/>
  <c r="H48" i="20"/>
  <c r="J48" i="20"/>
  <c r="K48" i="20" s="1"/>
  <c r="G49" i="20"/>
  <c r="I48" i="20" l="1"/>
  <c r="H49" i="20"/>
  <c r="G50" i="20"/>
  <c r="J49" i="20"/>
  <c r="K49" i="20" s="1"/>
  <c r="I49" i="20" l="1"/>
  <c r="G51" i="20"/>
  <c r="J50" i="20"/>
  <c r="K50" i="20" s="1"/>
  <c r="H50" i="20"/>
  <c r="I50" i="20" l="1"/>
  <c r="G52" i="20"/>
  <c r="H51" i="20"/>
  <c r="J51" i="20"/>
  <c r="K51" i="20" s="1"/>
  <c r="I51" i="20" l="1"/>
  <c r="G53" i="20"/>
  <c r="J52" i="20"/>
  <c r="K52" i="20" s="1"/>
  <c r="H52" i="20"/>
  <c r="I52" i="20" l="1"/>
  <c r="J53" i="20"/>
  <c r="K53" i="20" s="1"/>
  <c r="G54" i="20"/>
  <c r="H53" i="20"/>
  <c r="I53" i="20" l="1"/>
  <c r="J54" i="20"/>
  <c r="K54" i="20" s="1"/>
  <c r="H54" i="20"/>
  <c r="I54" i="20" l="1"/>
  <c r="AV373" i="80" l="1"/>
  <c r="AV372" i="80"/>
  <c r="AV371" i="80"/>
  <c r="AV370" i="80"/>
  <c r="AV369" i="80"/>
  <c r="AV368" i="80"/>
  <c r="AV367" i="80"/>
  <c r="AV366" i="80"/>
  <c r="AV365" i="80"/>
  <c r="AV364" i="80"/>
  <c r="AV363" i="80"/>
  <c r="AV362" i="80"/>
  <c r="AV361" i="80"/>
  <c r="AV360" i="80"/>
  <c r="AV359" i="80"/>
  <c r="AV358" i="80"/>
  <c r="AV357" i="80"/>
  <c r="AV356" i="80"/>
  <c r="AV355" i="80"/>
  <c r="AV354" i="80"/>
  <c r="AV353" i="80"/>
  <c r="AV352" i="80"/>
  <c r="AV351" i="80"/>
  <c r="AV350" i="80"/>
  <c r="AV349" i="80"/>
  <c r="AV348" i="80"/>
  <c r="AV347" i="80"/>
  <c r="AV346" i="80"/>
  <c r="AV345" i="80"/>
  <c r="AV344" i="80"/>
  <c r="AV343" i="80"/>
  <c r="AV342" i="80"/>
  <c r="AV341" i="80"/>
  <c r="AV340" i="80"/>
  <c r="AV339" i="80"/>
  <c r="AV338" i="80"/>
  <c r="AV337" i="80"/>
  <c r="AV336" i="80"/>
  <c r="AV335" i="80"/>
  <c r="AV334" i="80"/>
  <c r="AV333" i="80"/>
  <c r="AV332" i="80"/>
  <c r="AV331" i="80"/>
  <c r="AV330" i="80"/>
  <c r="AV329" i="80"/>
  <c r="AV328" i="80"/>
  <c r="AV327" i="80"/>
  <c r="AV326" i="80"/>
  <c r="AV325" i="80"/>
  <c r="AV324" i="80"/>
  <c r="AV323" i="80"/>
  <c r="AV322" i="80"/>
  <c r="AV321" i="80"/>
  <c r="AV320" i="80"/>
  <c r="AV319" i="80"/>
  <c r="AV318" i="80"/>
  <c r="AV317" i="80"/>
  <c r="AV316" i="80"/>
  <c r="AV315" i="80"/>
  <c r="AV314" i="80"/>
  <c r="AV313" i="80"/>
  <c r="AV312" i="80"/>
  <c r="AV311" i="80"/>
  <c r="AV310" i="80"/>
  <c r="AV309" i="80"/>
  <c r="AV308" i="80"/>
  <c r="AV307" i="80"/>
  <c r="AV306" i="80"/>
  <c r="AV305" i="80"/>
  <c r="AV304" i="80"/>
  <c r="AV303" i="80"/>
  <c r="AV302" i="80"/>
  <c r="AV301" i="80"/>
  <c r="AV300" i="80"/>
  <c r="AV299" i="80"/>
  <c r="AV298" i="80"/>
  <c r="AV297" i="80"/>
  <c r="AV296" i="80"/>
  <c r="AV295" i="80"/>
  <c r="AV294" i="80"/>
  <c r="AV293" i="80"/>
  <c r="AV292" i="80"/>
  <c r="AV291" i="80"/>
  <c r="AV290" i="80"/>
  <c r="AV289" i="80"/>
  <c r="AV288" i="80"/>
  <c r="AV287" i="80"/>
  <c r="AV286" i="80"/>
  <c r="AV285" i="80"/>
  <c r="AV284" i="80"/>
  <c r="AV283" i="80"/>
  <c r="AV282" i="80"/>
  <c r="AV281" i="80"/>
  <c r="AV280" i="80"/>
  <c r="AV279" i="80"/>
  <c r="AV278" i="80"/>
  <c r="AV277" i="80"/>
  <c r="AV276" i="80"/>
  <c r="AV275" i="80"/>
  <c r="AV274" i="80"/>
  <c r="AV273" i="80"/>
  <c r="AV272" i="80"/>
  <c r="AV271" i="80"/>
  <c r="AV270" i="80"/>
  <c r="AV269" i="80"/>
  <c r="AV268" i="80"/>
  <c r="AV267" i="80"/>
  <c r="AV266" i="80"/>
  <c r="AV265" i="80"/>
  <c r="AV264" i="80"/>
  <c r="AV263" i="80"/>
  <c r="AV262" i="80"/>
  <c r="AV261" i="80"/>
  <c r="AV260" i="80"/>
  <c r="AV259" i="80"/>
  <c r="AV258" i="80"/>
  <c r="AV257" i="80"/>
  <c r="AV256" i="80"/>
  <c r="AV255" i="80"/>
  <c r="AV254" i="80"/>
  <c r="AV253" i="80"/>
  <c r="AV252" i="80"/>
  <c r="AV251" i="80"/>
  <c r="AV250" i="80"/>
  <c r="AV249" i="80"/>
  <c r="AV248" i="80"/>
  <c r="AV247" i="80"/>
  <c r="AV246" i="80"/>
  <c r="AV245" i="80"/>
  <c r="AV244" i="80"/>
  <c r="AV243" i="80"/>
  <c r="AV242" i="80"/>
  <c r="AV241" i="80"/>
  <c r="AV240" i="80"/>
  <c r="AV239" i="80"/>
  <c r="AV238" i="80"/>
  <c r="AV237" i="80"/>
  <c r="AV236" i="80"/>
  <c r="AV235" i="80"/>
  <c r="AV234" i="80"/>
  <c r="AV233" i="80"/>
  <c r="AV232" i="80"/>
  <c r="AV231" i="80"/>
  <c r="AV230" i="80"/>
  <c r="AV229" i="80"/>
  <c r="AV228" i="80"/>
  <c r="AV227" i="80"/>
  <c r="AV226" i="80"/>
  <c r="AV225" i="80"/>
  <c r="AV224" i="80"/>
  <c r="AV223" i="80"/>
  <c r="AV222" i="80"/>
  <c r="AV221" i="80"/>
  <c r="AV220" i="80"/>
  <c r="AV219" i="80"/>
  <c r="AV218" i="80"/>
  <c r="AV217" i="80"/>
  <c r="AV216" i="80"/>
  <c r="AV215" i="80"/>
  <c r="AV214" i="80"/>
  <c r="AV213" i="80"/>
  <c r="AV212" i="80"/>
  <c r="AV211" i="80"/>
  <c r="AV210" i="80"/>
  <c r="AV209" i="80"/>
  <c r="AV208" i="80"/>
  <c r="AV207" i="80"/>
  <c r="AV206" i="80"/>
  <c r="AV205" i="80"/>
  <c r="AV204" i="80"/>
  <c r="AV203" i="80"/>
  <c r="AV202" i="80"/>
  <c r="AV201" i="80"/>
  <c r="AV200" i="80"/>
  <c r="AV199" i="80"/>
  <c r="AV198" i="80"/>
  <c r="AV197" i="80"/>
  <c r="AV196" i="80"/>
  <c r="AV195" i="80"/>
  <c r="AV194" i="80"/>
  <c r="AV193" i="80"/>
  <c r="AV192" i="80"/>
  <c r="AV191" i="80"/>
  <c r="AV190" i="80"/>
  <c r="AV189" i="80"/>
  <c r="AV188" i="80"/>
  <c r="AV187" i="80"/>
  <c r="AV186" i="80"/>
  <c r="AV185" i="80"/>
  <c r="AV184" i="80"/>
  <c r="AV183" i="80"/>
  <c r="AV182" i="80"/>
  <c r="AV181" i="80"/>
  <c r="AV180" i="80"/>
  <c r="AV179" i="80"/>
  <c r="AV178" i="80"/>
  <c r="AV177" i="80"/>
  <c r="AV176" i="80"/>
  <c r="AV175" i="80"/>
  <c r="AV174" i="80"/>
  <c r="AV173" i="80"/>
  <c r="AV172" i="80"/>
  <c r="AV171" i="80"/>
  <c r="AV170" i="80"/>
  <c r="AV169" i="80"/>
  <c r="AV168" i="80"/>
  <c r="AV167" i="80"/>
  <c r="AV166" i="80"/>
  <c r="AV165" i="80"/>
  <c r="AV164" i="80"/>
  <c r="AV163" i="80"/>
  <c r="AV162" i="80"/>
  <c r="AV161" i="80"/>
  <c r="AV160" i="80"/>
  <c r="AV159" i="80"/>
  <c r="AV158" i="80"/>
  <c r="AV157" i="80"/>
  <c r="AV156" i="80"/>
  <c r="AV155" i="80"/>
  <c r="AV154" i="80"/>
  <c r="AV153" i="80"/>
  <c r="AV152" i="80"/>
  <c r="AV151" i="80"/>
  <c r="AV150" i="80"/>
  <c r="AV149" i="80"/>
  <c r="AV148" i="80"/>
  <c r="AV147" i="80"/>
  <c r="AV146" i="80"/>
  <c r="AV145" i="80"/>
  <c r="AV144" i="80"/>
  <c r="AV143" i="80"/>
  <c r="AV142" i="80"/>
  <c r="AV141" i="80"/>
  <c r="AV140" i="80"/>
  <c r="AV139" i="80"/>
  <c r="AV138" i="80"/>
  <c r="AV137" i="80"/>
  <c r="AV136" i="80"/>
  <c r="AV135" i="80"/>
  <c r="AV134" i="80"/>
  <c r="AV133" i="80"/>
  <c r="AV132" i="80"/>
  <c r="AV131" i="80"/>
  <c r="AV130" i="80"/>
  <c r="AV129" i="80"/>
  <c r="AV128" i="80"/>
  <c r="AV127" i="80"/>
  <c r="AV126" i="80"/>
  <c r="AV125" i="80"/>
  <c r="AV124" i="80"/>
  <c r="AV123" i="80"/>
  <c r="AV122" i="80"/>
  <c r="AV121" i="80"/>
  <c r="AV120" i="80"/>
  <c r="AV119" i="80"/>
  <c r="AV118" i="80"/>
  <c r="AV117" i="80"/>
  <c r="AV116" i="80"/>
  <c r="AV115" i="80"/>
  <c r="AV114" i="80"/>
  <c r="AV113" i="80"/>
  <c r="AV112" i="80"/>
  <c r="AV111" i="80"/>
  <c r="AV110" i="80"/>
  <c r="AV109" i="80"/>
  <c r="AV108" i="80"/>
  <c r="AV107" i="80"/>
  <c r="AV106" i="80"/>
  <c r="AV105" i="80"/>
  <c r="AV104" i="80"/>
  <c r="AV103" i="80"/>
  <c r="AV102" i="80"/>
  <c r="AV101" i="80"/>
  <c r="AV100" i="80"/>
  <c r="AV99" i="80"/>
  <c r="AV98" i="80"/>
  <c r="AV97" i="80"/>
  <c r="AV96" i="80"/>
  <c r="AV95" i="80"/>
  <c r="AV94" i="80"/>
  <c r="AV93" i="80"/>
  <c r="AV92" i="80"/>
  <c r="AV91" i="80"/>
  <c r="AV90" i="80"/>
  <c r="AV89" i="80"/>
  <c r="AV88" i="80"/>
  <c r="AV87" i="80"/>
  <c r="AV86" i="80"/>
  <c r="AV85" i="80"/>
  <c r="AV84" i="80"/>
  <c r="AV83" i="80"/>
  <c r="AV82" i="80"/>
  <c r="AV81" i="80"/>
  <c r="AV80" i="80"/>
  <c r="AV79" i="80"/>
  <c r="AV78" i="80"/>
  <c r="AV77" i="80"/>
  <c r="AV76" i="80"/>
  <c r="AV75" i="80"/>
  <c r="AV74" i="80"/>
  <c r="AV73" i="80"/>
  <c r="AV72" i="80"/>
  <c r="AV71" i="80"/>
  <c r="AV70" i="80"/>
  <c r="AV69" i="80"/>
  <c r="AV68" i="80"/>
  <c r="AV67" i="80"/>
  <c r="AV66" i="80"/>
  <c r="AV65" i="80"/>
  <c r="AV64" i="80"/>
  <c r="AV63" i="80"/>
  <c r="AV62" i="80"/>
  <c r="AV61" i="80"/>
  <c r="AV60" i="80"/>
  <c r="AV59" i="80"/>
  <c r="AV58" i="80"/>
  <c r="AV57" i="80"/>
  <c r="AV56" i="80"/>
  <c r="AV55" i="80"/>
  <c r="AV54" i="80"/>
  <c r="AV53" i="80"/>
  <c r="AV52" i="80"/>
  <c r="AV51" i="80"/>
  <c r="AV50" i="80"/>
  <c r="AV49" i="80"/>
  <c r="AV48" i="80"/>
  <c r="AV47" i="80"/>
  <c r="AV46" i="80"/>
  <c r="AV45" i="80"/>
  <c r="AV44" i="80"/>
  <c r="AV43" i="80"/>
  <c r="AV42" i="80"/>
  <c r="AV41" i="80"/>
  <c r="AV40" i="80"/>
  <c r="AV39" i="80"/>
  <c r="AV38" i="80"/>
  <c r="AV37" i="80"/>
  <c r="AV36" i="80"/>
  <c r="AV35" i="80"/>
  <c r="AV34" i="80"/>
  <c r="AV33" i="80"/>
  <c r="AV32" i="80"/>
  <c r="AV31" i="80"/>
  <c r="AV30" i="80"/>
  <c r="AV29" i="80"/>
  <c r="AV28" i="80"/>
  <c r="AV27" i="80"/>
  <c r="AV26" i="80"/>
  <c r="AV25" i="80"/>
  <c r="AV24" i="80"/>
  <c r="AV23" i="80"/>
  <c r="AV22" i="80"/>
  <c r="AV21" i="80"/>
  <c r="AV20" i="80"/>
  <c r="AV19" i="80"/>
  <c r="AV18" i="80"/>
  <c r="AV17" i="80"/>
  <c r="AV16" i="80"/>
  <c r="AV15" i="80"/>
  <c r="AV14" i="80"/>
  <c r="AU373" i="80"/>
  <c r="AT373" i="80"/>
  <c r="AS373" i="80"/>
  <c r="AQ373" i="80"/>
  <c r="AP373" i="80"/>
  <c r="AU372" i="80"/>
  <c r="AT372" i="80"/>
  <c r="AS372" i="80"/>
  <c r="AQ372" i="80"/>
  <c r="AP372" i="80"/>
  <c r="AU371" i="80"/>
  <c r="AT371" i="80"/>
  <c r="AS371" i="80"/>
  <c r="AQ371" i="80"/>
  <c r="AP371" i="80"/>
  <c r="AU370" i="80"/>
  <c r="AT370" i="80"/>
  <c r="AS370" i="80"/>
  <c r="AQ370" i="80"/>
  <c r="AP370" i="80"/>
  <c r="AU369" i="80"/>
  <c r="AT369" i="80"/>
  <c r="AS369" i="80"/>
  <c r="AQ369" i="80"/>
  <c r="AP369" i="80"/>
  <c r="AU368" i="80"/>
  <c r="AT368" i="80"/>
  <c r="AS368" i="80"/>
  <c r="AQ368" i="80"/>
  <c r="AP368" i="80"/>
  <c r="AU367" i="80"/>
  <c r="AT367" i="80"/>
  <c r="AS367" i="80"/>
  <c r="AQ367" i="80"/>
  <c r="AP367" i="80"/>
  <c r="AU366" i="80"/>
  <c r="AT366" i="80"/>
  <c r="AS366" i="80"/>
  <c r="AQ366" i="80"/>
  <c r="AP366" i="80"/>
  <c r="AU365" i="80"/>
  <c r="AT365" i="80"/>
  <c r="AS365" i="80"/>
  <c r="AQ365" i="80"/>
  <c r="AP365" i="80"/>
  <c r="AU364" i="80"/>
  <c r="AT364" i="80"/>
  <c r="AS364" i="80"/>
  <c r="AQ364" i="80"/>
  <c r="AP364" i="80"/>
  <c r="AU363" i="80"/>
  <c r="AT363" i="80"/>
  <c r="AS363" i="80"/>
  <c r="AQ363" i="80"/>
  <c r="AP363" i="80"/>
  <c r="AU362" i="80"/>
  <c r="AT362" i="80"/>
  <c r="AS362" i="80"/>
  <c r="AQ362" i="80"/>
  <c r="AP362" i="80"/>
  <c r="AU361" i="80"/>
  <c r="AT361" i="80"/>
  <c r="AS361" i="80"/>
  <c r="AQ361" i="80"/>
  <c r="AP361" i="80"/>
  <c r="AU360" i="80"/>
  <c r="AT360" i="80"/>
  <c r="AS360" i="80"/>
  <c r="AQ360" i="80"/>
  <c r="AP360" i="80"/>
  <c r="AU359" i="80"/>
  <c r="AT359" i="80"/>
  <c r="AS359" i="80"/>
  <c r="AQ359" i="80"/>
  <c r="AP359" i="80"/>
  <c r="AU358" i="80"/>
  <c r="AT358" i="80"/>
  <c r="AS358" i="80"/>
  <c r="AQ358" i="80"/>
  <c r="AP358" i="80"/>
  <c r="AU357" i="80"/>
  <c r="AT357" i="80"/>
  <c r="AS357" i="80"/>
  <c r="AQ357" i="80"/>
  <c r="AP357" i="80"/>
  <c r="AU356" i="80"/>
  <c r="AT356" i="80"/>
  <c r="AS356" i="80"/>
  <c r="AQ356" i="80"/>
  <c r="AP356" i="80"/>
  <c r="AU355" i="80"/>
  <c r="AT355" i="80"/>
  <c r="AS355" i="80"/>
  <c r="AQ355" i="80"/>
  <c r="AP355" i="80"/>
  <c r="AU354" i="80"/>
  <c r="AT354" i="80"/>
  <c r="AS354" i="80"/>
  <c r="AQ354" i="80"/>
  <c r="AP354" i="80"/>
  <c r="AU353" i="80"/>
  <c r="AT353" i="80"/>
  <c r="AS353" i="80"/>
  <c r="AQ353" i="80"/>
  <c r="AP353" i="80"/>
  <c r="AU352" i="80"/>
  <c r="AT352" i="80"/>
  <c r="AS352" i="80"/>
  <c r="AQ352" i="80"/>
  <c r="AP352" i="80"/>
  <c r="AU351" i="80"/>
  <c r="AT351" i="80"/>
  <c r="AS351" i="80"/>
  <c r="AQ351" i="80"/>
  <c r="AP351" i="80"/>
  <c r="AU350" i="80"/>
  <c r="AT350" i="80"/>
  <c r="AS350" i="80"/>
  <c r="AQ350" i="80"/>
  <c r="AP350" i="80"/>
  <c r="AU349" i="80"/>
  <c r="AT349" i="80"/>
  <c r="AS349" i="80"/>
  <c r="AQ349" i="80"/>
  <c r="AP349" i="80"/>
  <c r="AU348" i="80"/>
  <c r="AT348" i="80"/>
  <c r="AS348" i="80"/>
  <c r="AQ348" i="80"/>
  <c r="AP348" i="80"/>
  <c r="AU347" i="80"/>
  <c r="AT347" i="80"/>
  <c r="AS347" i="80"/>
  <c r="AQ347" i="80"/>
  <c r="AP347" i="80"/>
  <c r="AU346" i="80"/>
  <c r="AT346" i="80"/>
  <c r="AS346" i="80"/>
  <c r="AQ346" i="80"/>
  <c r="AP346" i="80"/>
  <c r="AU345" i="80"/>
  <c r="AT345" i="80"/>
  <c r="AS345" i="80"/>
  <c r="AQ345" i="80"/>
  <c r="AP345" i="80"/>
  <c r="AU344" i="80"/>
  <c r="AT344" i="80"/>
  <c r="AS344" i="80"/>
  <c r="AQ344" i="80"/>
  <c r="AP344" i="80"/>
  <c r="AU343" i="80"/>
  <c r="AT343" i="80"/>
  <c r="AS343" i="80"/>
  <c r="AQ343" i="80"/>
  <c r="AP343" i="80"/>
  <c r="AU342" i="80"/>
  <c r="AT342" i="80"/>
  <c r="AS342" i="80"/>
  <c r="AQ342" i="80"/>
  <c r="AP342" i="80"/>
  <c r="AU341" i="80"/>
  <c r="AT341" i="80"/>
  <c r="AS341" i="80"/>
  <c r="AQ341" i="80"/>
  <c r="AP341" i="80"/>
  <c r="AU340" i="80"/>
  <c r="AT340" i="80"/>
  <c r="AS340" i="80"/>
  <c r="AQ340" i="80"/>
  <c r="AP340" i="80"/>
  <c r="AU339" i="80"/>
  <c r="AT339" i="80"/>
  <c r="AS339" i="80"/>
  <c r="AQ339" i="80"/>
  <c r="AP339" i="80"/>
  <c r="AU338" i="80"/>
  <c r="AT338" i="80"/>
  <c r="AS338" i="80"/>
  <c r="AQ338" i="80"/>
  <c r="AP338" i="80"/>
  <c r="AU337" i="80"/>
  <c r="AT337" i="80"/>
  <c r="AS337" i="80"/>
  <c r="AQ337" i="80"/>
  <c r="AP337" i="80"/>
  <c r="AU336" i="80"/>
  <c r="AT336" i="80"/>
  <c r="AS336" i="80"/>
  <c r="AQ336" i="80"/>
  <c r="AP336" i="80"/>
  <c r="AU335" i="80"/>
  <c r="AT335" i="80"/>
  <c r="AS335" i="80"/>
  <c r="AQ335" i="80"/>
  <c r="AP335" i="80"/>
  <c r="AU334" i="80"/>
  <c r="AT334" i="80"/>
  <c r="AS334" i="80"/>
  <c r="AQ334" i="80"/>
  <c r="AP334" i="80"/>
  <c r="AU333" i="80"/>
  <c r="AT333" i="80"/>
  <c r="AS333" i="80"/>
  <c r="AQ333" i="80"/>
  <c r="AP333" i="80"/>
  <c r="AU332" i="80"/>
  <c r="AT332" i="80"/>
  <c r="AS332" i="80"/>
  <c r="AQ332" i="80"/>
  <c r="AP332" i="80"/>
  <c r="AU331" i="80"/>
  <c r="AT331" i="80"/>
  <c r="AS331" i="80"/>
  <c r="AQ331" i="80"/>
  <c r="AP331" i="80"/>
  <c r="AU330" i="80"/>
  <c r="AT330" i="80"/>
  <c r="AS330" i="80"/>
  <c r="AQ330" i="80"/>
  <c r="AP330" i="80"/>
  <c r="AU329" i="80"/>
  <c r="AT329" i="80"/>
  <c r="AS329" i="80"/>
  <c r="AQ329" i="80"/>
  <c r="AP329" i="80"/>
  <c r="AU328" i="80"/>
  <c r="AT328" i="80"/>
  <c r="AS328" i="80"/>
  <c r="AQ328" i="80"/>
  <c r="AP328" i="80"/>
  <c r="AU327" i="80"/>
  <c r="AT327" i="80"/>
  <c r="AS327" i="80"/>
  <c r="AQ327" i="80"/>
  <c r="AP327" i="80"/>
  <c r="AU326" i="80"/>
  <c r="AT326" i="80"/>
  <c r="AS326" i="80"/>
  <c r="AQ326" i="80"/>
  <c r="AP326" i="80"/>
  <c r="AU325" i="80"/>
  <c r="AT325" i="80"/>
  <c r="AS325" i="80"/>
  <c r="AQ325" i="80"/>
  <c r="AP325" i="80"/>
  <c r="AU324" i="80"/>
  <c r="AT324" i="80"/>
  <c r="AS324" i="80"/>
  <c r="AQ324" i="80"/>
  <c r="AP324" i="80"/>
  <c r="AU323" i="80"/>
  <c r="AT323" i="80"/>
  <c r="AS323" i="80"/>
  <c r="AQ323" i="80"/>
  <c r="AP323" i="80"/>
  <c r="AU322" i="80"/>
  <c r="AT322" i="80"/>
  <c r="AS322" i="80"/>
  <c r="AQ322" i="80"/>
  <c r="AP322" i="80"/>
  <c r="AU321" i="80"/>
  <c r="AT321" i="80"/>
  <c r="AS321" i="80"/>
  <c r="AQ321" i="80"/>
  <c r="AP321" i="80"/>
  <c r="AU320" i="80"/>
  <c r="AT320" i="80"/>
  <c r="AS320" i="80"/>
  <c r="AQ320" i="80"/>
  <c r="AP320" i="80"/>
  <c r="AU319" i="80"/>
  <c r="AT319" i="80"/>
  <c r="AS319" i="80"/>
  <c r="AQ319" i="80"/>
  <c r="AP319" i="80"/>
  <c r="AU318" i="80"/>
  <c r="AT318" i="80"/>
  <c r="AS318" i="80"/>
  <c r="AQ318" i="80"/>
  <c r="AP318" i="80"/>
  <c r="AU317" i="80"/>
  <c r="AT317" i="80"/>
  <c r="AS317" i="80"/>
  <c r="AQ317" i="80"/>
  <c r="AP317" i="80"/>
  <c r="AU316" i="80"/>
  <c r="AT316" i="80"/>
  <c r="AS316" i="80"/>
  <c r="AQ316" i="80"/>
  <c r="AP316" i="80"/>
  <c r="AU315" i="80"/>
  <c r="AT315" i="80"/>
  <c r="AS315" i="80"/>
  <c r="AQ315" i="80"/>
  <c r="AP315" i="80"/>
  <c r="AU314" i="80"/>
  <c r="AT314" i="80"/>
  <c r="AS314" i="80"/>
  <c r="AQ314" i="80"/>
  <c r="AP314" i="80"/>
  <c r="AU313" i="80"/>
  <c r="AT313" i="80"/>
  <c r="AS313" i="80"/>
  <c r="AQ313" i="80"/>
  <c r="AP313" i="80"/>
  <c r="AU312" i="80"/>
  <c r="AT312" i="80"/>
  <c r="AS312" i="80"/>
  <c r="AQ312" i="80"/>
  <c r="AP312" i="80"/>
  <c r="AU311" i="80"/>
  <c r="AT311" i="80"/>
  <c r="AS311" i="80"/>
  <c r="AQ311" i="80"/>
  <c r="AP311" i="80"/>
  <c r="AU310" i="80"/>
  <c r="AT310" i="80"/>
  <c r="AS310" i="80"/>
  <c r="AQ310" i="80"/>
  <c r="AP310" i="80"/>
  <c r="AU309" i="80"/>
  <c r="AT309" i="80"/>
  <c r="AS309" i="80"/>
  <c r="AQ309" i="80"/>
  <c r="AP309" i="80"/>
  <c r="AU308" i="80"/>
  <c r="AT308" i="80"/>
  <c r="AS308" i="80"/>
  <c r="AQ308" i="80"/>
  <c r="AP308" i="80"/>
  <c r="AU307" i="80"/>
  <c r="AT307" i="80"/>
  <c r="AS307" i="80"/>
  <c r="AQ307" i="80"/>
  <c r="AP307" i="80"/>
  <c r="AU306" i="80"/>
  <c r="AT306" i="80"/>
  <c r="AS306" i="80"/>
  <c r="AQ306" i="80"/>
  <c r="AP306" i="80"/>
  <c r="AU305" i="80"/>
  <c r="AT305" i="80"/>
  <c r="AS305" i="80"/>
  <c r="AQ305" i="80"/>
  <c r="AP305" i="80"/>
  <c r="AU304" i="80"/>
  <c r="AT304" i="80"/>
  <c r="AS304" i="80"/>
  <c r="AQ304" i="80"/>
  <c r="AP304" i="80"/>
  <c r="AU303" i="80"/>
  <c r="AT303" i="80"/>
  <c r="AS303" i="80"/>
  <c r="AQ303" i="80"/>
  <c r="AP303" i="80"/>
  <c r="AU302" i="80"/>
  <c r="AT302" i="80"/>
  <c r="AS302" i="80"/>
  <c r="AQ302" i="80"/>
  <c r="AP302" i="80"/>
  <c r="AU301" i="80"/>
  <c r="AT301" i="80"/>
  <c r="AS301" i="80"/>
  <c r="AQ301" i="80"/>
  <c r="AP301" i="80"/>
  <c r="AU300" i="80"/>
  <c r="AT300" i="80"/>
  <c r="AS300" i="80"/>
  <c r="AQ300" i="80"/>
  <c r="AP300" i="80"/>
  <c r="AU299" i="80"/>
  <c r="AT299" i="80"/>
  <c r="AS299" i="80"/>
  <c r="AQ299" i="80"/>
  <c r="AP299" i="80"/>
  <c r="AU298" i="80"/>
  <c r="AT298" i="80"/>
  <c r="AS298" i="80"/>
  <c r="AQ298" i="80"/>
  <c r="AP298" i="80"/>
  <c r="AU297" i="80"/>
  <c r="AT297" i="80"/>
  <c r="AS297" i="80"/>
  <c r="AQ297" i="80"/>
  <c r="AP297" i="80"/>
  <c r="AU296" i="80"/>
  <c r="AT296" i="80"/>
  <c r="AS296" i="80"/>
  <c r="AQ296" i="80"/>
  <c r="AP296" i="80"/>
  <c r="AU295" i="80"/>
  <c r="AT295" i="80"/>
  <c r="AS295" i="80"/>
  <c r="AQ295" i="80"/>
  <c r="AP295" i="80"/>
  <c r="AU294" i="80"/>
  <c r="AT294" i="80"/>
  <c r="AS294" i="80"/>
  <c r="AQ294" i="80"/>
  <c r="AP294" i="80"/>
  <c r="AU293" i="80"/>
  <c r="AT293" i="80"/>
  <c r="AS293" i="80"/>
  <c r="AQ293" i="80"/>
  <c r="AP293" i="80"/>
  <c r="AU292" i="80"/>
  <c r="AT292" i="80"/>
  <c r="AS292" i="80"/>
  <c r="AQ292" i="80"/>
  <c r="AP292" i="80"/>
  <c r="AU291" i="80"/>
  <c r="AT291" i="80"/>
  <c r="AS291" i="80"/>
  <c r="AQ291" i="80"/>
  <c r="AP291" i="80"/>
  <c r="AU290" i="80"/>
  <c r="AT290" i="80"/>
  <c r="AS290" i="80"/>
  <c r="AQ290" i="80"/>
  <c r="AP290" i="80"/>
  <c r="AU289" i="80"/>
  <c r="AT289" i="80"/>
  <c r="AS289" i="80"/>
  <c r="AQ289" i="80"/>
  <c r="AP289" i="80"/>
  <c r="AU288" i="80"/>
  <c r="AT288" i="80"/>
  <c r="AS288" i="80"/>
  <c r="AQ288" i="80"/>
  <c r="AP288" i="80"/>
  <c r="AU287" i="80"/>
  <c r="AT287" i="80"/>
  <c r="AS287" i="80"/>
  <c r="AQ287" i="80"/>
  <c r="AP287" i="80"/>
  <c r="AU286" i="80"/>
  <c r="AT286" i="80"/>
  <c r="AS286" i="80"/>
  <c r="AQ286" i="80"/>
  <c r="AP286" i="80"/>
  <c r="AU285" i="80"/>
  <c r="AT285" i="80"/>
  <c r="AS285" i="80"/>
  <c r="AQ285" i="80"/>
  <c r="AP285" i="80"/>
  <c r="AU284" i="80"/>
  <c r="AT284" i="80"/>
  <c r="AS284" i="80"/>
  <c r="AQ284" i="80"/>
  <c r="AP284" i="80"/>
  <c r="AU283" i="80"/>
  <c r="AT283" i="80"/>
  <c r="AS283" i="80"/>
  <c r="AQ283" i="80"/>
  <c r="AP283" i="80"/>
  <c r="AU282" i="80"/>
  <c r="AT282" i="80"/>
  <c r="AS282" i="80"/>
  <c r="AQ282" i="80"/>
  <c r="AP282" i="80"/>
  <c r="AU281" i="80"/>
  <c r="AT281" i="80"/>
  <c r="AS281" i="80"/>
  <c r="AQ281" i="80"/>
  <c r="AP281" i="80"/>
  <c r="AU280" i="80"/>
  <c r="AT280" i="80"/>
  <c r="AS280" i="80"/>
  <c r="AQ280" i="80"/>
  <c r="AP280" i="80"/>
  <c r="AU279" i="80"/>
  <c r="AT279" i="80"/>
  <c r="AS279" i="80"/>
  <c r="AQ279" i="80"/>
  <c r="AP279" i="80"/>
  <c r="AU278" i="80"/>
  <c r="AT278" i="80"/>
  <c r="AS278" i="80"/>
  <c r="AQ278" i="80"/>
  <c r="AP278" i="80"/>
  <c r="AU277" i="80"/>
  <c r="AT277" i="80"/>
  <c r="AS277" i="80"/>
  <c r="AQ277" i="80"/>
  <c r="AP277" i="80"/>
  <c r="AU276" i="80"/>
  <c r="AT276" i="80"/>
  <c r="AS276" i="80"/>
  <c r="AQ276" i="80"/>
  <c r="AP276" i="80"/>
  <c r="AU275" i="80"/>
  <c r="AT275" i="80"/>
  <c r="AS275" i="80"/>
  <c r="AQ275" i="80"/>
  <c r="AP275" i="80"/>
  <c r="AU274" i="80"/>
  <c r="AT274" i="80"/>
  <c r="AS274" i="80"/>
  <c r="AQ274" i="80"/>
  <c r="AP274" i="80"/>
  <c r="AU273" i="80"/>
  <c r="AT273" i="80"/>
  <c r="AS273" i="80"/>
  <c r="AQ273" i="80"/>
  <c r="AP273" i="80"/>
  <c r="AU272" i="80"/>
  <c r="AT272" i="80"/>
  <c r="AS272" i="80"/>
  <c r="AQ272" i="80"/>
  <c r="AP272" i="80"/>
  <c r="AU271" i="80"/>
  <c r="AT271" i="80"/>
  <c r="AS271" i="80"/>
  <c r="AQ271" i="80"/>
  <c r="AP271" i="80"/>
  <c r="AU270" i="80"/>
  <c r="AT270" i="80"/>
  <c r="AS270" i="80"/>
  <c r="AQ270" i="80"/>
  <c r="AP270" i="80"/>
  <c r="AU269" i="80"/>
  <c r="AT269" i="80"/>
  <c r="AS269" i="80"/>
  <c r="AQ269" i="80"/>
  <c r="AP269" i="80"/>
  <c r="AU268" i="80"/>
  <c r="AT268" i="80"/>
  <c r="AS268" i="80"/>
  <c r="AQ268" i="80"/>
  <c r="AP268" i="80"/>
  <c r="AU267" i="80"/>
  <c r="AT267" i="80"/>
  <c r="AS267" i="80"/>
  <c r="AQ267" i="80"/>
  <c r="AP267" i="80"/>
  <c r="AU266" i="80"/>
  <c r="AT266" i="80"/>
  <c r="AS266" i="80"/>
  <c r="AQ266" i="80"/>
  <c r="AP266" i="80"/>
  <c r="AU265" i="80"/>
  <c r="AT265" i="80"/>
  <c r="AS265" i="80"/>
  <c r="AQ265" i="80"/>
  <c r="AP265" i="80"/>
  <c r="AU264" i="80"/>
  <c r="AT264" i="80"/>
  <c r="AS264" i="80"/>
  <c r="AQ264" i="80"/>
  <c r="AP264" i="80"/>
  <c r="AU263" i="80"/>
  <c r="AT263" i="80"/>
  <c r="AS263" i="80"/>
  <c r="AQ263" i="80"/>
  <c r="AP263" i="80"/>
  <c r="AU262" i="80"/>
  <c r="AT262" i="80"/>
  <c r="AS262" i="80"/>
  <c r="AQ262" i="80"/>
  <c r="AP262" i="80"/>
  <c r="AU261" i="80"/>
  <c r="AT261" i="80"/>
  <c r="AS261" i="80"/>
  <c r="AQ261" i="80"/>
  <c r="AP261" i="80"/>
  <c r="AU260" i="80"/>
  <c r="AT260" i="80"/>
  <c r="AS260" i="80"/>
  <c r="AQ260" i="80"/>
  <c r="AP260" i="80"/>
  <c r="AU259" i="80"/>
  <c r="AT259" i="80"/>
  <c r="AS259" i="80"/>
  <c r="AQ259" i="80"/>
  <c r="AP259" i="80"/>
  <c r="AU258" i="80"/>
  <c r="AT258" i="80"/>
  <c r="AS258" i="80"/>
  <c r="AQ258" i="80"/>
  <c r="AP258" i="80"/>
  <c r="AU257" i="80"/>
  <c r="AT257" i="80"/>
  <c r="AS257" i="80"/>
  <c r="AQ257" i="80"/>
  <c r="AP257" i="80"/>
  <c r="AU256" i="80"/>
  <c r="AT256" i="80"/>
  <c r="AS256" i="80"/>
  <c r="AQ256" i="80"/>
  <c r="AP256" i="80"/>
  <c r="AU255" i="80"/>
  <c r="AT255" i="80"/>
  <c r="AS255" i="80"/>
  <c r="AQ255" i="80"/>
  <c r="AP255" i="80"/>
  <c r="AU254" i="80"/>
  <c r="AT254" i="80"/>
  <c r="AS254" i="80"/>
  <c r="AQ254" i="80"/>
  <c r="AP254" i="80"/>
  <c r="AU253" i="80"/>
  <c r="AT253" i="80"/>
  <c r="AS253" i="80"/>
  <c r="AQ253" i="80"/>
  <c r="AP253" i="80"/>
  <c r="AU252" i="80"/>
  <c r="AT252" i="80"/>
  <c r="AS252" i="80"/>
  <c r="AQ252" i="80"/>
  <c r="AP252" i="80"/>
  <c r="AU251" i="80"/>
  <c r="AT251" i="80"/>
  <c r="AS251" i="80"/>
  <c r="AQ251" i="80"/>
  <c r="AP251" i="80"/>
  <c r="AU250" i="80"/>
  <c r="AT250" i="80"/>
  <c r="AS250" i="80"/>
  <c r="AQ250" i="80"/>
  <c r="AP250" i="80"/>
  <c r="AU249" i="80"/>
  <c r="AT249" i="80"/>
  <c r="AS249" i="80"/>
  <c r="AQ249" i="80"/>
  <c r="AP249" i="80"/>
  <c r="AU248" i="80"/>
  <c r="AT248" i="80"/>
  <c r="AS248" i="80"/>
  <c r="AQ248" i="80"/>
  <c r="AP248" i="80"/>
  <c r="AU247" i="80"/>
  <c r="AT247" i="80"/>
  <c r="AS247" i="80"/>
  <c r="AQ247" i="80"/>
  <c r="AP247" i="80"/>
  <c r="AU246" i="80"/>
  <c r="AT246" i="80"/>
  <c r="AS246" i="80"/>
  <c r="AQ246" i="80"/>
  <c r="AP246" i="80"/>
  <c r="AU245" i="80"/>
  <c r="AT245" i="80"/>
  <c r="AS245" i="80"/>
  <c r="AQ245" i="80"/>
  <c r="AP245" i="80"/>
  <c r="AU244" i="80"/>
  <c r="AT244" i="80"/>
  <c r="AS244" i="80"/>
  <c r="AQ244" i="80"/>
  <c r="AP244" i="80"/>
  <c r="AU243" i="80"/>
  <c r="AT243" i="80"/>
  <c r="AS243" i="80"/>
  <c r="AQ243" i="80"/>
  <c r="AP243" i="80"/>
  <c r="AU242" i="80"/>
  <c r="AT242" i="80"/>
  <c r="AS242" i="80"/>
  <c r="AQ242" i="80"/>
  <c r="AP242" i="80"/>
  <c r="AU241" i="80"/>
  <c r="AT241" i="80"/>
  <c r="AS241" i="80"/>
  <c r="AQ241" i="80"/>
  <c r="AP241" i="80"/>
  <c r="AU240" i="80"/>
  <c r="AT240" i="80"/>
  <c r="AS240" i="80"/>
  <c r="AQ240" i="80"/>
  <c r="AP240" i="80"/>
  <c r="AU239" i="80"/>
  <c r="AT239" i="80"/>
  <c r="AS239" i="80"/>
  <c r="AQ239" i="80"/>
  <c r="AP239" i="80"/>
  <c r="AU238" i="80"/>
  <c r="AT238" i="80"/>
  <c r="AS238" i="80"/>
  <c r="AQ238" i="80"/>
  <c r="AP238" i="80"/>
  <c r="AU237" i="80"/>
  <c r="AT237" i="80"/>
  <c r="AS237" i="80"/>
  <c r="AQ237" i="80"/>
  <c r="AP237" i="80"/>
  <c r="AU236" i="80"/>
  <c r="AT236" i="80"/>
  <c r="AS236" i="80"/>
  <c r="AQ236" i="80"/>
  <c r="AP236" i="80"/>
  <c r="AU235" i="80"/>
  <c r="AT235" i="80"/>
  <c r="AS235" i="80"/>
  <c r="AQ235" i="80"/>
  <c r="AP235" i="80"/>
  <c r="AU234" i="80"/>
  <c r="AT234" i="80"/>
  <c r="AS234" i="80"/>
  <c r="AQ234" i="80"/>
  <c r="AP234" i="80"/>
  <c r="AU233" i="80"/>
  <c r="AT233" i="80"/>
  <c r="AS233" i="80"/>
  <c r="AQ233" i="80"/>
  <c r="AP233" i="80"/>
  <c r="AU232" i="80"/>
  <c r="AT232" i="80"/>
  <c r="AS232" i="80"/>
  <c r="AQ232" i="80"/>
  <c r="AP232" i="80"/>
  <c r="AU231" i="80"/>
  <c r="AT231" i="80"/>
  <c r="AS231" i="80"/>
  <c r="AQ231" i="80"/>
  <c r="AP231" i="80"/>
  <c r="AU230" i="80"/>
  <c r="AT230" i="80"/>
  <c r="AS230" i="80"/>
  <c r="AQ230" i="80"/>
  <c r="AP230" i="80"/>
  <c r="AU229" i="80"/>
  <c r="AT229" i="80"/>
  <c r="AS229" i="80"/>
  <c r="AQ229" i="80"/>
  <c r="AP229" i="80"/>
  <c r="AU228" i="80"/>
  <c r="AT228" i="80"/>
  <c r="AS228" i="80"/>
  <c r="AQ228" i="80"/>
  <c r="AP228" i="80"/>
  <c r="AU227" i="80"/>
  <c r="AT227" i="80"/>
  <c r="AS227" i="80"/>
  <c r="AQ227" i="80"/>
  <c r="AP227" i="80"/>
  <c r="AU226" i="80"/>
  <c r="AT226" i="80"/>
  <c r="AS226" i="80"/>
  <c r="AQ226" i="80"/>
  <c r="AP226" i="80"/>
  <c r="AU225" i="80"/>
  <c r="AT225" i="80"/>
  <c r="AS225" i="80"/>
  <c r="AQ225" i="80"/>
  <c r="AP225" i="80"/>
  <c r="AU224" i="80"/>
  <c r="AT224" i="80"/>
  <c r="AS224" i="80"/>
  <c r="AQ224" i="80"/>
  <c r="AP224" i="80"/>
  <c r="AU223" i="80"/>
  <c r="AT223" i="80"/>
  <c r="AS223" i="80"/>
  <c r="AQ223" i="80"/>
  <c r="AP223" i="80"/>
  <c r="AU222" i="80"/>
  <c r="AT222" i="80"/>
  <c r="AS222" i="80"/>
  <c r="AQ222" i="80"/>
  <c r="AP222" i="80"/>
  <c r="AU221" i="80"/>
  <c r="AT221" i="80"/>
  <c r="AS221" i="80"/>
  <c r="AQ221" i="80"/>
  <c r="AP221" i="80"/>
  <c r="AU220" i="80"/>
  <c r="AT220" i="80"/>
  <c r="AS220" i="80"/>
  <c r="AQ220" i="80"/>
  <c r="AP220" i="80"/>
  <c r="AU219" i="80"/>
  <c r="AT219" i="80"/>
  <c r="AS219" i="80"/>
  <c r="AQ219" i="80"/>
  <c r="AP219" i="80"/>
  <c r="AU218" i="80"/>
  <c r="AT218" i="80"/>
  <c r="AS218" i="80"/>
  <c r="AQ218" i="80"/>
  <c r="AP218" i="80"/>
  <c r="AU217" i="80"/>
  <c r="AT217" i="80"/>
  <c r="AS217" i="80"/>
  <c r="AQ217" i="80"/>
  <c r="AP217" i="80"/>
  <c r="AU216" i="80"/>
  <c r="AT216" i="80"/>
  <c r="AS216" i="80"/>
  <c r="AQ216" i="80"/>
  <c r="AP216" i="80"/>
  <c r="AU215" i="80"/>
  <c r="AT215" i="80"/>
  <c r="AS215" i="80"/>
  <c r="AQ215" i="80"/>
  <c r="AP215" i="80"/>
  <c r="AU214" i="80"/>
  <c r="AT214" i="80"/>
  <c r="AS214" i="80"/>
  <c r="AQ214" i="80"/>
  <c r="AP214" i="80"/>
  <c r="AU213" i="80"/>
  <c r="AT213" i="80"/>
  <c r="AS213" i="80"/>
  <c r="AQ213" i="80"/>
  <c r="AP213" i="80"/>
  <c r="AU212" i="80"/>
  <c r="AT212" i="80"/>
  <c r="AS212" i="80"/>
  <c r="AQ212" i="80"/>
  <c r="AP212" i="80"/>
  <c r="AU211" i="80"/>
  <c r="AT211" i="80"/>
  <c r="AS211" i="80"/>
  <c r="AQ211" i="80"/>
  <c r="AP211" i="80"/>
  <c r="AU210" i="80"/>
  <c r="AT210" i="80"/>
  <c r="AS210" i="80"/>
  <c r="AQ210" i="80"/>
  <c r="AP210" i="80"/>
  <c r="AU209" i="80"/>
  <c r="AT209" i="80"/>
  <c r="AS209" i="80"/>
  <c r="AQ209" i="80"/>
  <c r="AP209" i="80"/>
  <c r="AU208" i="80"/>
  <c r="AT208" i="80"/>
  <c r="AS208" i="80"/>
  <c r="AQ208" i="80"/>
  <c r="AP208" i="80"/>
  <c r="AU207" i="80"/>
  <c r="AT207" i="80"/>
  <c r="AS207" i="80"/>
  <c r="AQ207" i="80"/>
  <c r="AP207" i="80"/>
  <c r="AU206" i="80"/>
  <c r="AT206" i="80"/>
  <c r="AS206" i="80"/>
  <c r="AQ206" i="80"/>
  <c r="AP206" i="80"/>
  <c r="AU205" i="80"/>
  <c r="AT205" i="80"/>
  <c r="AS205" i="80"/>
  <c r="AQ205" i="80"/>
  <c r="AP205" i="80"/>
  <c r="AU204" i="80"/>
  <c r="AT204" i="80"/>
  <c r="AS204" i="80"/>
  <c r="AQ204" i="80"/>
  <c r="AP204" i="80"/>
  <c r="AU203" i="80"/>
  <c r="AT203" i="80"/>
  <c r="AS203" i="80"/>
  <c r="AQ203" i="80"/>
  <c r="AP203" i="80"/>
  <c r="AU202" i="80"/>
  <c r="AT202" i="80"/>
  <c r="AS202" i="80"/>
  <c r="AQ202" i="80"/>
  <c r="AP202" i="80"/>
  <c r="AU201" i="80"/>
  <c r="AT201" i="80"/>
  <c r="AS201" i="80"/>
  <c r="AQ201" i="80"/>
  <c r="AP201" i="80"/>
  <c r="AU200" i="80"/>
  <c r="AT200" i="80"/>
  <c r="AS200" i="80"/>
  <c r="AQ200" i="80"/>
  <c r="AP200" i="80"/>
  <c r="AU199" i="80"/>
  <c r="AT199" i="80"/>
  <c r="AS199" i="80"/>
  <c r="AQ199" i="80"/>
  <c r="AP199" i="80"/>
  <c r="AU198" i="80"/>
  <c r="AT198" i="80"/>
  <c r="AS198" i="80"/>
  <c r="AQ198" i="80"/>
  <c r="AP198" i="80"/>
  <c r="AU197" i="80"/>
  <c r="AT197" i="80"/>
  <c r="AS197" i="80"/>
  <c r="AQ197" i="80"/>
  <c r="AP197" i="80"/>
  <c r="AU196" i="80"/>
  <c r="AT196" i="80"/>
  <c r="AS196" i="80"/>
  <c r="AQ196" i="80"/>
  <c r="AP196" i="80"/>
  <c r="AU195" i="80"/>
  <c r="AT195" i="80"/>
  <c r="AS195" i="80"/>
  <c r="AQ195" i="80"/>
  <c r="AP195" i="80"/>
  <c r="AU194" i="80"/>
  <c r="AT194" i="80"/>
  <c r="AS194" i="80"/>
  <c r="AQ194" i="80"/>
  <c r="AP194" i="80"/>
  <c r="AU193" i="80"/>
  <c r="AT193" i="80"/>
  <c r="AS193" i="80"/>
  <c r="AQ193" i="80"/>
  <c r="AP193" i="80"/>
  <c r="AU192" i="80"/>
  <c r="AT192" i="80"/>
  <c r="AS192" i="80"/>
  <c r="AQ192" i="80"/>
  <c r="AP192" i="80"/>
  <c r="AU191" i="80"/>
  <c r="AT191" i="80"/>
  <c r="AS191" i="80"/>
  <c r="AQ191" i="80"/>
  <c r="AP191" i="80"/>
  <c r="AU190" i="80"/>
  <c r="AT190" i="80"/>
  <c r="AS190" i="80"/>
  <c r="AQ190" i="80"/>
  <c r="AP190" i="80"/>
  <c r="AU189" i="80"/>
  <c r="AT189" i="80"/>
  <c r="AS189" i="80"/>
  <c r="AQ189" i="80"/>
  <c r="AP189" i="80"/>
  <c r="AU188" i="80"/>
  <c r="AT188" i="80"/>
  <c r="AS188" i="80"/>
  <c r="AQ188" i="80"/>
  <c r="AP188" i="80"/>
  <c r="AU187" i="80"/>
  <c r="AT187" i="80"/>
  <c r="AS187" i="80"/>
  <c r="AQ187" i="80"/>
  <c r="AP187" i="80"/>
  <c r="AU186" i="80"/>
  <c r="AT186" i="80"/>
  <c r="AS186" i="80"/>
  <c r="AQ186" i="80"/>
  <c r="AP186" i="80"/>
  <c r="AU185" i="80"/>
  <c r="AT185" i="80"/>
  <c r="AS185" i="80"/>
  <c r="AQ185" i="80"/>
  <c r="AP185" i="80"/>
  <c r="AU184" i="80"/>
  <c r="AT184" i="80"/>
  <c r="AS184" i="80"/>
  <c r="AQ184" i="80"/>
  <c r="AP184" i="80"/>
  <c r="AU183" i="80"/>
  <c r="AT183" i="80"/>
  <c r="AS183" i="80"/>
  <c r="AQ183" i="80"/>
  <c r="AP183" i="80"/>
  <c r="AU182" i="80"/>
  <c r="AT182" i="80"/>
  <c r="AS182" i="80"/>
  <c r="AQ182" i="80"/>
  <c r="AP182" i="80"/>
  <c r="AU181" i="80"/>
  <c r="AT181" i="80"/>
  <c r="AS181" i="80"/>
  <c r="AQ181" i="80"/>
  <c r="AP181" i="80"/>
  <c r="AU180" i="80"/>
  <c r="AT180" i="80"/>
  <c r="AS180" i="80"/>
  <c r="AQ180" i="80"/>
  <c r="AP180" i="80"/>
  <c r="AU179" i="80"/>
  <c r="AT179" i="80"/>
  <c r="AS179" i="80"/>
  <c r="AQ179" i="80"/>
  <c r="AP179" i="80"/>
  <c r="AU178" i="80"/>
  <c r="AT178" i="80"/>
  <c r="AS178" i="80"/>
  <c r="AQ178" i="80"/>
  <c r="AP178" i="80"/>
  <c r="AU177" i="80"/>
  <c r="AT177" i="80"/>
  <c r="AS177" i="80"/>
  <c r="AQ177" i="80"/>
  <c r="AP177" i="80"/>
  <c r="AU176" i="80"/>
  <c r="AT176" i="80"/>
  <c r="AS176" i="80"/>
  <c r="AQ176" i="80"/>
  <c r="AP176" i="80"/>
  <c r="AU175" i="80"/>
  <c r="AT175" i="80"/>
  <c r="AS175" i="80"/>
  <c r="AQ175" i="80"/>
  <c r="AP175" i="80"/>
  <c r="AU174" i="80"/>
  <c r="AT174" i="80"/>
  <c r="AS174" i="80"/>
  <c r="AQ174" i="80"/>
  <c r="AP174" i="80"/>
  <c r="AU173" i="80"/>
  <c r="AT173" i="80"/>
  <c r="AS173" i="80"/>
  <c r="AQ173" i="80"/>
  <c r="AP173" i="80"/>
  <c r="AU172" i="80"/>
  <c r="AT172" i="80"/>
  <c r="AS172" i="80"/>
  <c r="AQ172" i="80"/>
  <c r="AP172" i="80"/>
  <c r="AU171" i="80"/>
  <c r="AT171" i="80"/>
  <c r="AS171" i="80"/>
  <c r="AQ171" i="80"/>
  <c r="AP171" i="80"/>
  <c r="AU170" i="80"/>
  <c r="AT170" i="80"/>
  <c r="AS170" i="80"/>
  <c r="AQ170" i="80"/>
  <c r="AP170" i="80"/>
  <c r="AU169" i="80"/>
  <c r="AT169" i="80"/>
  <c r="AS169" i="80"/>
  <c r="AQ169" i="80"/>
  <c r="AP169" i="80"/>
  <c r="AU168" i="80"/>
  <c r="AT168" i="80"/>
  <c r="AS168" i="80"/>
  <c r="AQ168" i="80"/>
  <c r="AP168" i="80"/>
  <c r="AU167" i="80"/>
  <c r="AT167" i="80"/>
  <c r="AS167" i="80"/>
  <c r="AQ167" i="80"/>
  <c r="AP167" i="80"/>
  <c r="AU166" i="80"/>
  <c r="AT166" i="80"/>
  <c r="AS166" i="80"/>
  <c r="AQ166" i="80"/>
  <c r="AP166" i="80"/>
  <c r="AU165" i="80"/>
  <c r="AT165" i="80"/>
  <c r="AS165" i="80"/>
  <c r="AQ165" i="80"/>
  <c r="AP165" i="80"/>
  <c r="AU164" i="80"/>
  <c r="AT164" i="80"/>
  <c r="AS164" i="80"/>
  <c r="AQ164" i="80"/>
  <c r="AP164" i="80"/>
  <c r="AU163" i="80"/>
  <c r="AT163" i="80"/>
  <c r="AS163" i="80"/>
  <c r="AQ163" i="80"/>
  <c r="AP163" i="80"/>
  <c r="AU162" i="80"/>
  <c r="AT162" i="80"/>
  <c r="AS162" i="80"/>
  <c r="AQ162" i="80"/>
  <c r="AP162" i="80"/>
  <c r="AU161" i="80"/>
  <c r="AT161" i="80"/>
  <c r="AS161" i="80"/>
  <c r="AQ161" i="80"/>
  <c r="AP161" i="80"/>
  <c r="AU160" i="80"/>
  <c r="AT160" i="80"/>
  <c r="AS160" i="80"/>
  <c r="AQ160" i="80"/>
  <c r="AP160" i="80"/>
  <c r="AU159" i="80"/>
  <c r="AT159" i="80"/>
  <c r="AS159" i="80"/>
  <c r="AQ159" i="80"/>
  <c r="AP159" i="80"/>
  <c r="AU158" i="80"/>
  <c r="AT158" i="80"/>
  <c r="AS158" i="80"/>
  <c r="AQ158" i="80"/>
  <c r="AP158" i="80"/>
  <c r="AU157" i="80"/>
  <c r="AT157" i="80"/>
  <c r="AS157" i="80"/>
  <c r="AQ157" i="80"/>
  <c r="AP157" i="80"/>
  <c r="AU156" i="80"/>
  <c r="AT156" i="80"/>
  <c r="AS156" i="80"/>
  <c r="AQ156" i="80"/>
  <c r="AP156" i="80"/>
  <c r="AU155" i="80"/>
  <c r="AT155" i="80"/>
  <c r="AS155" i="80"/>
  <c r="AQ155" i="80"/>
  <c r="AP155" i="80"/>
  <c r="AU154" i="80"/>
  <c r="AT154" i="80"/>
  <c r="AS154" i="80"/>
  <c r="AQ154" i="80"/>
  <c r="AP154" i="80"/>
  <c r="AU153" i="80"/>
  <c r="AT153" i="80"/>
  <c r="AS153" i="80"/>
  <c r="AQ153" i="80"/>
  <c r="AP153" i="80"/>
  <c r="AU152" i="80"/>
  <c r="AT152" i="80"/>
  <c r="AS152" i="80"/>
  <c r="AQ152" i="80"/>
  <c r="AP152" i="80"/>
  <c r="AU151" i="80"/>
  <c r="AT151" i="80"/>
  <c r="AS151" i="80"/>
  <c r="AQ151" i="80"/>
  <c r="AP151" i="80"/>
  <c r="AU150" i="80"/>
  <c r="AT150" i="80"/>
  <c r="AS150" i="80"/>
  <c r="AQ150" i="80"/>
  <c r="AP150" i="80"/>
  <c r="AU149" i="80"/>
  <c r="AT149" i="80"/>
  <c r="AS149" i="80"/>
  <c r="AQ149" i="80"/>
  <c r="AP149" i="80"/>
  <c r="AU148" i="80"/>
  <c r="AT148" i="80"/>
  <c r="AS148" i="80"/>
  <c r="AQ148" i="80"/>
  <c r="AP148" i="80"/>
  <c r="AU147" i="80"/>
  <c r="AT147" i="80"/>
  <c r="AS147" i="80"/>
  <c r="AQ147" i="80"/>
  <c r="AP147" i="80"/>
  <c r="AU146" i="80"/>
  <c r="AT146" i="80"/>
  <c r="AS146" i="80"/>
  <c r="AQ146" i="80"/>
  <c r="AP146" i="80"/>
  <c r="AU145" i="80"/>
  <c r="AT145" i="80"/>
  <c r="AS145" i="80"/>
  <c r="AQ145" i="80"/>
  <c r="AP145" i="80"/>
  <c r="AU144" i="80"/>
  <c r="AT144" i="80"/>
  <c r="AS144" i="80"/>
  <c r="AQ144" i="80"/>
  <c r="AP144" i="80"/>
  <c r="AU143" i="80"/>
  <c r="AT143" i="80"/>
  <c r="AS143" i="80"/>
  <c r="AQ143" i="80"/>
  <c r="AP143" i="80"/>
  <c r="AU142" i="80"/>
  <c r="AT142" i="80"/>
  <c r="AS142" i="80"/>
  <c r="AQ142" i="80"/>
  <c r="AP142" i="80"/>
  <c r="AU141" i="80"/>
  <c r="AT141" i="80"/>
  <c r="AS141" i="80"/>
  <c r="AQ141" i="80"/>
  <c r="AP141" i="80"/>
  <c r="AU140" i="80"/>
  <c r="AT140" i="80"/>
  <c r="AS140" i="80"/>
  <c r="AQ140" i="80"/>
  <c r="AP140" i="80"/>
  <c r="AU139" i="80"/>
  <c r="AT139" i="80"/>
  <c r="AS139" i="80"/>
  <c r="AQ139" i="80"/>
  <c r="AP139" i="80"/>
  <c r="AU138" i="80"/>
  <c r="AT138" i="80"/>
  <c r="AS138" i="80"/>
  <c r="AQ138" i="80"/>
  <c r="AP138" i="80"/>
  <c r="AU137" i="80"/>
  <c r="AT137" i="80"/>
  <c r="AS137" i="80"/>
  <c r="AQ137" i="80"/>
  <c r="AP137" i="80"/>
  <c r="AU136" i="80"/>
  <c r="AT136" i="80"/>
  <c r="AS136" i="80"/>
  <c r="AQ136" i="80"/>
  <c r="AP136" i="80"/>
  <c r="AU135" i="80"/>
  <c r="AT135" i="80"/>
  <c r="AS135" i="80"/>
  <c r="AQ135" i="80"/>
  <c r="AP135" i="80"/>
  <c r="AU134" i="80"/>
  <c r="AT134" i="80"/>
  <c r="AS134" i="80"/>
  <c r="AQ134" i="80"/>
  <c r="AP134" i="80"/>
  <c r="AU133" i="80"/>
  <c r="AS133" i="80"/>
  <c r="AQ133" i="80"/>
  <c r="AT133" i="80" s="1"/>
  <c r="AP133" i="80"/>
  <c r="AU132" i="80"/>
  <c r="AS132" i="80"/>
  <c r="AQ132" i="80"/>
  <c r="AP132" i="80"/>
  <c r="AU131" i="80"/>
  <c r="AS131" i="80"/>
  <c r="AQ131" i="80"/>
  <c r="AP131" i="80"/>
  <c r="AT131" i="80" s="1"/>
  <c r="AU130" i="80"/>
  <c r="AS130" i="80"/>
  <c r="AQ130" i="80"/>
  <c r="AP130" i="80"/>
  <c r="AT130" i="80" s="1"/>
  <c r="AU129" i="80"/>
  <c r="AS129" i="80"/>
  <c r="AQ129" i="80"/>
  <c r="AP129" i="80"/>
  <c r="AT129" i="80" s="1"/>
  <c r="AU128" i="80"/>
  <c r="AS128" i="80"/>
  <c r="AQ128" i="80"/>
  <c r="AP128" i="80"/>
  <c r="AU127" i="80"/>
  <c r="AS127" i="80"/>
  <c r="AQ127" i="80"/>
  <c r="AP127" i="80"/>
  <c r="AT127" i="80" s="1"/>
  <c r="AU126" i="80"/>
  <c r="AS126" i="80"/>
  <c r="AQ126" i="80"/>
  <c r="AT126" i="80" s="1"/>
  <c r="AP126" i="80"/>
  <c r="AU125" i="80"/>
  <c r="AS125" i="80"/>
  <c r="AQ125" i="80"/>
  <c r="AP125" i="80"/>
  <c r="AT125" i="80" s="1"/>
  <c r="AU124" i="80"/>
  <c r="AS124" i="80"/>
  <c r="AT124" i="80" s="1"/>
  <c r="AQ124" i="80"/>
  <c r="AP124" i="80"/>
  <c r="AU123" i="80"/>
  <c r="AS123" i="80"/>
  <c r="AQ123" i="80"/>
  <c r="AP123" i="80"/>
  <c r="AU122" i="80"/>
  <c r="AS122" i="80"/>
  <c r="AQ122" i="80"/>
  <c r="AP122" i="80"/>
  <c r="AU121" i="80"/>
  <c r="AS121" i="80"/>
  <c r="AQ121" i="80"/>
  <c r="AP121" i="80"/>
  <c r="AU120" i="80"/>
  <c r="AS120" i="80"/>
  <c r="AQ120" i="80"/>
  <c r="AP120" i="80"/>
  <c r="AT120" i="80" s="1"/>
  <c r="AU119" i="80"/>
  <c r="AS119" i="80"/>
  <c r="AQ119" i="80"/>
  <c r="AP119" i="80"/>
  <c r="AU118" i="80"/>
  <c r="AS118" i="80"/>
  <c r="AQ118" i="80"/>
  <c r="AP118" i="80"/>
  <c r="AU117" i="80"/>
  <c r="AS117" i="80"/>
  <c r="AQ117" i="80"/>
  <c r="AP117" i="80"/>
  <c r="AU116" i="80"/>
  <c r="AS116" i="80"/>
  <c r="AQ116" i="80"/>
  <c r="AT116" i="80" s="1"/>
  <c r="AP116" i="80"/>
  <c r="AU115" i="80"/>
  <c r="AS115" i="80"/>
  <c r="AQ115" i="80"/>
  <c r="AP115" i="80"/>
  <c r="AU114" i="80"/>
  <c r="AS114" i="80"/>
  <c r="AQ114" i="80"/>
  <c r="AP114" i="80"/>
  <c r="AU113" i="80"/>
  <c r="AS113" i="80"/>
  <c r="AQ113" i="80"/>
  <c r="AP113" i="80"/>
  <c r="AU112" i="80"/>
  <c r="AS112" i="80"/>
  <c r="AQ112" i="80"/>
  <c r="AP112" i="80"/>
  <c r="AU111" i="80"/>
  <c r="AS111" i="80"/>
  <c r="AQ111" i="80"/>
  <c r="AP111" i="80"/>
  <c r="AT111" i="80" s="1"/>
  <c r="AU110" i="80"/>
  <c r="AS110" i="80"/>
  <c r="AQ110" i="80"/>
  <c r="AP110" i="80"/>
  <c r="AU109" i="80"/>
  <c r="AS109" i="80"/>
  <c r="AQ109" i="80"/>
  <c r="AP109" i="80"/>
  <c r="AT109" i="80" s="1"/>
  <c r="AU108" i="80"/>
  <c r="AS108" i="80"/>
  <c r="AT108" i="80" s="1"/>
  <c r="AQ108" i="80"/>
  <c r="AP108" i="80"/>
  <c r="AU107" i="80"/>
  <c r="AS107" i="80"/>
  <c r="AQ107" i="80"/>
  <c r="AP107" i="80"/>
  <c r="AT107" i="80" s="1"/>
  <c r="AU106" i="80"/>
  <c r="AS106" i="80"/>
  <c r="AQ106" i="80"/>
  <c r="AP106" i="80"/>
  <c r="AU105" i="80"/>
  <c r="AS105" i="80"/>
  <c r="AQ105" i="80"/>
  <c r="AP105" i="80"/>
  <c r="AU104" i="80"/>
  <c r="AS104" i="80"/>
  <c r="AQ104" i="80"/>
  <c r="AP104" i="80"/>
  <c r="AT104" i="80" s="1"/>
  <c r="AU103" i="80"/>
  <c r="AS103" i="80"/>
  <c r="AQ103" i="80"/>
  <c r="AP103" i="80"/>
  <c r="AT103" i="80" s="1"/>
  <c r="AU102" i="80"/>
  <c r="AS102" i="80"/>
  <c r="AQ102" i="80"/>
  <c r="AP102" i="80"/>
  <c r="AU101" i="80"/>
  <c r="AS101" i="80"/>
  <c r="AQ101" i="80"/>
  <c r="AP101" i="80"/>
  <c r="AT101" i="80" s="1"/>
  <c r="AU100" i="80"/>
  <c r="AS100" i="80"/>
  <c r="AQ100" i="80"/>
  <c r="AP100" i="80"/>
  <c r="AT100" i="80" s="1"/>
  <c r="AU99" i="80"/>
  <c r="AS99" i="80"/>
  <c r="AQ99" i="80"/>
  <c r="AP99" i="80"/>
  <c r="AU98" i="80"/>
  <c r="AS98" i="80"/>
  <c r="AQ98" i="80"/>
  <c r="AP98" i="80"/>
  <c r="AU97" i="80"/>
  <c r="AS97" i="80"/>
  <c r="AQ97" i="80"/>
  <c r="AP97" i="80"/>
  <c r="AT97" i="80" s="1"/>
  <c r="AU96" i="80"/>
  <c r="AS96" i="80"/>
  <c r="AQ96" i="80"/>
  <c r="AP96" i="80"/>
  <c r="AU95" i="80"/>
  <c r="AS95" i="80"/>
  <c r="AQ95" i="80"/>
  <c r="AP95" i="80"/>
  <c r="AU94" i="80"/>
  <c r="AS94" i="80"/>
  <c r="AQ94" i="80"/>
  <c r="AP94" i="80"/>
  <c r="AU93" i="80"/>
  <c r="AS93" i="80"/>
  <c r="AQ93" i="80"/>
  <c r="AP93" i="80"/>
  <c r="AT93" i="80" s="1"/>
  <c r="AU92" i="80"/>
  <c r="AS92" i="80"/>
  <c r="AQ92" i="80"/>
  <c r="AP92" i="80"/>
  <c r="AU91" i="80"/>
  <c r="AS91" i="80"/>
  <c r="AQ91" i="80"/>
  <c r="AP91" i="80"/>
  <c r="AT91" i="80" s="1"/>
  <c r="AU90" i="80"/>
  <c r="AS90" i="80"/>
  <c r="AQ90" i="80"/>
  <c r="AP90" i="80"/>
  <c r="AU89" i="80"/>
  <c r="AS89" i="80"/>
  <c r="AQ89" i="80"/>
  <c r="AP89" i="80"/>
  <c r="AU88" i="80"/>
  <c r="AS88" i="80"/>
  <c r="AQ88" i="80"/>
  <c r="AP88" i="80"/>
  <c r="AT88" i="80" s="1"/>
  <c r="AU87" i="80"/>
  <c r="AS87" i="80"/>
  <c r="AQ87" i="80"/>
  <c r="AP87" i="80"/>
  <c r="AU86" i="80"/>
  <c r="AS86" i="80"/>
  <c r="AQ86" i="80"/>
  <c r="AT86" i="80" s="1"/>
  <c r="AP86" i="80"/>
  <c r="AU85" i="80"/>
  <c r="AS85" i="80"/>
  <c r="AT85" i="80" s="1"/>
  <c r="AQ85" i="80"/>
  <c r="AP85" i="80"/>
  <c r="AU84" i="80"/>
  <c r="AS84" i="80"/>
  <c r="AQ84" i="80"/>
  <c r="AP84" i="80"/>
  <c r="AU83" i="80"/>
  <c r="AS83" i="80"/>
  <c r="AQ83" i="80"/>
  <c r="AP83" i="80"/>
  <c r="AT83" i="80" s="1"/>
  <c r="AU82" i="80"/>
  <c r="AS82" i="80"/>
  <c r="AQ82" i="80"/>
  <c r="AP82" i="80"/>
  <c r="AT82" i="80" s="1"/>
  <c r="AU81" i="80"/>
  <c r="AS81" i="80"/>
  <c r="AQ81" i="80"/>
  <c r="AP81" i="80"/>
  <c r="AU80" i="80"/>
  <c r="AS80" i="80"/>
  <c r="AQ80" i="80"/>
  <c r="AP80" i="80"/>
  <c r="AU79" i="80"/>
  <c r="AS79" i="80"/>
  <c r="AQ79" i="80"/>
  <c r="AP79" i="80"/>
  <c r="AT79" i="80" s="1"/>
  <c r="AU78" i="80"/>
  <c r="AS78" i="80"/>
  <c r="AQ78" i="80"/>
  <c r="AP78" i="80"/>
  <c r="AU77" i="80"/>
  <c r="AS77" i="80"/>
  <c r="AQ77" i="80"/>
  <c r="AP77" i="80"/>
  <c r="AU76" i="80"/>
  <c r="AT76" i="80"/>
  <c r="AS76" i="80"/>
  <c r="AQ76" i="80"/>
  <c r="AP76" i="80"/>
  <c r="AU75" i="80"/>
  <c r="AS75" i="80"/>
  <c r="AQ75" i="80"/>
  <c r="AP75" i="80"/>
  <c r="AU74" i="80"/>
  <c r="AS74" i="80"/>
  <c r="AQ74" i="80"/>
  <c r="AP74" i="80"/>
  <c r="AT74" i="80" s="1"/>
  <c r="AU73" i="80"/>
  <c r="AS73" i="80"/>
  <c r="AQ73" i="80"/>
  <c r="AP73" i="80"/>
  <c r="AT73" i="80" s="1"/>
  <c r="AU72" i="80"/>
  <c r="AS72" i="80"/>
  <c r="AQ72" i="80"/>
  <c r="AP72" i="80"/>
  <c r="AU71" i="80"/>
  <c r="AS71" i="80"/>
  <c r="AQ71" i="80"/>
  <c r="AP71" i="80"/>
  <c r="AU70" i="80"/>
  <c r="AS70" i="80"/>
  <c r="AQ70" i="80"/>
  <c r="AP70" i="80"/>
  <c r="AT70" i="80" s="1"/>
  <c r="AU69" i="80"/>
  <c r="AT69" i="80"/>
  <c r="AS69" i="80"/>
  <c r="AQ69" i="80"/>
  <c r="AP69" i="80"/>
  <c r="AU68" i="80"/>
  <c r="AT68" i="80"/>
  <c r="AS68" i="80"/>
  <c r="AQ68" i="80"/>
  <c r="AP68" i="80"/>
  <c r="AU67" i="80"/>
  <c r="AS67" i="80"/>
  <c r="AQ67" i="80"/>
  <c r="AP67" i="80"/>
  <c r="AU66" i="80"/>
  <c r="AS66" i="80"/>
  <c r="AQ66" i="80"/>
  <c r="AP66" i="80"/>
  <c r="AU65" i="80"/>
  <c r="AS65" i="80"/>
  <c r="AQ65" i="80"/>
  <c r="AP65" i="80"/>
  <c r="AU64" i="80"/>
  <c r="AS64" i="80"/>
  <c r="AQ64" i="80"/>
  <c r="AP64" i="80"/>
  <c r="AU63" i="80"/>
  <c r="AS63" i="80"/>
  <c r="AQ63" i="80"/>
  <c r="AP63" i="80"/>
  <c r="AU62" i="80"/>
  <c r="AS62" i="80"/>
  <c r="AQ62" i="80"/>
  <c r="AP62" i="80"/>
  <c r="AU61" i="80"/>
  <c r="AS61" i="80"/>
  <c r="AQ61" i="80"/>
  <c r="AP61" i="80"/>
  <c r="AU60" i="80"/>
  <c r="AS60" i="80"/>
  <c r="AQ60" i="80"/>
  <c r="AP60" i="80"/>
  <c r="AT60" i="80" s="1"/>
  <c r="AU59" i="80"/>
  <c r="AS59" i="80"/>
  <c r="AQ59" i="80"/>
  <c r="AP59" i="80"/>
  <c r="AT59" i="80" s="1"/>
  <c r="AU58" i="80"/>
  <c r="AS58" i="80"/>
  <c r="AQ58" i="80"/>
  <c r="AP58" i="80"/>
  <c r="AT58" i="80" s="1"/>
  <c r="AU57" i="80"/>
  <c r="AS57" i="80"/>
  <c r="AQ57" i="80"/>
  <c r="AP57" i="80"/>
  <c r="AU56" i="80"/>
  <c r="AS56" i="80"/>
  <c r="AT56" i="80" s="1"/>
  <c r="AQ56" i="80"/>
  <c r="AP56" i="80"/>
  <c r="AU55" i="80"/>
  <c r="AS55" i="80"/>
  <c r="AQ55" i="80"/>
  <c r="AP55" i="80"/>
  <c r="AU54" i="80"/>
  <c r="AS54" i="80"/>
  <c r="AQ54" i="80"/>
  <c r="AP54" i="80"/>
  <c r="AU53" i="80"/>
  <c r="AS53" i="80"/>
  <c r="AQ53" i="80"/>
  <c r="AP53" i="80"/>
  <c r="AU52" i="80"/>
  <c r="AS52" i="80"/>
  <c r="AQ52" i="80"/>
  <c r="AP52" i="80"/>
  <c r="AU51" i="80"/>
  <c r="AS51" i="80"/>
  <c r="AQ51" i="80"/>
  <c r="AP51" i="80"/>
  <c r="AT51" i="80" s="1"/>
  <c r="AU50" i="80"/>
  <c r="AS50" i="80"/>
  <c r="AQ50" i="80"/>
  <c r="AP50" i="80"/>
  <c r="AU49" i="80"/>
  <c r="AS49" i="80"/>
  <c r="AQ49" i="80"/>
  <c r="AP49" i="80"/>
  <c r="AU48" i="80"/>
  <c r="AS48" i="80"/>
  <c r="AQ48" i="80"/>
  <c r="AP48" i="80"/>
  <c r="AU47" i="80"/>
  <c r="AS47" i="80"/>
  <c r="AQ47" i="80"/>
  <c r="AP47" i="80"/>
  <c r="AT47" i="80" s="1"/>
  <c r="AU46" i="80"/>
  <c r="AS46" i="80"/>
  <c r="AQ46" i="80"/>
  <c r="AP46" i="80"/>
  <c r="AU45" i="80"/>
  <c r="AS45" i="80"/>
  <c r="AQ45" i="80"/>
  <c r="AP45" i="80"/>
  <c r="AT45" i="80" s="1"/>
  <c r="AU44" i="80"/>
  <c r="AS44" i="80"/>
  <c r="AQ44" i="80"/>
  <c r="AP44" i="80"/>
  <c r="AT44" i="80" s="1"/>
  <c r="AU43" i="80"/>
  <c r="AS43" i="80"/>
  <c r="AQ43" i="80"/>
  <c r="AP43" i="80"/>
  <c r="AT43" i="80" s="1"/>
  <c r="AU42" i="80"/>
  <c r="AS42" i="80"/>
  <c r="AQ42" i="80"/>
  <c r="AP42" i="80"/>
  <c r="AT42" i="80" s="1"/>
  <c r="AU41" i="80"/>
  <c r="AS41" i="80"/>
  <c r="AQ41" i="80"/>
  <c r="AP41" i="80"/>
  <c r="AT41" i="80" s="1"/>
  <c r="AU40" i="80"/>
  <c r="AS40" i="80"/>
  <c r="AQ40" i="80"/>
  <c r="AP40" i="80"/>
  <c r="AU39" i="80"/>
  <c r="AS39" i="80"/>
  <c r="AQ39" i="80"/>
  <c r="AP39" i="80"/>
  <c r="AU38" i="80"/>
  <c r="AS38" i="80"/>
  <c r="AQ38" i="80"/>
  <c r="AP38" i="80"/>
  <c r="AT38" i="80" s="1"/>
  <c r="AU37" i="80"/>
  <c r="AT37" i="80"/>
  <c r="AS37" i="80"/>
  <c r="AQ37" i="80"/>
  <c r="AP37" i="80"/>
  <c r="AU36" i="80"/>
  <c r="AS36" i="80"/>
  <c r="AQ36" i="80"/>
  <c r="AP36" i="80"/>
  <c r="AT36" i="80" s="1"/>
  <c r="AU35" i="80"/>
  <c r="AS35" i="80"/>
  <c r="AQ35" i="80"/>
  <c r="AP35" i="80"/>
  <c r="AU34" i="80"/>
  <c r="AS34" i="80"/>
  <c r="AQ34" i="80"/>
  <c r="AP34" i="80"/>
  <c r="AU33" i="80"/>
  <c r="AS33" i="80"/>
  <c r="AQ33" i="80"/>
  <c r="AP33" i="80"/>
  <c r="AU32" i="80"/>
  <c r="AS32" i="80"/>
  <c r="AQ32" i="80"/>
  <c r="AP32" i="80"/>
  <c r="AT32" i="80" s="1"/>
  <c r="AU31" i="80"/>
  <c r="AS31" i="80"/>
  <c r="AQ31" i="80"/>
  <c r="AP31" i="80"/>
  <c r="AT31" i="80" s="1"/>
  <c r="AU30" i="80"/>
  <c r="AS30" i="80"/>
  <c r="AQ30" i="80"/>
  <c r="AT30" i="80" s="1"/>
  <c r="AP30" i="80"/>
  <c r="AU29" i="80"/>
  <c r="AS29" i="80"/>
  <c r="AQ29" i="80"/>
  <c r="AP29" i="80"/>
  <c r="AU28" i="80"/>
  <c r="AT28" i="80"/>
  <c r="AS28" i="80"/>
  <c r="AQ28" i="80"/>
  <c r="AP28" i="80"/>
  <c r="AU27" i="80"/>
  <c r="AS27" i="80"/>
  <c r="AQ27" i="80"/>
  <c r="AP27" i="80"/>
  <c r="AU26" i="80"/>
  <c r="AS26" i="80"/>
  <c r="AQ26" i="80"/>
  <c r="AP26" i="80"/>
  <c r="AU25" i="80"/>
  <c r="AS25" i="80"/>
  <c r="AQ25" i="80"/>
  <c r="AP25" i="80"/>
  <c r="AU24" i="80"/>
  <c r="AS24" i="80"/>
  <c r="AQ24" i="80"/>
  <c r="AP24" i="80"/>
  <c r="AT24" i="80" s="1"/>
  <c r="AU23" i="80"/>
  <c r="AS23" i="80"/>
  <c r="AQ23" i="80"/>
  <c r="AT23" i="80" s="1"/>
  <c r="AP23" i="80"/>
  <c r="AU22" i="80"/>
  <c r="AS22" i="80"/>
  <c r="AQ22" i="80"/>
  <c r="AP22" i="80"/>
  <c r="AU21" i="80"/>
  <c r="AS21" i="80"/>
  <c r="AQ21" i="80"/>
  <c r="AP21" i="80"/>
  <c r="AU20" i="80"/>
  <c r="AS20" i="80"/>
  <c r="AQ20" i="80"/>
  <c r="AP20" i="80"/>
  <c r="AU19" i="80"/>
  <c r="AS19" i="80"/>
  <c r="AQ19" i="80"/>
  <c r="AP19" i="80"/>
  <c r="AU18" i="80"/>
  <c r="AS18" i="80"/>
  <c r="AQ18" i="80"/>
  <c r="AP18" i="80"/>
  <c r="AU17" i="80"/>
  <c r="AS17" i="80"/>
  <c r="AT17" i="80" s="1"/>
  <c r="AQ17" i="80"/>
  <c r="AP17" i="80"/>
  <c r="AU16" i="80"/>
  <c r="AS16" i="80"/>
  <c r="AQ16" i="80"/>
  <c r="AP16" i="80"/>
  <c r="AT16" i="80" s="1"/>
  <c r="AU15" i="80"/>
  <c r="AS15" i="80"/>
  <c r="AQ15" i="80"/>
  <c r="AP15" i="80"/>
  <c r="AU14" i="80"/>
  <c r="AT84" i="80" l="1"/>
  <c r="AT54" i="80"/>
  <c r="AT64" i="80"/>
  <c r="AT21" i="80"/>
  <c r="AT35" i="80"/>
  <c r="AT40" i="80"/>
  <c r="AT95" i="80"/>
  <c r="AT49" i="80"/>
  <c r="AT26" i="80"/>
  <c r="AT50" i="80"/>
  <c r="AT90" i="80"/>
  <c r="AT65" i="80"/>
  <c r="AT75" i="80"/>
  <c r="AT80" i="80"/>
  <c r="AT55" i="80"/>
  <c r="AT121" i="80"/>
  <c r="AT18" i="80"/>
  <c r="AT27" i="80"/>
  <c r="AT66" i="80"/>
  <c r="AT132" i="80"/>
  <c r="AT71" i="80"/>
  <c r="AT122" i="80"/>
  <c r="AT46" i="80"/>
  <c r="AT81" i="80"/>
  <c r="AT102" i="80"/>
  <c r="AT112" i="80"/>
  <c r="AT117" i="80"/>
  <c r="AT92" i="80"/>
  <c r="AT67" i="80"/>
  <c r="AT89" i="80"/>
  <c r="AT22" i="80"/>
  <c r="AT19" i="80"/>
  <c r="AT94" i="80"/>
  <c r="AT62" i="80"/>
  <c r="AT72" i="80"/>
  <c r="AT77" i="80"/>
  <c r="AT98" i="80"/>
  <c r="AT25" i="80"/>
  <c r="AT15" i="80"/>
  <c r="AT33" i="80"/>
  <c r="AT113" i="80"/>
  <c r="AT34" i="80"/>
  <c r="AT20" i="80"/>
  <c r="AT29" i="80"/>
  <c r="AT53" i="80"/>
  <c r="AT63" i="80"/>
  <c r="AT99" i="80"/>
  <c r="AT118" i="80"/>
  <c r="AT87" i="80"/>
  <c r="AT96" i="80"/>
  <c r="AT78" i="80"/>
  <c r="AT105" i="80"/>
  <c r="AT114" i="80"/>
  <c r="AT123" i="80"/>
  <c r="AT119" i="80"/>
  <c r="AT128" i="80"/>
  <c r="AT52" i="80"/>
  <c r="AT61" i="80"/>
  <c r="AT110" i="80"/>
  <c r="AT106" i="80"/>
  <c r="AT115" i="80"/>
  <c r="AT39" i="80"/>
  <c r="AT48" i="80"/>
  <c r="AT57" i="80"/>
  <c r="AD373" i="80" l="1"/>
  <c r="AC373" i="80"/>
  <c r="AB373" i="80"/>
  <c r="AA373" i="80"/>
  <c r="AD372" i="80"/>
  <c r="AC372" i="80"/>
  <c r="AB372" i="80"/>
  <c r="AA372" i="80"/>
  <c r="AD371" i="80"/>
  <c r="AC371" i="80"/>
  <c r="AB371" i="80"/>
  <c r="AA371" i="80"/>
  <c r="AD370" i="80"/>
  <c r="AC370" i="80"/>
  <c r="AB370" i="80"/>
  <c r="AA370" i="80"/>
  <c r="AD369" i="80"/>
  <c r="AC369" i="80"/>
  <c r="AB369" i="80"/>
  <c r="AA369" i="80"/>
  <c r="AD368" i="80"/>
  <c r="AC368" i="80"/>
  <c r="AB368" i="80"/>
  <c r="AA368" i="80"/>
  <c r="AD367" i="80"/>
  <c r="AC367" i="80"/>
  <c r="AB367" i="80"/>
  <c r="AA367" i="80"/>
  <c r="AD366" i="80"/>
  <c r="AC366" i="80"/>
  <c r="AB366" i="80"/>
  <c r="AA366" i="80"/>
  <c r="AD365" i="80"/>
  <c r="AC365" i="80"/>
  <c r="AB365" i="80"/>
  <c r="AA365" i="80"/>
  <c r="AD364" i="80"/>
  <c r="AC364" i="80"/>
  <c r="AB364" i="80"/>
  <c r="AA364" i="80"/>
  <c r="AD363" i="80"/>
  <c r="AC363" i="80"/>
  <c r="AB363" i="80"/>
  <c r="AA363" i="80"/>
  <c r="AD362" i="80"/>
  <c r="AC362" i="80"/>
  <c r="AB362" i="80"/>
  <c r="AA362" i="80"/>
  <c r="AD361" i="80"/>
  <c r="AC361" i="80"/>
  <c r="AB361" i="80"/>
  <c r="AA361" i="80"/>
  <c r="AD360" i="80"/>
  <c r="AC360" i="80"/>
  <c r="AB360" i="80"/>
  <c r="AA360" i="80"/>
  <c r="AD359" i="80"/>
  <c r="AC359" i="80"/>
  <c r="AB359" i="80"/>
  <c r="AA359" i="80"/>
  <c r="AD358" i="80"/>
  <c r="AC358" i="80"/>
  <c r="AB358" i="80"/>
  <c r="AA358" i="80"/>
  <c r="AD357" i="80"/>
  <c r="AC357" i="80"/>
  <c r="AB357" i="80"/>
  <c r="AA357" i="80"/>
  <c r="AD356" i="80"/>
  <c r="AC356" i="80"/>
  <c r="AB356" i="80"/>
  <c r="AA356" i="80"/>
  <c r="AD355" i="80"/>
  <c r="AC355" i="80"/>
  <c r="AB355" i="80"/>
  <c r="AA355" i="80"/>
  <c r="AD354" i="80"/>
  <c r="AC354" i="80"/>
  <c r="AB354" i="80"/>
  <c r="AA354" i="80"/>
  <c r="AD353" i="80"/>
  <c r="AC353" i="80"/>
  <c r="AB353" i="80"/>
  <c r="AA353" i="80"/>
  <c r="AD352" i="80"/>
  <c r="AC352" i="80"/>
  <c r="AB352" i="80"/>
  <c r="AA352" i="80"/>
  <c r="AD351" i="80"/>
  <c r="AC351" i="80"/>
  <c r="AB351" i="80"/>
  <c r="AA351" i="80"/>
  <c r="AD350" i="80"/>
  <c r="AC350" i="80"/>
  <c r="AB350" i="80"/>
  <c r="AA350" i="80"/>
  <c r="AD349" i="80"/>
  <c r="AC349" i="80"/>
  <c r="AB349" i="80"/>
  <c r="AA349" i="80"/>
  <c r="AD348" i="80"/>
  <c r="AC348" i="80"/>
  <c r="AB348" i="80"/>
  <c r="AA348" i="80"/>
  <c r="AD347" i="80"/>
  <c r="AC347" i="80"/>
  <c r="AB347" i="80"/>
  <c r="AA347" i="80"/>
  <c r="AD346" i="80"/>
  <c r="AC346" i="80"/>
  <c r="AB346" i="80"/>
  <c r="AA346" i="80"/>
  <c r="AD345" i="80"/>
  <c r="AC345" i="80"/>
  <c r="AB345" i="80"/>
  <c r="AA345" i="80"/>
  <c r="AD344" i="80"/>
  <c r="AC344" i="80"/>
  <c r="AB344" i="80"/>
  <c r="AA344" i="80"/>
  <c r="AD343" i="80"/>
  <c r="AC343" i="80"/>
  <c r="AB343" i="80"/>
  <c r="AA343" i="80"/>
  <c r="AD342" i="80"/>
  <c r="AC342" i="80"/>
  <c r="AB342" i="80"/>
  <c r="AA342" i="80"/>
  <c r="AD341" i="80"/>
  <c r="AC341" i="80"/>
  <c r="AB341" i="80"/>
  <c r="AA341" i="80"/>
  <c r="AD340" i="80"/>
  <c r="AC340" i="80"/>
  <c r="AB340" i="80"/>
  <c r="AA340" i="80"/>
  <c r="AD339" i="80"/>
  <c r="AC339" i="80"/>
  <c r="AB339" i="80"/>
  <c r="AA339" i="80"/>
  <c r="AD338" i="80"/>
  <c r="AC338" i="80"/>
  <c r="AB338" i="80"/>
  <c r="AA338" i="80"/>
  <c r="AD337" i="80"/>
  <c r="AC337" i="80"/>
  <c r="AB337" i="80"/>
  <c r="AA337" i="80"/>
  <c r="AD336" i="80"/>
  <c r="AC336" i="80"/>
  <c r="AB336" i="80"/>
  <c r="AA336" i="80"/>
  <c r="AD335" i="80"/>
  <c r="AC335" i="80"/>
  <c r="AB335" i="80"/>
  <c r="AA335" i="80"/>
  <c r="AD334" i="80"/>
  <c r="AC334" i="80"/>
  <c r="AB334" i="80"/>
  <c r="AA334" i="80"/>
  <c r="AD333" i="80"/>
  <c r="AC333" i="80"/>
  <c r="AB333" i="80"/>
  <c r="AA333" i="80"/>
  <c r="AD332" i="80"/>
  <c r="AC332" i="80"/>
  <c r="AB332" i="80"/>
  <c r="AA332" i="80"/>
  <c r="AD331" i="80"/>
  <c r="AC331" i="80"/>
  <c r="AB331" i="80"/>
  <c r="AA331" i="80"/>
  <c r="AD330" i="80"/>
  <c r="AC330" i="80"/>
  <c r="AB330" i="80"/>
  <c r="AA330" i="80"/>
  <c r="AD329" i="80"/>
  <c r="AC329" i="80"/>
  <c r="AB329" i="80"/>
  <c r="AA329" i="80"/>
  <c r="AD328" i="80"/>
  <c r="AC328" i="80"/>
  <c r="AB328" i="80"/>
  <c r="AA328" i="80"/>
  <c r="AD327" i="80"/>
  <c r="AC327" i="80"/>
  <c r="AB327" i="80"/>
  <c r="AA327" i="80"/>
  <c r="AD326" i="80"/>
  <c r="AC326" i="80"/>
  <c r="AB326" i="80"/>
  <c r="AA326" i="80"/>
  <c r="AD325" i="80"/>
  <c r="AC325" i="80"/>
  <c r="AB325" i="80"/>
  <c r="AA325" i="80"/>
  <c r="AD324" i="80"/>
  <c r="AC324" i="80"/>
  <c r="AB324" i="80"/>
  <c r="AA324" i="80"/>
  <c r="AD323" i="80"/>
  <c r="AC323" i="80"/>
  <c r="AB323" i="80"/>
  <c r="AA323" i="80"/>
  <c r="AD322" i="80"/>
  <c r="AC322" i="80"/>
  <c r="AB322" i="80"/>
  <c r="AA322" i="80"/>
  <c r="AD321" i="80"/>
  <c r="AC321" i="80"/>
  <c r="AB321" i="80"/>
  <c r="AA321" i="80"/>
  <c r="AD320" i="80"/>
  <c r="AC320" i="80"/>
  <c r="AB320" i="80"/>
  <c r="AA320" i="80"/>
  <c r="AD319" i="80"/>
  <c r="AC319" i="80"/>
  <c r="AB319" i="80"/>
  <c r="AA319" i="80"/>
  <c r="AD318" i="80"/>
  <c r="AC318" i="80"/>
  <c r="AB318" i="80"/>
  <c r="AA318" i="80"/>
  <c r="AD317" i="80"/>
  <c r="AC317" i="80"/>
  <c r="AB317" i="80"/>
  <c r="AA317" i="80"/>
  <c r="AD316" i="80"/>
  <c r="AC316" i="80"/>
  <c r="AB316" i="80"/>
  <c r="AA316" i="80"/>
  <c r="AD315" i="80"/>
  <c r="AC315" i="80"/>
  <c r="AB315" i="80"/>
  <c r="AA315" i="80"/>
  <c r="AD314" i="80"/>
  <c r="AC314" i="80"/>
  <c r="AB314" i="80"/>
  <c r="AA314" i="80"/>
  <c r="AD313" i="80"/>
  <c r="AC313" i="80"/>
  <c r="AB313" i="80"/>
  <c r="AA313" i="80"/>
  <c r="AD312" i="80"/>
  <c r="AC312" i="80"/>
  <c r="AB312" i="80"/>
  <c r="AA312" i="80"/>
  <c r="AD311" i="80"/>
  <c r="AC311" i="80"/>
  <c r="AB311" i="80"/>
  <c r="AA311" i="80"/>
  <c r="AD310" i="80"/>
  <c r="AC310" i="80"/>
  <c r="AB310" i="80"/>
  <c r="AA310" i="80"/>
  <c r="AD309" i="80"/>
  <c r="AC309" i="80"/>
  <c r="AB309" i="80"/>
  <c r="AA309" i="80"/>
  <c r="AD308" i="80"/>
  <c r="AC308" i="80"/>
  <c r="AB308" i="80"/>
  <c r="AA308" i="80"/>
  <c r="AD307" i="80"/>
  <c r="AC307" i="80"/>
  <c r="AB307" i="80"/>
  <c r="AA307" i="80"/>
  <c r="AD306" i="80"/>
  <c r="AC306" i="80"/>
  <c r="AB306" i="80"/>
  <c r="AA306" i="80"/>
  <c r="AD305" i="80"/>
  <c r="AC305" i="80"/>
  <c r="AB305" i="80"/>
  <c r="AA305" i="80"/>
  <c r="AD304" i="80"/>
  <c r="AC304" i="80"/>
  <c r="AB304" i="80"/>
  <c r="AA304" i="80"/>
  <c r="AD303" i="80"/>
  <c r="AC303" i="80"/>
  <c r="AB303" i="80"/>
  <c r="AA303" i="80"/>
  <c r="AD302" i="80"/>
  <c r="AC302" i="80"/>
  <c r="AB302" i="80"/>
  <c r="AA302" i="80"/>
  <c r="AD301" i="80"/>
  <c r="AC301" i="80"/>
  <c r="AB301" i="80"/>
  <c r="AA301" i="80"/>
  <c r="AD300" i="80"/>
  <c r="AC300" i="80"/>
  <c r="AB300" i="80"/>
  <c r="AA300" i="80"/>
  <c r="AD299" i="80"/>
  <c r="AC299" i="80"/>
  <c r="AB299" i="80"/>
  <c r="AA299" i="80"/>
  <c r="AD298" i="80"/>
  <c r="AC298" i="80"/>
  <c r="AB298" i="80"/>
  <c r="AA298" i="80"/>
  <c r="AD297" i="80"/>
  <c r="AC297" i="80"/>
  <c r="AB297" i="80"/>
  <c r="AA297" i="80"/>
  <c r="AD296" i="80"/>
  <c r="AC296" i="80"/>
  <c r="AB296" i="80"/>
  <c r="AA296" i="80"/>
  <c r="AD295" i="80"/>
  <c r="AC295" i="80"/>
  <c r="AB295" i="80"/>
  <c r="AA295" i="80"/>
  <c r="AD294" i="80"/>
  <c r="AC294" i="80"/>
  <c r="AB294" i="80"/>
  <c r="AA294" i="80"/>
  <c r="AD293" i="80"/>
  <c r="AC293" i="80"/>
  <c r="AB293" i="80"/>
  <c r="AA293" i="80"/>
  <c r="AD292" i="80"/>
  <c r="AC292" i="80"/>
  <c r="AB292" i="80"/>
  <c r="AA292" i="80"/>
  <c r="AD291" i="80"/>
  <c r="AC291" i="80"/>
  <c r="AB291" i="80"/>
  <c r="AA291" i="80"/>
  <c r="AD290" i="80"/>
  <c r="AC290" i="80"/>
  <c r="AB290" i="80"/>
  <c r="AA290" i="80"/>
  <c r="AD289" i="80"/>
  <c r="AC289" i="80"/>
  <c r="AB289" i="80"/>
  <c r="AA289" i="80"/>
  <c r="AD288" i="80"/>
  <c r="AC288" i="80"/>
  <c r="AB288" i="80"/>
  <c r="AA288" i="80"/>
  <c r="AD287" i="80"/>
  <c r="AC287" i="80"/>
  <c r="AB287" i="80"/>
  <c r="AA287" i="80"/>
  <c r="AD286" i="80"/>
  <c r="AC286" i="80"/>
  <c r="AB286" i="80"/>
  <c r="AA286" i="80"/>
  <c r="AD285" i="80"/>
  <c r="AC285" i="80"/>
  <c r="AB285" i="80"/>
  <c r="AA285" i="80"/>
  <c r="AD284" i="80"/>
  <c r="AC284" i="80"/>
  <c r="AB284" i="80"/>
  <c r="AA284" i="80"/>
  <c r="AD283" i="80"/>
  <c r="AC283" i="80"/>
  <c r="AB283" i="80"/>
  <c r="AA283" i="80"/>
  <c r="AD282" i="80"/>
  <c r="AC282" i="80"/>
  <c r="AB282" i="80"/>
  <c r="AA282" i="80"/>
  <c r="AD281" i="80"/>
  <c r="AC281" i="80"/>
  <c r="AB281" i="80"/>
  <c r="AA281" i="80"/>
  <c r="AD280" i="80"/>
  <c r="AC280" i="80"/>
  <c r="AB280" i="80"/>
  <c r="AA280" i="80"/>
  <c r="AD279" i="80"/>
  <c r="AC279" i="80"/>
  <c r="AB279" i="80"/>
  <c r="AA279" i="80"/>
  <c r="AD278" i="80"/>
  <c r="AC278" i="80"/>
  <c r="AB278" i="80"/>
  <c r="AA278" i="80"/>
  <c r="AD277" i="80"/>
  <c r="AC277" i="80"/>
  <c r="AB277" i="80"/>
  <c r="AA277" i="80"/>
  <c r="AD276" i="80"/>
  <c r="AC276" i="80"/>
  <c r="AB276" i="80"/>
  <c r="AA276" i="80"/>
  <c r="AD275" i="80"/>
  <c r="AC275" i="80"/>
  <c r="AB275" i="80"/>
  <c r="AA275" i="80"/>
  <c r="AD274" i="80"/>
  <c r="AC274" i="80"/>
  <c r="AB274" i="80"/>
  <c r="AA274" i="80"/>
  <c r="AD273" i="80"/>
  <c r="AC273" i="80"/>
  <c r="AB273" i="80"/>
  <c r="AA273" i="80"/>
  <c r="AD272" i="80"/>
  <c r="AC272" i="80"/>
  <c r="AB272" i="80"/>
  <c r="AA272" i="80"/>
  <c r="AD271" i="80"/>
  <c r="AC271" i="80"/>
  <c r="AB271" i="80"/>
  <c r="AA271" i="80"/>
  <c r="AD270" i="80"/>
  <c r="AC270" i="80"/>
  <c r="AB270" i="80"/>
  <c r="AA270" i="80"/>
  <c r="AD269" i="80"/>
  <c r="AC269" i="80"/>
  <c r="AB269" i="80"/>
  <c r="AA269" i="80"/>
  <c r="AD268" i="80"/>
  <c r="AC268" i="80"/>
  <c r="AB268" i="80"/>
  <c r="AA268" i="80"/>
  <c r="AD267" i="80"/>
  <c r="AC267" i="80"/>
  <c r="AB267" i="80"/>
  <c r="AA267" i="80"/>
  <c r="AD266" i="80"/>
  <c r="AC266" i="80"/>
  <c r="AB266" i="80"/>
  <c r="AA266" i="80"/>
  <c r="AD265" i="80"/>
  <c r="AC265" i="80"/>
  <c r="AB265" i="80"/>
  <c r="AA265" i="80"/>
  <c r="AD264" i="80"/>
  <c r="AC264" i="80"/>
  <c r="AB264" i="80"/>
  <c r="AA264" i="80"/>
  <c r="AD263" i="80"/>
  <c r="AC263" i="80"/>
  <c r="AB263" i="80"/>
  <c r="AA263" i="80"/>
  <c r="AD262" i="80"/>
  <c r="AC262" i="80"/>
  <c r="AB262" i="80"/>
  <c r="AA262" i="80"/>
  <c r="AD261" i="80"/>
  <c r="AC261" i="80"/>
  <c r="AB261" i="80"/>
  <c r="AA261" i="80"/>
  <c r="AD260" i="80"/>
  <c r="AC260" i="80"/>
  <c r="AB260" i="80"/>
  <c r="AA260" i="80"/>
  <c r="AD259" i="80"/>
  <c r="AC259" i="80"/>
  <c r="AB259" i="80"/>
  <c r="AA259" i="80"/>
  <c r="AD258" i="80"/>
  <c r="AC258" i="80"/>
  <c r="AB258" i="80"/>
  <c r="AA258" i="80"/>
  <c r="AD257" i="80"/>
  <c r="AC257" i="80"/>
  <c r="AB257" i="80"/>
  <c r="AA257" i="80"/>
  <c r="AD256" i="80"/>
  <c r="AC256" i="80"/>
  <c r="AB256" i="80"/>
  <c r="AA256" i="80"/>
  <c r="AD255" i="80"/>
  <c r="AC255" i="80"/>
  <c r="AB255" i="80"/>
  <c r="AA255" i="80"/>
  <c r="AD254" i="80"/>
  <c r="AC254" i="80"/>
  <c r="AB254" i="80"/>
  <c r="AA254" i="80"/>
  <c r="AD253" i="80"/>
  <c r="AC253" i="80"/>
  <c r="AB253" i="80"/>
  <c r="AA253" i="80"/>
  <c r="AD252" i="80"/>
  <c r="AC252" i="80"/>
  <c r="AB252" i="80"/>
  <c r="AA252" i="80"/>
  <c r="AD251" i="80"/>
  <c r="AC251" i="80"/>
  <c r="AB251" i="80"/>
  <c r="AA251" i="80"/>
  <c r="AD250" i="80"/>
  <c r="AC250" i="80"/>
  <c r="AB250" i="80"/>
  <c r="AA250" i="80"/>
  <c r="AD249" i="80"/>
  <c r="AC249" i="80"/>
  <c r="AB249" i="80"/>
  <c r="AA249" i="80"/>
  <c r="AD248" i="80"/>
  <c r="AC248" i="80"/>
  <c r="AB248" i="80"/>
  <c r="AA248" i="80"/>
  <c r="AD247" i="80"/>
  <c r="AC247" i="80"/>
  <c r="AB247" i="80"/>
  <c r="AA247" i="80"/>
  <c r="AD246" i="80"/>
  <c r="AC246" i="80"/>
  <c r="AB246" i="80"/>
  <c r="AA246" i="80"/>
  <c r="AD245" i="80"/>
  <c r="AC245" i="80"/>
  <c r="AB245" i="80"/>
  <c r="AA245" i="80"/>
  <c r="AD244" i="80"/>
  <c r="AC244" i="80"/>
  <c r="AB244" i="80"/>
  <c r="AA244" i="80"/>
  <c r="AD243" i="80"/>
  <c r="AC243" i="80"/>
  <c r="AB243" i="80"/>
  <c r="AA243" i="80"/>
  <c r="AD242" i="80"/>
  <c r="AC242" i="80"/>
  <c r="AB242" i="80"/>
  <c r="AA242" i="80"/>
  <c r="AD241" i="80"/>
  <c r="AC241" i="80"/>
  <c r="AB241" i="80"/>
  <c r="AA241" i="80"/>
  <c r="AD240" i="80"/>
  <c r="AC240" i="80"/>
  <c r="AB240" i="80"/>
  <c r="AA240" i="80"/>
  <c r="AD239" i="80"/>
  <c r="AC239" i="80"/>
  <c r="AB239" i="80"/>
  <c r="AA239" i="80"/>
  <c r="AD238" i="80"/>
  <c r="AC238" i="80"/>
  <c r="AB238" i="80"/>
  <c r="AA238" i="80"/>
  <c r="AD237" i="80"/>
  <c r="AC237" i="80"/>
  <c r="AB237" i="80"/>
  <c r="AA237" i="80"/>
  <c r="AD236" i="80"/>
  <c r="AC236" i="80"/>
  <c r="AB236" i="80"/>
  <c r="AA236" i="80"/>
  <c r="AD235" i="80"/>
  <c r="AC235" i="80"/>
  <c r="AB235" i="80"/>
  <c r="AA235" i="80"/>
  <c r="AD234" i="80"/>
  <c r="AC234" i="80"/>
  <c r="AB234" i="80"/>
  <c r="AA234" i="80"/>
  <c r="AD233" i="80"/>
  <c r="AC233" i="80"/>
  <c r="AB233" i="80"/>
  <c r="AA233" i="80"/>
  <c r="AD232" i="80"/>
  <c r="AC232" i="80"/>
  <c r="AB232" i="80"/>
  <c r="AA232" i="80"/>
  <c r="AD231" i="80"/>
  <c r="AC231" i="80"/>
  <c r="AB231" i="80"/>
  <c r="AA231" i="80"/>
  <c r="AD230" i="80"/>
  <c r="AC230" i="80"/>
  <c r="AB230" i="80"/>
  <c r="AA230" i="80"/>
  <c r="AD229" i="80"/>
  <c r="AC229" i="80"/>
  <c r="AB229" i="80"/>
  <c r="AA229" i="80"/>
  <c r="AD228" i="80"/>
  <c r="AC228" i="80"/>
  <c r="AB228" i="80"/>
  <c r="AA228" i="80"/>
  <c r="AD227" i="80"/>
  <c r="AC227" i="80"/>
  <c r="AB227" i="80"/>
  <c r="AA227" i="80"/>
  <c r="AD226" i="80"/>
  <c r="AC226" i="80"/>
  <c r="AB226" i="80"/>
  <c r="AA226" i="80"/>
  <c r="AD225" i="80"/>
  <c r="AC225" i="80"/>
  <c r="AB225" i="80"/>
  <c r="AA225" i="80"/>
  <c r="AD224" i="80"/>
  <c r="AC224" i="80"/>
  <c r="AB224" i="80"/>
  <c r="AA224" i="80"/>
  <c r="AD223" i="80"/>
  <c r="AC223" i="80"/>
  <c r="AB223" i="80"/>
  <c r="AA223" i="80"/>
  <c r="AD222" i="80"/>
  <c r="AC222" i="80"/>
  <c r="AB222" i="80"/>
  <c r="AA222" i="80"/>
  <c r="AD221" i="80"/>
  <c r="AC221" i="80"/>
  <c r="AB221" i="80"/>
  <c r="AA221" i="80"/>
  <c r="AD220" i="80"/>
  <c r="AC220" i="80"/>
  <c r="AB220" i="80"/>
  <c r="AA220" i="80"/>
  <c r="AD219" i="80"/>
  <c r="AC219" i="80"/>
  <c r="AB219" i="80"/>
  <c r="AA219" i="80"/>
  <c r="AD218" i="80"/>
  <c r="AC218" i="80"/>
  <c r="AB218" i="80"/>
  <c r="AA218" i="80"/>
  <c r="AD217" i="80"/>
  <c r="AC217" i="80"/>
  <c r="AB217" i="80"/>
  <c r="AA217" i="80"/>
  <c r="AD216" i="80"/>
  <c r="AC216" i="80"/>
  <c r="AB216" i="80"/>
  <c r="AA216" i="80"/>
  <c r="AD215" i="80"/>
  <c r="AC215" i="80"/>
  <c r="AB215" i="80"/>
  <c r="AA215" i="80"/>
  <c r="AD214" i="80"/>
  <c r="AC214" i="80"/>
  <c r="AB214" i="80"/>
  <c r="AA214" i="80"/>
  <c r="AD213" i="80"/>
  <c r="AC213" i="80"/>
  <c r="AB213" i="80"/>
  <c r="AA213" i="80"/>
  <c r="AD212" i="80"/>
  <c r="AC212" i="80"/>
  <c r="AB212" i="80"/>
  <c r="AA212" i="80"/>
  <c r="AD211" i="80"/>
  <c r="AC211" i="80"/>
  <c r="AB211" i="80"/>
  <c r="AA211" i="80"/>
  <c r="AD210" i="80"/>
  <c r="AC210" i="80"/>
  <c r="AB210" i="80"/>
  <c r="AA210" i="80"/>
  <c r="AD209" i="80"/>
  <c r="AC209" i="80"/>
  <c r="AB209" i="80"/>
  <c r="AA209" i="80"/>
  <c r="AD208" i="80"/>
  <c r="AC208" i="80"/>
  <c r="AB208" i="80"/>
  <c r="AA208" i="80"/>
  <c r="AD207" i="80"/>
  <c r="AC207" i="80"/>
  <c r="AB207" i="80"/>
  <c r="AA207" i="80"/>
  <c r="AD206" i="80"/>
  <c r="AC206" i="80"/>
  <c r="AB206" i="80"/>
  <c r="AA206" i="80"/>
  <c r="AD205" i="80"/>
  <c r="AC205" i="80"/>
  <c r="AB205" i="80"/>
  <c r="AA205" i="80"/>
  <c r="AD204" i="80"/>
  <c r="AC204" i="80"/>
  <c r="AB204" i="80"/>
  <c r="AA204" i="80"/>
  <c r="AD203" i="80"/>
  <c r="AC203" i="80"/>
  <c r="AB203" i="80"/>
  <c r="AA203" i="80"/>
  <c r="AD202" i="80"/>
  <c r="AC202" i="80"/>
  <c r="AB202" i="80"/>
  <c r="AA202" i="80"/>
  <c r="AD201" i="80"/>
  <c r="AC201" i="80"/>
  <c r="AB201" i="80"/>
  <c r="AA201" i="80"/>
  <c r="AD200" i="80"/>
  <c r="AC200" i="80"/>
  <c r="AB200" i="80"/>
  <c r="AA200" i="80"/>
  <c r="AD199" i="80"/>
  <c r="AC199" i="80"/>
  <c r="AB199" i="80"/>
  <c r="AA199" i="80"/>
  <c r="AD198" i="80"/>
  <c r="AC198" i="80"/>
  <c r="AB198" i="80"/>
  <c r="AA198" i="80"/>
  <c r="AD197" i="80"/>
  <c r="AC197" i="80"/>
  <c r="AB197" i="80"/>
  <c r="AA197" i="80"/>
  <c r="AD196" i="80"/>
  <c r="AC196" i="80"/>
  <c r="AB196" i="80"/>
  <c r="AA196" i="80"/>
  <c r="AD195" i="80"/>
  <c r="AC195" i="80"/>
  <c r="AB195" i="80"/>
  <c r="AA195" i="80"/>
  <c r="AD194" i="80"/>
  <c r="AC194" i="80"/>
  <c r="AB194" i="80"/>
  <c r="AA194" i="80"/>
  <c r="AD193" i="80"/>
  <c r="AC193" i="80"/>
  <c r="AB193" i="80"/>
  <c r="AA193" i="80"/>
  <c r="AD192" i="80"/>
  <c r="AC192" i="80"/>
  <c r="AB192" i="80"/>
  <c r="AA192" i="80"/>
  <c r="AD191" i="80"/>
  <c r="AC191" i="80"/>
  <c r="AB191" i="80"/>
  <c r="AA191" i="80"/>
  <c r="AD190" i="80"/>
  <c r="AC190" i="80"/>
  <c r="AB190" i="80"/>
  <c r="AA190" i="80"/>
  <c r="AD189" i="80"/>
  <c r="AC189" i="80"/>
  <c r="AB189" i="80"/>
  <c r="AA189" i="80"/>
  <c r="AD188" i="80"/>
  <c r="AC188" i="80"/>
  <c r="AB188" i="80"/>
  <c r="AA188" i="80"/>
  <c r="AD187" i="80"/>
  <c r="AC187" i="80"/>
  <c r="AB187" i="80"/>
  <c r="AA187" i="80"/>
  <c r="AD186" i="80"/>
  <c r="AC186" i="80"/>
  <c r="AB186" i="80"/>
  <c r="AA186" i="80"/>
  <c r="AD185" i="80"/>
  <c r="AC185" i="80"/>
  <c r="AB185" i="80"/>
  <c r="AA185" i="80"/>
  <c r="AD184" i="80"/>
  <c r="AC184" i="80"/>
  <c r="AB184" i="80"/>
  <c r="AA184" i="80"/>
  <c r="AD183" i="80"/>
  <c r="AC183" i="80"/>
  <c r="AB183" i="80"/>
  <c r="AA183" i="80"/>
  <c r="AD182" i="80"/>
  <c r="AC182" i="80"/>
  <c r="AB182" i="80"/>
  <c r="AA182" i="80"/>
  <c r="AD181" i="80"/>
  <c r="AC181" i="80"/>
  <c r="AB181" i="80"/>
  <c r="AA181" i="80"/>
  <c r="AD180" i="80"/>
  <c r="AC180" i="80"/>
  <c r="AB180" i="80"/>
  <c r="AA180" i="80"/>
  <c r="AD179" i="80"/>
  <c r="AC179" i="80"/>
  <c r="AB179" i="80"/>
  <c r="AA179" i="80"/>
  <c r="AD178" i="80"/>
  <c r="AC178" i="80"/>
  <c r="AB178" i="80"/>
  <c r="AA178" i="80"/>
  <c r="AD177" i="80"/>
  <c r="AC177" i="80"/>
  <c r="AB177" i="80"/>
  <c r="AA177" i="80"/>
  <c r="AD176" i="80"/>
  <c r="AC176" i="80"/>
  <c r="AB176" i="80"/>
  <c r="AA176" i="80"/>
  <c r="AD175" i="80"/>
  <c r="AC175" i="80"/>
  <c r="AB175" i="80"/>
  <c r="AA175" i="80"/>
  <c r="AD174" i="80"/>
  <c r="AC174" i="80"/>
  <c r="AB174" i="80"/>
  <c r="AA174" i="80"/>
  <c r="AD173" i="80"/>
  <c r="AC173" i="80"/>
  <c r="AB173" i="80"/>
  <c r="AA173" i="80"/>
  <c r="AD172" i="80"/>
  <c r="AC172" i="80"/>
  <c r="AB172" i="80"/>
  <c r="AA172" i="80"/>
  <c r="AD171" i="80"/>
  <c r="AC171" i="80"/>
  <c r="AB171" i="80"/>
  <c r="AA171" i="80"/>
  <c r="AD170" i="80"/>
  <c r="AC170" i="80"/>
  <c r="AB170" i="80"/>
  <c r="AA170" i="80"/>
  <c r="AD169" i="80"/>
  <c r="AC169" i="80"/>
  <c r="AB169" i="80"/>
  <c r="AA169" i="80"/>
  <c r="AD168" i="80"/>
  <c r="AC168" i="80"/>
  <c r="AB168" i="80"/>
  <c r="AA168" i="80"/>
  <c r="AD167" i="80"/>
  <c r="AC167" i="80"/>
  <c r="AB167" i="80"/>
  <c r="AA167" i="80"/>
  <c r="AD166" i="80"/>
  <c r="AC166" i="80"/>
  <c r="AB166" i="80"/>
  <c r="AA166" i="80"/>
  <c r="AD165" i="80"/>
  <c r="AC165" i="80"/>
  <c r="AB165" i="80"/>
  <c r="AA165" i="80"/>
  <c r="AD164" i="80"/>
  <c r="AC164" i="80"/>
  <c r="AB164" i="80"/>
  <c r="AA164" i="80"/>
  <c r="AD163" i="80"/>
  <c r="AC163" i="80"/>
  <c r="AB163" i="80"/>
  <c r="AA163" i="80"/>
  <c r="AD162" i="80"/>
  <c r="AC162" i="80"/>
  <c r="AB162" i="80"/>
  <c r="AA162" i="80"/>
  <c r="AD161" i="80"/>
  <c r="AC161" i="80"/>
  <c r="AB161" i="80"/>
  <c r="AA161" i="80"/>
  <c r="AD160" i="80"/>
  <c r="AC160" i="80"/>
  <c r="AB160" i="80"/>
  <c r="AA160" i="80"/>
  <c r="AD159" i="80"/>
  <c r="AC159" i="80"/>
  <c r="AB159" i="80"/>
  <c r="AA159" i="80"/>
  <c r="AD158" i="80"/>
  <c r="AC158" i="80"/>
  <c r="AB158" i="80"/>
  <c r="AA158" i="80"/>
  <c r="AD157" i="80"/>
  <c r="AC157" i="80"/>
  <c r="AB157" i="80"/>
  <c r="AA157" i="80"/>
  <c r="AD156" i="80"/>
  <c r="AC156" i="80"/>
  <c r="AB156" i="80"/>
  <c r="AA156" i="80"/>
  <c r="AD155" i="80"/>
  <c r="AC155" i="80"/>
  <c r="AB155" i="80"/>
  <c r="AA155" i="80"/>
  <c r="AD154" i="80"/>
  <c r="AC154" i="80"/>
  <c r="AB154" i="80"/>
  <c r="AA154" i="80"/>
  <c r="AD153" i="80"/>
  <c r="AC153" i="80"/>
  <c r="AB153" i="80"/>
  <c r="AA153" i="80"/>
  <c r="AD152" i="80"/>
  <c r="AC152" i="80"/>
  <c r="AB152" i="80"/>
  <c r="AA152" i="80"/>
  <c r="AD151" i="80"/>
  <c r="AC151" i="80"/>
  <c r="AB151" i="80"/>
  <c r="AA151" i="80"/>
  <c r="AD150" i="80"/>
  <c r="AC150" i="80"/>
  <c r="AB150" i="80"/>
  <c r="AA150" i="80"/>
  <c r="AD149" i="80"/>
  <c r="AC149" i="80"/>
  <c r="AB149" i="80"/>
  <c r="AA149" i="80"/>
  <c r="AD148" i="80"/>
  <c r="AC148" i="80"/>
  <c r="AB148" i="80"/>
  <c r="AA148" i="80"/>
  <c r="AD147" i="80"/>
  <c r="AC147" i="80"/>
  <c r="AB147" i="80"/>
  <c r="AA147" i="80"/>
  <c r="AD146" i="80"/>
  <c r="AC146" i="80"/>
  <c r="AB146" i="80"/>
  <c r="AA146" i="80"/>
  <c r="AD145" i="80"/>
  <c r="AC145" i="80"/>
  <c r="AB145" i="80"/>
  <c r="AA145" i="80"/>
  <c r="AD144" i="80"/>
  <c r="AC144" i="80"/>
  <c r="AB144" i="80"/>
  <c r="AA144" i="80"/>
  <c r="AD143" i="80"/>
  <c r="AC143" i="80"/>
  <c r="AB143" i="80"/>
  <c r="AA143" i="80"/>
  <c r="AD142" i="80"/>
  <c r="AC142" i="80"/>
  <c r="AB142" i="80"/>
  <c r="AA142" i="80"/>
  <c r="AD141" i="80"/>
  <c r="AC141" i="80"/>
  <c r="AB141" i="80"/>
  <c r="AA141" i="80"/>
  <c r="AD140" i="80"/>
  <c r="AC140" i="80"/>
  <c r="AB140" i="80"/>
  <c r="AA140" i="80"/>
  <c r="AD139" i="80"/>
  <c r="AC139" i="80"/>
  <c r="AB139" i="80"/>
  <c r="AA139" i="80"/>
  <c r="AD138" i="80"/>
  <c r="AC138" i="80"/>
  <c r="AB138" i="80"/>
  <c r="AA138" i="80"/>
  <c r="AD137" i="80"/>
  <c r="AC137" i="80"/>
  <c r="AB137" i="80"/>
  <c r="AA137" i="80"/>
  <c r="AD136" i="80"/>
  <c r="AC136" i="80"/>
  <c r="AB136" i="80"/>
  <c r="AA136" i="80"/>
  <c r="AD135" i="80"/>
  <c r="AC135" i="80"/>
  <c r="AB135" i="80"/>
  <c r="AA135" i="80"/>
  <c r="AD134" i="80"/>
  <c r="AC134" i="80"/>
  <c r="AB134" i="80"/>
  <c r="AA134" i="80"/>
  <c r="AD133" i="80"/>
  <c r="AC133" i="80"/>
  <c r="AB133" i="80"/>
  <c r="AA133" i="80"/>
  <c r="AD132" i="80"/>
  <c r="AC132" i="80"/>
  <c r="AB132" i="80"/>
  <c r="AA132" i="80"/>
  <c r="AD131" i="80"/>
  <c r="AC131" i="80"/>
  <c r="AB131" i="80"/>
  <c r="AA131" i="80"/>
  <c r="AD130" i="80"/>
  <c r="AC130" i="80"/>
  <c r="AB130" i="80"/>
  <c r="AA130" i="80"/>
  <c r="AD129" i="80"/>
  <c r="AC129" i="80"/>
  <c r="AB129" i="80"/>
  <c r="AA129" i="80"/>
  <c r="AD128" i="80"/>
  <c r="AC128" i="80"/>
  <c r="AB128" i="80"/>
  <c r="AA128" i="80"/>
  <c r="AD127" i="80"/>
  <c r="AC127" i="80"/>
  <c r="AB127" i="80"/>
  <c r="AA127" i="80"/>
  <c r="AD126" i="80"/>
  <c r="AC126" i="80"/>
  <c r="AB126" i="80"/>
  <c r="AA126" i="80"/>
  <c r="AD125" i="80"/>
  <c r="AC125" i="80"/>
  <c r="AB125" i="80"/>
  <c r="AA125" i="80"/>
  <c r="AD124" i="80"/>
  <c r="AC124" i="80"/>
  <c r="AB124" i="80"/>
  <c r="AA124" i="80"/>
  <c r="AD123" i="80"/>
  <c r="AC123" i="80"/>
  <c r="AB123" i="80"/>
  <c r="AA123" i="80"/>
  <c r="AD122" i="80"/>
  <c r="AC122" i="80"/>
  <c r="AB122" i="80"/>
  <c r="AA122" i="80"/>
  <c r="AD121" i="80"/>
  <c r="AC121" i="80"/>
  <c r="AB121" i="80"/>
  <c r="AA121" i="80"/>
  <c r="AD120" i="80"/>
  <c r="AC120" i="80"/>
  <c r="AB120" i="80"/>
  <c r="AA120" i="80"/>
  <c r="AD119" i="80"/>
  <c r="AC119" i="80"/>
  <c r="AB119" i="80"/>
  <c r="AA119" i="80"/>
  <c r="AD118" i="80"/>
  <c r="AC118" i="80"/>
  <c r="AB118" i="80"/>
  <c r="AA118" i="80"/>
  <c r="AD117" i="80"/>
  <c r="AC117" i="80"/>
  <c r="AB117" i="80"/>
  <c r="AA117" i="80"/>
  <c r="AD116" i="80"/>
  <c r="AC116" i="80"/>
  <c r="AB116" i="80"/>
  <c r="AA116" i="80"/>
  <c r="AD115" i="80"/>
  <c r="AC115" i="80"/>
  <c r="AB115" i="80"/>
  <c r="AA115" i="80"/>
  <c r="AD114" i="80"/>
  <c r="AC114" i="80"/>
  <c r="AB114" i="80"/>
  <c r="AA114" i="80"/>
  <c r="AD113" i="80"/>
  <c r="AC113" i="80"/>
  <c r="AB113" i="80"/>
  <c r="AA113" i="80"/>
  <c r="AD112" i="80"/>
  <c r="AC112" i="80"/>
  <c r="AB112" i="80"/>
  <c r="AA112" i="80"/>
  <c r="AD111" i="80"/>
  <c r="AC111" i="80"/>
  <c r="AB111" i="80"/>
  <c r="AA111" i="80"/>
  <c r="AD110" i="80"/>
  <c r="AC110" i="80"/>
  <c r="AB110" i="80"/>
  <c r="AA110" i="80"/>
  <c r="AD109" i="80"/>
  <c r="AC109" i="80"/>
  <c r="AB109" i="80"/>
  <c r="AA109" i="80"/>
  <c r="AD108" i="80"/>
  <c r="AC108" i="80"/>
  <c r="AB108" i="80"/>
  <c r="AA108" i="80"/>
  <c r="AD107" i="80"/>
  <c r="AC107" i="80"/>
  <c r="AB107" i="80"/>
  <c r="AA107" i="80"/>
  <c r="AD106" i="80"/>
  <c r="AC106" i="80"/>
  <c r="AB106" i="80"/>
  <c r="AA106" i="80"/>
  <c r="AD105" i="80"/>
  <c r="AC105" i="80"/>
  <c r="AB105" i="80"/>
  <c r="AA105" i="80"/>
  <c r="AD104" i="80"/>
  <c r="AC104" i="80"/>
  <c r="AB104" i="80"/>
  <c r="AA104" i="80"/>
  <c r="AD103" i="80"/>
  <c r="AC103" i="80"/>
  <c r="AB103" i="80"/>
  <c r="AA103" i="80"/>
  <c r="AD102" i="80"/>
  <c r="AC102" i="80"/>
  <c r="AB102" i="80"/>
  <c r="AA102" i="80"/>
  <c r="AD101" i="80"/>
  <c r="AC101" i="80"/>
  <c r="AB101" i="80"/>
  <c r="AA101" i="80"/>
  <c r="AD100" i="80"/>
  <c r="AC100" i="80"/>
  <c r="AB100" i="80"/>
  <c r="AA100" i="80"/>
  <c r="AD99" i="80"/>
  <c r="AC99" i="80"/>
  <c r="AB99" i="80"/>
  <c r="AA99" i="80"/>
  <c r="AD98" i="80"/>
  <c r="AC98" i="80"/>
  <c r="AB98" i="80"/>
  <c r="AA98" i="80"/>
  <c r="AD97" i="80"/>
  <c r="AC97" i="80"/>
  <c r="AB97" i="80"/>
  <c r="AA97" i="80"/>
  <c r="AD96" i="80"/>
  <c r="AC96" i="80"/>
  <c r="AB96" i="80"/>
  <c r="AA96" i="80"/>
  <c r="AD95" i="80"/>
  <c r="AC95" i="80"/>
  <c r="AB95" i="80"/>
  <c r="AA95" i="80"/>
  <c r="AD94" i="80"/>
  <c r="AC94" i="80"/>
  <c r="AB94" i="80"/>
  <c r="AA94" i="80"/>
  <c r="AD93" i="80"/>
  <c r="AC93" i="80"/>
  <c r="AB93" i="80"/>
  <c r="AA93" i="80"/>
  <c r="AD92" i="80"/>
  <c r="AC92" i="80"/>
  <c r="AB92" i="80"/>
  <c r="AA92" i="80"/>
  <c r="AD91" i="80"/>
  <c r="AC91" i="80"/>
  <c r="AB91" i="80"/>
  <c r="AA91" i="80"/>
  <c r="AD90" i="80"/>
  <c r="AC90" i="80"/>
  <c r="AB90" i="80"/>
  <c r="AA90" i="80"/>
  <c r="AD89" i="80"/>
  <c r="AC89" i="80"/>
  <c r="AB89" i="80"/>
  <c r="AA89" i="80"/>
  <c r="AD88" i="80"/>
  <c r="AC88" i="80"/>
  <c r="AB88" i="80"/>
  <c r="AA88" i="80"/>
  <c r="AD87" i="80"/>
  <c r="AC87" i="80"/>
  <c r="AB87" i="80"/>
  <c r="AA87" i="80"/>
  <c r="AD86" i="80"/>
  <c r="AC86" i="80"/>
  <c r="AB86" i="80"/>
  <c r="AA86" i="80"/>
  <c r="AD85" i="80"/>
  <c r="AC85" i="80"/>
  <c r="AB85" i="80"/>
  <c r="AA85" i="80"/>
  <c r="AD84" i="80"/>
  <c r="AC84" i="80"/>
  <c r="AB84" i="80"/>
  <c r="AA84" i="80"/>
  <c r="AD83" i="80"/>
  <c r="AC83" i="80"/>
  <c r="AB83" i="80"/>
  <c r="AA83" i="80"/>
  <c r="AD82" i="80"/>
  <c r="AC82" i="80"/>
  <c r="AB82" i="80"/>
  <c r="AA82" i="80"/>
  <c r="AD81" i="80"/>
  <c r="AC81" i="80"/>
  <c r="AB81" i="80"/>
  <c r="AA81" i="80"/>
  <c r="AD80" i="80"/>
  <c r="AC80" i="80"/>
  <c r="AB80" i="80"/>
  <c r="AA80" i="80"/>
  <c r="AD79" i="80"/>
  <c r="AC79" i="80"/>
  <c r="AB79" i="80"/>
  <c r="AA79" i="80"/>
  <c r="AD78" i="80"/>
  <c r="AC78" i="80"/>
  <c r="AB78" i="80"/>
  <c r="AA78" i="80"/>
  <c r="AD77" i="80"/>
  <c r="AC77" i="80"/>
  <c r="AB77" i="80"/>
  <c r="AA77" i="80"/>
  <c r="AD76" i="80"/>
  <c r="AC76" i="80"/>
  <c r="AB76" i="80"/>
  <c r="AA76" i="80"/>
  <c r="AD75" i="80"/>
  <c r="AC75" i="80"/>
  <c r="AB75" i="80"/>
  <c r="AA75" i="80"/>
  <c r="AD74" i="80"/>
  <c r="AC74" i="80"/>
  <c r="AB74" i="80"/>
  <c r="AA74" i="80"/>
  <c r="AD73" i="80"/>
  <c r="AC73" i="80"/>
  <c r="AB73" i="80"/>
  <c r="AA73" i="80"/>
  <c r="AD72" i="80"/>
  <c r="AC72" i="80"/>
  <c r="AB72" i="80"/>
  <c r="AA72" i="80"/>
  <c r="AD71" i="80"/>
  <c r="AC71" i="80"/>
  <c r="AB71" i="80"/>
  <c r="AA71" i="80"/>
  <c r="AD70" i="80"/>
  <c r="AC70" i="80"/>
  <c r="AB70" i="80"/>
  <c r="AA70" i="80"/>
  <c r="AD69" i="80"/>
  <c r="AC69" i="80"/>
  <c r="AB69" i="80"/>
  <c r="AA69" i="80"/>
  <c r="AD68" i="80"/>
  <c r="AC68" i="80"/>
  <c r="AB68" i="80"/>
  <c r="AA68" i="80"/>
  <c r="AD67" i="80"/>
  <c r="AC67" i="80"/>
  <c r="AB67" i="80"/>
  <c r="AA67" i="80"/>
  <c r="AD66" i="80"/>
  <c r="AC66" i="80"/>
  <c r="AB66" i="80"/>
  <c r="AA66" i="80"/>
  <c r="AD65" i="80"/>
  <c r="AC65" i="80"/>
  <c r="AB65" i="80"/>
  <c r="AA65" i="80"/>
  <c r="AD64" i="80"/>
  <c r="AC64" i="80"/>
  <c r="AB64" i="80"/>
  <c r="AA64" i="80"/>
  <c r="AD63" i="80"/>
  <c r="AC63" i="80"/>
  <c r="AB63" i="80"/>
  <c r="AA63" i="80"/>
  <c r="AD62" i="80"/>
  <c r="AC62" i="80"/>
  <c r="AB62" i="80"/>
  <c r="AA62" i="80"/>
  <c r="AD61" i="80"/>
  <c r="AC61" i="80"/>
  <c r="AB61" i="80"/>
  <c r="AA61" i="80"/>
  <c r="AD60" i="80"/>
  <c r="AC60" i="80"/>
  <c r="AB60" i="80"/>
  <c r="AA60" i="80"/>
  <c r="AD59" i="80"/>
  <c r="AC59" i="80"/>
  <c r="AB59" i="80"/>
  <c r="AA59" i="80"/>
  <c r="AD58" i="80"/>
  <c r="AC58" i="80"/>
  <c r="AB58" i="80"/>
  <c r="AA58" i="80"/>
  <c r="AD57" i="80"/>
  <c r="AC57" i="80"/>
  <c r="AB57" i="80"/>
  <c r="AA57" i="80"/>
  <c r="AD56" i="80"/>
  <c r="AC56" i="80"/>
  <c r="AB56" i="80"/>
  <c r="AA56" i="80"/>
  <c r="AD55" i="80"/>
  <c r="AC55" i="80"/>
  <c r="AB55" i="80"/>
  <c r="AA55" i="80"/>
  <c r="AD54" i="80"/>
  <c r="AC54" i="80"/>
  <c r="AB54" i="80"/>
  <c r="AA54" i="80"/>
  <c r="AD53" i="80"/>
  <c r="AC53" i="80"/>
  <c r="AB53" i="80"/>
  <c r="AA53" i="80"/>
  <c r="AD52" i="80"/>
  <c r="AC52" i="80"/>
  <c r="AB52" i="80"/>
  <c r="AA52" i="80"/>
  <c r="AD51" i="80"/>
  <c r="AC51" i="80"/>
  <c r="AB51" i="80"/>
  <c r="AA51" i="80"/>
  <c r="AD50" i="80"/>
  <c r="AC50" i="80"/>
  <c r="AB50" i="80"/>
  <c r="AA50" i="80"/>
  <c r="AD49" i="80"/>
  <c r="AC49" i="80"/>
  <c r="AB49" i="80"/>
  <c r="AA49" i="80"/>
  <c r="AD48" i="80"/>
  <c r="AC48" i="80"/>
  <c r="AB48" i="80"/>
  <c r="AA48" i="80"/>
  <c r="AD47" i="80"/>
  <c r="AC47" i="80"/>
  <c r="AB47" i="80"/>
  <c r="AA47" i="80"/>
  <c r="AD46" i="80"/>
  <c r="AC46" i="80"/>
  <c r="AB46" i="80"/>
  <c r="AA46" i="80"/>
  <c r="AD45" i="80"/>
  <c r="AC45" i="80"/>
  <c r="AB45" i="80"/>
  <c r="AA45" i="80"/>
  <c r="AD44" i="80"/>
  <c r="AC44" i="80"/>
  <c r="AB44" i="80"/>
  <c r="AA44" i="80"/>
  <c r="AD43" i="80"/>
  <c r="AC43" i="80"/>
  <c r="AB43" i="80"/>
  <c r="AA43" i="80"/>
  <c r="AD42" i="80"/>
  <c r="AC42" i="80"/>
  <c r="AB42" i="80"/>
  <c r="AA42" i="80"/>
  <c r="AD41" i="80"/>
  <c r="AC41" i="80"/>
  <c r="AB41" i="80"/>
  <c r="AA41" i="80"/>
  <c r="AD40" i="80"/>
  <c r="AC40" i="80"/>
  <c r="AB40" i="80"/>
  <c r="AA40" i="80"/>
  <c r="AD39" i="80"/>
  <c r="AC39" i="80"/>
  <c r="AB39" i="80"/>
  <c r="AA39" i="80"/>
  <c r="AD38" i="80"/>
  <c r="AC38" i="80"/>
  <c r="AB38" i="80"/>
  <c r="AA38" i="80"/>
  <c r="AD37" i="80"/>
  <c r="AC37" i="80"/>
  <c r="AB37" i="80"/>
  <c r="AA37" i="80"/>
  <c r="AD36" i="80"/>
  <c r="AC36" i="80"/>
  <c r="AB36" i="80"/>
  <c r="AA36" i="80"/>
  <c r="AD35" i="80"/>
  <c r="AC35" i="80"/>
  <c r="AB35" i="80"/>
  <c r="AA35" i="80"/>
  <c r="AD34" i="80"/>
  <c r="AC34" i="80"/>
  <c r="AB34" i="80"/>
  <c r="AA34" i="80"/>
  <c r="AD33" i="80"/>
  <c r="AC33" i="80"/>
  <c r="AB33" i="80"/>
  <c r="AA33" i="80"/>
  <c r="AD32" i="80"/>
  <c r="AC32" i="80"/>
  <c r="AB32" i="80"/>
  <c r="AA32" i="80"/>
  <c r="AD31" i="80"/>
  <c r="AC31" i="80"/>
  <c r="AB31" i="80"/>
  <c r="AA31" i="80"/>
  <c r="AD30" i="80"/>
  <c r="AC30" i="80"/>
  <c r="AB30" i="80"/>
  <c r="AA30" i="80"/>
  <c r="AD29" i="80"/>
  <c r="AC29" i="80"/>
  <c r="AB29" i="80"/>
  <c r="AA29" i="80"/>
  <c r="AD28" i="80"/>
  <c r="AC28" i="80"/>
  <c r="AB28" i="80"/>
  <c r="AA28" i="80"/>
  <c r="AD27" i="80"/>
  <c r="AC27" i="80"/>
  <c r="AB27" i="80"/>
  <c r="AA27" i="80"/>
  <c r="AD26" i="80"/>
  <c r="AC26" i="80"/>
  <c r="AB26" i="80"/>
  <c r="AA26" i="80"/>
  <c r="AD25" i="80"/>
  <c r="AC25" i="80"/>
  <c r="AB25" i="80"/>
  <c r="AA25" i="80"/>
  <c r="AD24" i="80"/>
  <c r="AC24" i="80"/>
  <c r="AB24" i="80"/>
  <c r="AA24" i="80"/>
  <c r="AD23" i="80"/>
  <c r="AC23" i="80"/>
  <c r="AB23" i="80"/>
  <c r="AA23" i="80"/>
  <c r="AD22" i="80"/>
  <c r="AC22" i="80"/>
  <c r="AB22" i="80"/>
  <c r="AA22" i="80"/>
  <c r="AD21" i="80"/>
  <c r="AC21" i="80"/>
  <c r="AB21" i="80"/>
  <c r="AA21" i="80"/>
  <c r="AD20" i="80"/>
  <c r="AC20" i="80"/>
  <c r="AB20" i="80"/>
  <c r="AA20" i="80"/>
  <c r="AD19" i="80"/>
  <c r="AC19" i="80"/>
  <c r="AB19" i="80"/>
  <c r="AA19" i="80"/>
  <c r="AD18" i="80"/>
  <c r="AC18" i="80"/>
  <c r="AB18" i="80"/>
  <c r="AA18" i="80"/>
  <c r="AD17" i="80"/>
  <c r="AC17" i="80"/>
  <c r="AB17" i="80"/>
  <c r="AA17" i="80"/>
  <c r="AD16" i="80"/>
  <c r="AC16" i="80"/>
  <c r="AB16" i="80"/>
  <c r="AA16" i="80"/>
  <c r="AD15" i="80"/>
  <c r="AC15" i="80"/>
  <c r="AB15" i="80"/>
  <c r="AA15" i="80"/>
  <c r="AD14" i="80"/>
  <c r="AC14" i="80"/>
  <c r="AB14" i="80"/>
  <c r="AA14" i="80"/>
  <c r="BS88" i="80" l="1"/>
  <c r="BS87" i="80"/>
  <c r="BS86" i="80"/>
  <c r="BS85" i="80"/>
  <c r="BS84" i="80"/>
  <c r="BS83" i="80"/>
  <c r="BS82" i="80"/>
  <c r="BS81" i="80"/>
  <c r="BS80" i="80"/>
  <c r="BS79" i="80"/>
  <c r="BS78" i="80"/>
  <c r="BS77" i="80"/>
  <c r="BS76" i="80"/>
  <c r="BS75" i="80"/>
  <c r="BS74" i="80"/>
  <c r="BS73" i="80"/>
  <c r="BS72" i="80"/>
  <c r="BS71" i="80"/>
  <c r="BS70" i="80"/>
  <c r="BS69" i="80"/>
  <c r="BS68" i="80"/>
  <c r="BS67" i="80"/>
  <c r="BS66" i="80"/>
  <c r="BS65" i="80"/>
  <c r="BS64" i="80"/>
  <c r="BS63" i="80"/>
  <c r="BS62" i="80"/>
  <c r="BS61" i="80"/>
  <c r="BS60" i="80"/>
  <c r="BS59" i="80"/>
  <c r="BS58" i="80"/>
  <c r="BS57" i="80"/>
  <c r="BS56" i="80"/>
  <c r="BS55" i="80"/>
  <c r="BS54" i="80"/>
  <c r="BS53" i="80"/>
  <c r="BS52" i="80"/>
  <c r="BS51" i="80"/>
  <c r="BS50" i="80"/>
  <c r="BS49" i="80"/>
  <c r="BS48" i="80"/>
  <c r="BS47" i="80"/>
  <c r="BS46" i="80"/>
  <c r="BS45" i="80"/>
  <c r="BS44" i="80"/>
  <c r="BS43" i="80"/>
  <c r="BS42" i="80"/>
  <c r="BS41" i="80"/>
  <c r="BS40" i="80"/>
  <c r="BS39" i="80"/>
  <c r="BS38" i="80"/>
  <c r="BS37" i="80"/>
  <c r="BS36" i="80"/>
  <c r="BS35" i="80"/>
  <c r="BS34" i="80"/>
  <c r="BS33" i="80"/>
  <c r="BS32" i="80"/>
  <c r="BS31" i="80"/>
  <c r="BS30" i="80"/>
  <c r="BS29" i="80"/>
  <c r="BS28" i="80"/>
  <c r="BS27" i="80"/>
  <c r="BS26" i="80"/>
  <c r="BS25" i="80"/>
  <c r="BS24" i="80"/>
  <c r="BS23" i="80"/>
  <c r="BS22" i="80"/>
  <c r="BS21" i="80"/>
  <c r="BS20" i="80"/>
  <c r="BS19" i="80"/>
  <c r="BS18" i="80"/>
  <c r="BS17" i="80"/>
  <c r="BS16" i="80"/>
  <c r="BS15" i="80"/>
  <c r="BS14" i="80"/>
  <c r="AC33" i="1" l="1"/>
  <c r="AG33" i="1"/>
  <c r="AF33" i="1"/>
  <c r="AE33" i="1"/>
  <c r="AD33" i="1" l="1"/>
  <c r="AJ30" i="1"/>
  <c r="AN23" i="1" s="1"/>
  <c r="AJ28" i="1"/>
  <c r="AN21" i="1" s="1"/>
  <c r="AJ32" i="1"/>
  <c r="AN25" i="1" s="1"/>
  <c r="AJ31" i="1"/>
  <c r="AN24" i="1" s="1"/>
  <c r="AJ29" i="1"/>
  <c r="AN22" i="1" s="1"/>
  <c r="AG34" i="1"/>
  <c r="BM88" i="80" l="1"/>
  <c r="BM87" i="80"/>
  <c r="BM86" i="80"/>
  <c r="BM85" i="80"/>
  <c r="BM84" i="80"/>
  <c r="BM83" i="80"/>
  <c r="BM82" i="80"/>
  <c r="BM81" i="80"/>
  <c r="BM80" i="80"/>
  <c r="BM79" i="80"/>
  <c r="BM78" i="80"/>
  <c r="BM77" i="80" l="1"/>
  <c r="BM76" i="80"/>
  <c r="BM75" i="80"/>
  <c r="BM74" i="80"/>
  <c r="BM73" i="80"/>
  <c r="BM72" i="80"/>
  <c r="BM71" i="80"/>
  <c r="BM70" i="80"/>
  <c r="BM69" i="80"/>
  <c r="BM68" i="80"/>
  <c r="BM67" i="80"/>
  <c r="BM66" i="80"/>
  <c r="AI373" i="80"/>
  <c r="AH373" i="80"/>
  <c r="AG373" i="80"/>
  <c r="AF373" i="80"/>
  <c r="AE373" i="80"/>
  <c r="B373" i="80"/>
  <c r="AI372" i="80"/>
  <c r="AH372" i="80"/>
  <c r="AG372" i="80"/>
  <c r="AF372" i="80"/>
  <c r="AE372" i="80"/>
  <c r="B372" i="80"/>
  <c r="AO371" i="80"/>
  <c r="AN371" i="80"/>
  <c r="AI371" i="80"/>
  <c r="AH371" i="80"/>
  <c r="AG371" i="80"/>
  <c r="AF371" i="80"/>
  <c r="AE371" i="80"/>
  <c r="B371" i="80"/>
  <c r="AI370" i="80"/>
  <c r="AH370" i="80"/>
  <c r="AG370" i="80"/>
  <c r="AF370" i="80"/>
  <c r="AE370" i="80"/>
  <c r="B370" i="80"/>
  <c r="AK369" i="80"/>
  <c r="AI369" i="80"/>
  <c r="AH369" i="80"/>
  <c r="AG369" i="80"/>
  <c r="AF369" i="80"/>
  <c r="AE369" i="80"/>
  <c r="B369" i="80"/>
  <c r="AO368" i="80"/>
  <c r="AN368" i="80"/>
  <c r="AM368" i="80"/>
  <c r="AL368" i="80"/>
  <c r="AI368" i="80"/>
  <c r="AH368" i="80"/>
  <c r="AG368" i="80"/>
  <c r="AF368" i="80"/>
  <c r="AE368" i="80"/>
  <c r="B368" i="80"/>
  <c r="AI367" i="80"/>
  <c r="AH367" i="80"/>
  <c r="AG367" i="80"/>
  <c r="AF367" i="80"/>
  <c r="AE367" i="80"/>
  <c r="B367" i="80"/>
  <c r="AO366" i="80"/>
  <c r="AM366" i="80"/>
  <c r="AL366" i="80"/>
  <c r="AK366" i="80"/>
  <c r="AI366" i="80"/>
  <c r="AH366" i="80"/>
  <c r="AG366" i="80"/>
  <c r="AF366" i="80"/>
  <c r="AE366" i="80"/>
  <c r="B366" i="80"/>
  <c r="AI365" i="80"/>
  <c r="AH365" i="80"/>
  <c r="AG365" i="80"/>
  <c r="AF365" i="80"/>
  <c r="AE365" i="80"/>
  <c r="B365" i="80"/>
  <c r="AO364" i="80"/>
  <c r="AI364" i="80"/>
  <c r="AH364" i="80"/>
  <c r="AG364" i="80"/>
  <c r="AF364" i="80"/>
  <c r="AE364" i="80"/>
  <c r="B364" i="80"/>
  <c r="AI363" i="80"/>
  <c r="AH363" i="80"/>
  <c r="AG363" i="80"/>
  <c r="AF363" i="80"/>
  <c r="AE363" i="80"/>
  <c r="B363" i="80"/>
  <c r="AL362" i="80"/>
  <c r="AI362" i="80"/>
  <c r="AH362" i="80"/>
  <c r="AG362" i="80"/>
  <c r="AF362" i="80"/>
  <c r="AE362" i="80"/>
  <c r="B362" i="80"/>
  <c r="AO361" i="80"/>
  <c r="AN361" i="80"/>
  <c r="AM361" i="80"/>
  <c r="AL361" i="80"/>
  <c r="AI361" i="80"/>
  <c r="AH361" i="80"/>
  <c r="AG361" i="80"/>
  <c r="AF361" i="80"/>
  <c r="AE361" i="80"/>
  <c r="B361" i="80"/>
  <c r="AI360" i="80"/>
  <c r="AH360" i="80"/>
  <c r="AG360" i="80"/>
  <c r="AF360" i="80"/>
  <c r="AE360" i="80"/>
  <c r="B360" i="80"/>
  <c r="AI359" i="80"/>
  <c r="AH359" i="80"/>
  <c r="AG359" i="80"/>
  <c r="AF359" i="80"/>
  <c r="AE359" i="80"/>
  <c r="B359" i="80"/>
  <c r="AL359" i="80" s="1"/>
  <c r="AK358" i="80"/>
  <c r="AJ358" i="80"/>
  <c r="AI358" i="80"/>
  <c r="AH358" i="80"/>
  <c r="AG358" i="80"/>
  <c r="AF358" i="80"/>
  <c r="AE358" i="80"/>
  <c r="B358" i="80"/>
  <c r="AM357" i="80"/>
  <c r="AL357" i="80"/>
  <c r="AK357" i="80"/>
  <c r="AJ357" i="80"/>
  <c r="AI357" i="80"/>
  <c r="AH357" i="80"/>
  <c r="AG357" i="80"/>
  <c r="AF357" i="80"/>
  <c r="AE357" i="80"/>
  <c r="B357" i="80"/>
  <c r="AI356" i="80"/>
  <c r="AH356" i="80"/>
  <c r="AG356" i="80"/>
  <c r="AF356" i="80"/>
  <c r="AE356" i="80"/>
  <c r="B356" i="80"/>
  <c r="AI355" i="80"/>
  <c r="AH355" i="80"/>
  <c r="AG355" i="80"/>
  <c r="AF355" i="80"/>
  <c r="AE355" i="80"/>
  <c r="B355" i="80"/>
  <c r="AK355" i="80" s="1"/>
  <c r="AI354" i="80"/>
  <c r="AH354" i="80"/>
  <c r="AG354" i="80"/>
  <c r="AF354" i="80"/>
  <c r="AE354" i="80"/>
  <c r="B354" i="80"/>
  <c r="AO354" i="80" s="1"/>
  <c r="AI353" i="80"/>
  <c r="AH353" i="80"/>
  <c r="AG353" i="80"/>
  <c r="AF353" i="80"/>
  <c r="AE353" i="80"/>
  <c r="B353" i="80"/>
  <c r="AL352" i="80"/>
  <c r="AI352" i="80"/>
  <c r="AH352" i="80"/>
  <c r="AG352" i="80"/>
  <c r="AF352" i="80"/>
  <c r="AE352" i="80"/>
  <c r="B352" i="80"/>
  <c r="AL351" i="80"/>
  <c r="AK351" i="80"/>
  <c r="AJ351" i="80"/>
  <c r="AI351" i="80"/>
  <c r="AH351" i="80"/>
  <c r="AG351" i="80"/>
  <c r="AF351" i="80"/>
  <c r="AE351" i="80"/>
  <c r="B351" i="80"/>
  <c r="AI350" i="80"/>
  <c r="AH350" i="80"/>
  <c r="AG350" i="80"/>
  <c r="AF350" i="80"/>
  <c r="AE350" i="80"/>
  <c r="B350" i="80"/>
  <c r="AI349" i="80"/>
  <c r="AH349" i="80"/>
  <c r="AG349" i="80"/>
  <c r="AF349" i="80"/>
  <c r="AE349" i="80"/>
  <c r="B349" i="80"/>
  <c r="AI348" i="80"/>
  <c r="AH348" i="80"/>
  <c r="AG348" i="80"/>
  <c r="AF348" i="80"/>
  <c r="AE348" i="80"/>
  <c r="B348" i="80"/>
  <c r="AL347" i="80"/>
  <c r="AJ347" i="80"/>
  <c r="AI347" i="80"/>
  <c r="AH347" i="80"/>
  <c r="AG347" i="80"/>
  <c r="AF347" i="80"/>
  <c r="AE347" i="80"/>
  <c r="B347" i="80"/>
  <c r="AO346" i="80"/>
  <c r="AM346" i="80"/>
  <c r="AL346" i="80"/>
  <c r="AK346" i="80"/>
  <c r="AI346" i="80"/>
  <c r="AH346" i="80"/>
  <c r="AG346" i="80"/>
  <c r="AF346" i="80"/>
  <c r="AE346" i="80"/>
  <c r="B346" i="80"/>
  <c r="AI345" i="80"/>
  <c r="AH345" i="80"/>
  <c r="AG345" i="80"/>
  <c r="AF345" i="80"/>
  <c r="AE345" i="80"/>
  <c r="B345" i="80"/>
  <c r="AL344" i="80"/>
  <c r="AK344" i="80"/>
  <c r="AJ344" i="80"/>
  <c r="AI344" i="80"/>
  <c r="AH344" i="80"/>
  <c r="AG344" i="80"/>
  <c r="AF344" i="80"/>
  <c r="AE344" i="80"/>
  <c r="B344" i="80"/>
  <c r="AI343" i="80"/>
  <c r="AH343" i="80"/>
  <c r="AG343" i="80"/>
  <c r="AF343" i="80"/>
  <c r="AE343" i="80"/>
  <c r="B343" i="80"/>
  <c r="AI342" i="80"/>
  <c r="AH342" i="80"/>
  <c r="AG342" i="80"/>
  <c r="AF342" i="80"/>
  <c r="AE342" i="80"/>
  <c r="B342" i="80"/>
  <c r="AM341" i="80"/>
  <c r="AI341" i="80"/>
  <c r="AH341" i="80"/>
  <c r="AG341" i="80"/>
  <c r="AF341" i="80"/>
  <c r="AE341" i="80"/>
  <c r="B341" i="80"/>
  <c r="AJ340" i="80"/>
  <c r="AI340" i="80"/>
  <c r="AH340" i="80"/>
  <c r="AG340" i="80"/>
  <c r="AF340" i="80"/>
  <c r="AE340" i="80"/>
  <c r="B340" i="80"/>
  <c r="AO339" i="80"/>
  <c r="AN339" i="80"/>
  <c r="AM339" i="80"/>
  <c r="AL339" i="80"/>
  <c r="AK339" i="80"/>
  <c r="AJ339" i="80"/>
  <c r="AI339" i="80"/>
  <c r="AH339" i="80"/>
  <c r="AG339" i="80"/>
  <c r="AF339" i="80"/>
  <c r="AE339" i="80"/>
  <c r="B339" i="80"/>
  <c r="AI338" i="80"/>
  <c r="AH338" i="80"/>
  <c r="AG338" i="80"/>
  <c r="AF338" i="80"/>
  <c r="AE338" i="80"/>
  <c r="B338" i="80"/>
  <c r="AI337" i="80"/>
  <c r="AH337" i="80"/>
  <c r="AG337" i="80"/>
  <c r="AF337" i="80"/>
  <c r="AE337" i="80"/>
  <c r="B337" i="80"/>
  <c r="AO337" i="80" s="1"/>
  <c r="AI336" i="80"/>
  <c r="AH336" i="80"/>
  <c r="AG336" i="80"/>
  <c r="AF336" i="80"/>
  <c r="AE336" i="80"/>
  <c r="B336" i="80"/>
  <c r="AO336" i="80" s="1"/>
  <c r="AI335" i="80"/>
  <c r="AH335" i="80"/>
  <c r="AG335" i="80"/>
  <c r="AF335" i="80"/>
  <c r="AE335" i="80"/>
  <c r="B335" i="80"/>
  <c r="AI334" i="80"/>
  <c r="AH334" i="80"/>
  <c r="AG334" i="80"/>
  <c r="AF334" i="80"/>
  <c r="AE334" i="80"/>
  <c r="B334" i="80"/>
  <c r="AO334" i="80" s="1"/>
  <c r="AI333" i="80"/>
  <c r="AH333" i="80"/>
  <c r="AG333" i="80"/>
  <c r="AF333" i="80"/>
  <c r="AE333" i="80"/>
  <c r="B333" i="80"/>
  <c r="AO332" i="80"/>
  <c r="AM332" i="80"/>
  <c r="AK332" i="80"/>
  <c r="AJ332" i="80"/>
  <c r="AI332" i="80"/>
  <c r="AH332" i="80"/>
  <c r="AG332" i="80"/>
  <c r="AF332" i="80"/>
  <c r="AE332" i="80"/>
  <c r="B332" i="80"/>
  <c r="AI331" i="80"/>
  <c r="AH331" i="80"/>
  <c r="AG331" i="80"/>
  <c r="AF331" i="80"/>
  <c r="AE331" i="80"/>
  <c r="B331" i="80"/>
  <c r="AI330" i="80"/>
  <c r="AH330" i="80"/>
  <c r="AG330" i="80"/>
  <c r="AF330" i="80"/>
  <c r="AE330" i="80"/>
  <c r="B330" i="80"/>
  <c r="AM329" i="80"/>
  <c r="AL329" i="80"/>
  <c r="AJ329" i="80"/>
  <c r="AI329" i="80"/>
  <c r="AH329" i="80"/>
  <c r="AG329" i="80"/>
  <c r="AF329" i="80"/>
  <c r="AE329" i="80"/>
  <c r="B329" i="80"/>
  <c r="AI328" i="80"/>
  <c r="AH328" i="80"/>
  <c r="AG328" i="80"/>
  <c r="AF328" i="80"/>
  <c r="AE328" i="80"/>
  <c r="B328" i="80"/>
  <c r="AI327" i="80"/>
  <c r="AH327" i="80"/>
  <c r="AG327" i="80"/>
  <c r="AF327" i="80"/>
  <c r="AE327" i="80"/>
  <c r="B327" i="80"/>
  <c r="AI326" i="80"/>
  <c r="AH326" i="80"/>
  <c r="AG326" i="80"/>
  <c r="AF326" i="80"/>
  <c r="AE326" i="80"/>
  <c r="B326" i="80"/>
  <c r="AO326" i="80" s="1"/>
  <c r="AM325" i="80"/>
  <c r="AL325" i="80"/>
  <c r="AJ325" i="80"/>
  <c r="AI325" i="80"/>
  <c r="AH325" i="80"/>
  <c r="AG325" i="80"/>
  <c r="AF325" i="80"/>
  <c r="AE325" i="80"/>
  <c r="B325" i="80"/>
  <c r="AO324" i="80"/>
  <c r="AN324" i="80"/>
  <c r="AM324" i="80"/>
  <c r="AJ324" i="80"/>
  <c r="AI324" i="80"/>
  <c r="AH324" i="80"/>
  <c r="AG324" i="80"/>
  <c r="AF324" i="80"/>
  <c r="AE324" i="80"/>
  <c r="B324" i="80"/>
  <c r="AI323" i="80"/>
  <c r="AH323" i="80"/>
  <c r="AG323" i="80"/>
  <c r="AF323" i="80"/>
  <c r="AE323" i="80"/>
  <c r="B323" i="80"/>
  <c r="AL322" i="80"/>
  <c r="AK322" i="80"/>
  <c r="AJ322" i="80"/>
  <c r="AI322" i="80"/>
  <c r="AH322" i="80"/>
  <c r="AG322" i="80"/>
  <c r="AF322" i="80"/>
  <c r="AE322" i="80"/>
  <c r="B322" i="80"/>
  <c r="AI321" i="80"/>
  <c r="AH321" i="80"/>
  <c r="AG321" i="80"/>
  <c r="AF321" i="80"/>
  <c r="AE321" i="80"/>
  <c r="B321" i="80"/>
  <c r="AI320" i="80"/>
  <c r="AH320" i="80"/>
  <c r="AG320" i="80"/>
  <c r="AF320" i="80"/>
  <c r="AE320" i="80"/>
  <c r="B320" i="80"/>
  <c r="AI319" i="80"/>
  <c r="AH319" i="80"/>
  <c r="AG319" i="80"/>
  <c r="AF319" i="80"/>
  <c r="AE319" i="80"/>
  <c r="B319" i="80"/>
  <c r="AO319" i="80" s="1"/>
  <c r="AI318" i="80"/>
  <c r="AH318" i="80"/>
  <c r="AG318" i="80"/>
  <c r="AF318" i="80"/>
  <c r="AE318" i="80"/>
  <c r="B318" i="80"/>
  <c r="AN317" i="80"/>
  <c r="AM317" i="80"/>
  <c r="AL317" i="80"/>
  <c r="AK317" i="80"/>
  <c r="AJ317" i="80"/>
  <c r="AI317" i="80"/>
  <c r="AH317" i="80"/>
  <c r="AG317" i="80"/>
  <c r="AF317" i="80"/>
  <c r="AE317" i="80"/>
  <c r="B317" i="80"/>
  <c r="AI316" i="80"/>
  <c r="AH316" i="80"/>
  <c r="AG316" i="80"/>
  <c r="AF316" i="80"/>
  <c r="AE316" i="80"/>
  <c r="B316" i="80"/>
  <c r="AI315" i="80"/>
  <c r="AH315" i="80"/>
  <c r="AG315" i="80"/>
  <c r="AF315" i="80"/>
  <c r="AE315" i="80"/>
  <c r="B315" i="80"/>
  <c r="AO315" i="80" s="1"/>
  <c r="AI314" i="80"/>
  <c r="AH314" i="80"/>
  <c r="AG314" i="80"/>
  <c r="AF314" i="80"/>
  <c r="AE314" i="80"/>
  <c r="B314" i="80"/>
  <c r="AO313" i="80"/>
  <c r="AM313" i="80"/>
  <c r="AL313" i="80"/>
  <c r="AI313" i="80"/>
  <c r="AH313" i="80"/>
  <c r="AG313" i="80"/>
  <c r="AF313" i="80"/>
  <c r="AE313" i="80"/>
  <c r="B313" i="80"/>
  <c r="AI312" i="80"/>
  <c r="AH312" i="80"/>
  <c r="AG312" i="80"/>
  <c r="AF312" i="80"/>
  <c r="AE312" i="80"/>
  <c r="B312" i="80"/>
  <c r="AO312" i="80" s="1"/>
  <c r="AI311" i="80"/>
  <c r="AH311" i="80"/>
  <c r="AG311" i="80"/>
  <c r="AF311" i="80"/>
  <c r="AE311" i="80"/>
  <c r="B311" i="80"/>
  <c r="AI310" i="80"/>
  <c r="AH310" i="80"/>
  <c r="AG310" i="80"/>
  <c r="AF310" i="80"/>
  <c r="AE310" i="80"/>
  <c r="B310" i="80"/>
  <c r="AI309" i="80"/>
  <c r="AH309" i="80"/>
  <c r="AG309" i="80"/>
  <c r="AF309" i="80"/>
  <c r="AE309" i="80"/>
  <c r="B309" i="80"/>
  <c r="AI308" i="80"/>
  <c r="AH308" i="80"/>
  <c r="AG308" i="80"/>
  <c r="AF308" i="80"/>
  <c r="AE308" i="80"/>
  <c r="B308" i="80"/>
  <c r="AK307" i="80"/>
  <c r="AI307" i="80"/>
  <c r="AH307" i="80"/>
  <c r="AG307" i="80"/>
  <c r="AF307" i="80"/>
  <c r="AE307" i="80"/>
  <c r="B307" i="80"/>
  <c r="AI306" i="80"/>
  <c r="AH306" i="80"/>
  <c r="AG306" i="80"/>
  <c r="AF306" i="80"/>
  <c r="AE306" i="80"/>
  <c r="B306" i="80"/>
  <c r="AL305" i="80"/>
  <c r="AI305" i="80"/>
  <c r="AH305" i="80"/>
  <c r="AG305" i="80"/>
  <c r="AF305" i="80"/>
  <c r="AE305" i="80"/>
  <c r="B305" i="80"/>
  <c r="AL304" i="80"/>
  <c r="AK304" i="80"/>
  <c r="AJ304" i="80"/>
  <c r="AI304" i="80"/>
  <c r="AH304" i="80"/>
  <c r="AG304" i="80"/>
  <c r="AF304" i="80"/>
  <c r="AE304" i="80"/>
  <c r="B304" i="80"/>
  <c r="AM303" i="80"/>
  <c r="AL303" i="80"/>
  <c r="AK303" i="80"/>
  <c r="AJ303" i="80"/>
  <c r="AI303" i="80"/>
  <c r="AH303" i="80"/>
  <c r="AG303" i="80"/>
  <c r="AF303" i="80"/>
  <c r="AE303" i="80"/>
  <c r="B303" i="80"/>
  <c r="AI302" i="80"/>
  <c r="AH302" i="80"/>
  <c r="AG302" i="80"/>
  <c r="AF302" i="80"/>
  <c r="AE302" i="80"/>
  <c r="B302" i="80"/>
  <c r="AI301" i="80"/>
  <c r="AH301" i="80"/>
  <c r="AG301" i="80"/>
  <c r="AF301" i="80"/>
  <c r="AE301" i="80"/>
  <c r="B301" i="80"/>
  <c r="AI300" i="80"/>
  <c r="AH300" i="80"/>
  <c r="AG300" i="80"/>
  <c r="AF300" i="80"/>
  <c r="AE300" i="80"/>
  <c r="B300" i="80"/>
  <c r="AO300" i="80" s="1"/>
  <c r="AI299" i="80"/>
  <c r="AH299" i="80"/>
  <c r="AG299" i="80"/>
  <c r="AF299" i="80"/>
  <c r="AE299" i="80"/>
  <c r="B299" i="80"/>
  <c r="AI298" i="80"/>
  <c r="AH298" i="80"/>
  <c r="AG298" i="80"/>
  <c r="AF298" i="80"/>
  <c r="AE298" i="80"/>
  <c r="B298" i="80"/>
  <c r="AI297" i="80"/>
  <c r="AH297" i="80"/>
  <c r="AG297" i="80"/>
  <c r="AF297" i="80"/>
  <c r="AE297" i="80"/>
  <c r="B297" i="80"/>
  <c r="AI296" i="80"/>
  <c r="AH296" i="80"/>
  <c r="AG296" i="80"/>
  <c r="AF296" i="80"/>
  <c r="AE296" i="80"/>
  <c r="B296" i="80"/>
  <c r="AN295" i="80"/>
  <c r="AL295" i="80"/>
  <c r="AK295" i="80"/>
  <c r="AJ295" i="80"/>
  <c r="AI295" i="80"/>
  <c r="AH295" i="80"/>
  <c r="AG295" i="80"/>
  <c r="AF295" i="80"/>
  <c r="AE295" i="80"/>
  <c r="B295" i="80"/>
  <c r="AI294" i="80"/>
  <c r="AH294" i="80"/>
  <c r="AG294" i="80"/>
  <c r="AF294" i="80"/>
  <c r="AE294" i="80"/>
  <c r="B294" i="80"/>
  <c r="AO293" i="80"/>
  <c r="AN293" i="80"/>
  <c r="AM293" i="80"/>
  <c r="AL293" i="80"/>
  <c r="AK293" i="80"/>
  <c r="AJ293" i="80"/>
  <c r="AI293" i="80"/>
  <c r="AH293" i="80"/>
  <c r="AG293" i="80"/>
  <c r="AF293" i="80"/>
  <c r="AE293" i="80"/>
  <c r="B293" i="80"/>
  <c r="AO292" i="80"/>
  <c r="AN292" i="80"/>
  <c r="AM292" i="80"/>
  <c r="AI292" i="80"/>
  <c r="AH292" i="80"/>
  <c r="AG292" i="80"/>
  <c r="AF292" i="80"/>
  <c r="AE292" i="80"/>
  <c r="B292" i="80"/>
  <c r="AJ291" i="80"/>
  <c r="AI291" i="80"/>
  <c r="AH291" i="80"/>
  <c r="AG291" i="80"/>
  <c r="AF291" i="80"/>
  <c r="AE291" i="80"/>
  <c r="B291" i="80"/>
  <c r="AL290" i="80"/>
  <c r="AK290" i="80"/>
  <c r="AJ290" i="80"/>
  <c r="AI290" i="80"/>
  <c r="AH290" i="80"/>
  <c r="AG290" i="80"/>
  <c r="AF290" i="80"/>
  <c r="AE290" i="80"/>
  <c r="B290" i="80"/>
  <c r="AI289" i="80"/>
  <c r="AH289" i="80"/>
  <c r="AG289" i="80"/>
  <c r="AF289" i="80"/>
  <c r="AE289" i="80"/>
  <c r="B289" i="80"/>
  <c r="AI288" i="80"/>
  <c r="AH288" i="80"/>
  <c r="AG288" i="80"/>
  <c r="AF288" i="80"/>
  <c r="AE288" i="80"/>
  <c r="B288" i="80"/>
  <c r="AL287" i="80"/>
  <c r="AI287" i="80"/>
  <c r="AH287" i="80"/>
  <c r="AG287" i="80"/>
  <c r="AF287" i="80"/>
  <c r="AE287" i="80"/>
  <c r="B287" i="80"/>
  <c r="AI286" i="80"/>
  <c r="AH286" i="80"/>
  <c r="AG286" i="80"/>
  <c r="AF286" i="80"/>
  <c r="AE286" i="80"/>
  <c r="B286" i="80"/>
  <c r="AI285" i="80"/>
  <c r="AH285" i="80"/>
  <c r="AG285" i="80"/>
  <c r="AF285" i="80"/>
  <c r="AE285" i="80"/>
  <c r="B285" i="80"/>
  <c r="AM285" i="80" s="1"/>
  <c r="AI284" i="80"/>
  <c r="AH284" i="80"/>
  <c r="AG284" i="80"/>
  <c r="AF284" i="80"/>
  <c r="AE284" i="80"/>
  <c r="B284" i="80"/>
  <c r="AI283" i="80"/>
  <c r="AH283" i="80"/>
  <c r="AG283" i="80"/>
  <c r="AF283" i="80"/>
  <c r="AE283" i="80"/>
  <c r="B283" i="80"/>
  <c r="AO282" i="80"/>
  <c r="AL282" i="80"/>
  <c r="AI282" i="80"/>
  <c r="AH282" i="80"/>
  <c r="AG282" i="80"/>
  <c r="AF282" i="80"/>
  <c r="AE282" i="80"/>
  <c r="B282" i="80"/>
  <c r="AO281" i="80"/>
  <c r="AM281" i="80"/>
  <c r="AL281" i="80"/>
  <c r="AK281" i="80"/>
  <c r="AJ281" i="80"/>
  <c r="AI281" i="80"/>
  <c r="AH281" i="80"/>
  <c r="AG281" i="80"/>
  <c r="AF281" i="80"/>
  <c r="AE281" i="80"/>
  <c r="B281" i="80"/>
  <c r="AL280" i="80"/>
  <c r="AI280" i="80"/>
  <c r="AH280" i="80"/>
  <c r="AG280" i="80"/>
  <c r="AF280" i="80"/>
  <c r="AE280" i="80"/>
  <c r="B280" i="80"/>
  <c r="AI279" i="80"/>
  <c r="AH279" i="80"/>
  <c r="AG279" i="80"/>
  <c r="AF279" i="80"/>
  <c r="AE279" i="80"/>
  <c r="B279" i="80"/>
  <c r="AI278" i="80"/>
  <c r="AH278" i="80"/>
  <c r="AG278" i="80"/>
  <c r="AF278" i="80"/>
  <c r="AE278" i="80"/>
  <c r="B278" i="80"/>
  <c r="AO278" i="80" s="1"/>
  <c r="AM277" i="80"/>
  <c r="AL277" i="80"/>
  <c r="AI277" i="80"/>
  <c r="AH277" i="80"/>
  <c r="AG277" i="80"/>
  <c r="AF277" i="80"/>
  <c r="AE277" i="80"/>
  <c r="B277" i="80"/>
  <c r="AI276" i="80"/>
  <c r="AH276" i="80"/>
  <c r="AG276" i="80"/>
  <c r="AF276" i="80"/>
  <c r="AE276" i="80"/>
  <c r="B276" i="80"/>
  <c r="AM275" i="80"/>
  <c r="AL275" i="80"/>
  <c r="AK275" i="80"/>
  <c r="AJ275" i="80"/>
  <c r="AI275" i="80"/>
  <c r="AH275" i="80"/>
  <c r="AG275" i="80"/>
  <c r="AF275" i="80"/>
  <c r="AE275" i="80"/>
  <c r="B275" i="80"/>
  <c r="AI274" i="80"/>
  <c r="AH274" i="80"/>
  <c r="AG274" i="80"/>
  <c r="AF274" i="80"/>
  <c r="AE274" i="80"/>
  <c r="B274" i="80"/>
  <c r="AO273" i="80"/>
  <c r="AN273" i="80"/>
  <c r="AM273" i="80"/>
  <c r="AK273" i="80"/>
  <c r="AI273" i="80"/>
  <c r="AH273" i="80"/>
  <c r="AG273" i="80"/>
  <c r="AF273" i="80"/>
  <c r="AE273" i="80"/>
  <c r="B273" i="80"/>
  <c r="AI272" i="80"/>
  <c r="AH272" i="80"/>
  <c r="AG272" i="80"/>
  <c r="AF272" i="80"/>
  <c r="AE272" i="80"/>
  <c r="B272" i="80"/>
  <c r="AI271" i="80"/>
  <c r="AH271" i="80"/>
  <c r="AG271" i="80"/>
  <c r="AF271" i="80"/>
  <c r="AE271" i="80"/>
  <c r="B271" i="80"/>
  <c r="AM271" i="80" s="1"/>
  <c r="AO270" i="80"/>
  <c r="AN270" i="80"/>
  <c r="AL270" i="80"/>
  <c r="AI270" i="80"/>
  <c r="AH270" i="80"/>
  <c r="AG270" i="80"/>
  <c r="AF270" i="80"/>
  <c r="AE270" i="80"/>
  <c r="B270" i="80"/>
  <c r="AI269" i="80"/>
  <c r="AH269" i="80"/>
  <c r="AG269" i="80"/>
  <c r="AF269" i="80"/>
  <c r="AE269" i="80"/>
  <c r="B269" i="80"/>
  <c r="AM268" i="80"/>
  <c r="AK268" i="80"/>
  <c r="AJ268" i="80"/>
  <c r="AI268" i="80"/>
  <c r="AH268" i="80"/>
  <c r="AG268" i="80"/>
  <c r="AF268" i="80"/>
  <c r="AE268" i="80"/>
  <c r="B268" i="80"/>
  <c r="AI267" i="80"/>
  <c r="AH267" i="80"/>
  <c r="AG267" i="80"/>
  <c r="AF267" i="80"/>
  <c r="AE267" i="80"/>
  <c r="B267" i="80"/>
  <c r="AM266" i="80"/>
  <c r="AK266" i="80"/>
  <c r="AI266" i="80"/>
  <c r="AH266" i="80"/>
  <c r="AG266" i="80"/>
  <c r="AF266" i="80"/>
  <c r="AE266" i="80"/>
  <c r="B266" i="80"/>
  <c r="AI265" i="80"/>
  <c r="AH265" i="80"/>
  <c r="AG265" i="80"/>
  <c r="AF265" i="80"/>
  <c r="AE265" i="80"/>
  <c r="B265" i="80"/>
  <c r="AL265" i="80" s="1"/>
  <c r="AI264" i="80"/>
  <c r="AH264" i="80"/>
  <c r="AG264" i="80"/>
  <c r="AF264" i="80"/>
  <c r="AE264" i="80"/>
  <c r="B264" i="80"/>
  <c r="AN263" i="80"/>
  <c r="AL263" i="80"/>
  <c r="AK263" i="80"/>
  <c r="AJ263" i="80"/>
  <c r="AI263" i="80"/>
  <c r="AH263" i="80"/>
  <c r="AG263" i="80"/>
  <c r="AF263" i="80"/>
  <c r="AE263" i="80"/>
  <c r="B263" i="80"/>
  <c r="AN262" i="80"/>
  <c r="AI262" i="80"/>
  <c r="AH262" i="80"/>
  <c r="AG262" i="80"/>
  <c r="AF262" i="80"/>
  <c r="AE262" i="80"/>
  <c r="B262" i="80"/>
  <c r="AI261" i="80"/>
  <c r="AH261" i="80"/>
  <c r="AG261" i="80"/>
  <c r="AF261" i="80"/>
  <c r="AE261" i="80"/>
  <c r="B261" i="80"/>
  <c r="AN261" i="80" s="1"/>
  <c r="AN260" i="80"/>
  <c r="AI260" i="80"/>
  <c r="AH260" i="80"/>
  <c r="AG260" i="80"/>
  <c r="AF260" i="80"/>
  <c r="AE260" i="80"/>
  <c r="B260" i="80"/>
  <c r="AN259" i="80"/>
  <c r="AM259" i="80"/>
  <c r="AK259" i="80"/>
  <c r="AJ259" i="80"/>
  <c r="AI259" i="80"/>
  <c r="AH259" i="80"/>
  <c r="AG259" i="80"/>
  <c r="AF259" i="80"/>
  <c r="AE259" i="80"/>
  <c r="B259" i="80"/>
  <c r="AI258" i="80"/>
  <c r="AH258" i="80"/>
  <c r="AG258" i="80"/>
  <c r="AF258" i="80"/>
  <c r="AE258" i="80"/>
  <c r="B258" i="80"/>
  <c r="AM258" i="80" s="1"/>
  <c r="AI257" i="80"/>
  <c r="AH257" i="80"/>
  <c r="AG257" i="80"/>
  <c r="AF257" i="80"/>
  <c r="AE257" i="80"/>
  <c r="B257" i="80"/>
  <c r="AO256" i="80"/>
  <c r="AN256" i="80"/>
  <c r="AM256" i="80"/>
  <c r="AL256" i="80"/>
  <c r="AK256" i="80"/>
  <c r="AI256" i="80"/>
  <c r="AH256" i="80"/>
  <c r="AG256" i="80"/>
  <c r="AF256" i="80"/>
  <c r="AE256" i="80"/>
  <c r="B256" i="80"/>
  <c r="AK255" i="80"/>
  <c r="AI255" i="80"/>
  <c r="AH255" i="80"/>
  <c r="AG255" i="80"/>
  <c r="AF255" i="80"/>
  <c r="AE255" i="80"/>
  <c r="B255" i="80"/>
  <c r="AI254" i="80"/>
  <c r="AH254" i="80"/>
  <c r="AG254" i="80"/>
  <c r="AF254" i="80"/>
  <c r="AE254" i="80"/>
  <c r="B254" i="80"/>
  <c r="AI253" i="80"/>
  <c r="AH253" i="80"/>
  <c r="AG253" i="80"/>
  <c r="AF253" i="80"/>
  <c r="AE253" i="80"/>
  <c r="B253" i="80"/>
  <c r="AN253" i="80" s="1"/>
  <c r="AI252" i="80"/>
  <c r="AH252" i="80"/>
  <c r="AG252" i="80"/>
  <c r="AF252" i="80"/>
  <c r="AE252" i="80"/>
  <c r="B252" i="80"/>
  <c r="AI251" i="80"/>
  <c r="AH251" i="80"/>
  <c r="AG251" i="80"/>
  <c r="AF251" i="80"/>
  <c r="AE251" i="80"/>
  <c r="B251" i="80"/>
  <c r="AI250" i="80"/>
  <c r="AH250" i="80"/>
  <c r="AG250" i="80"/>
  <c r="AF250" i="80"/>
  <c r="AE250" i="80"/>
  <c r="B250" i="80"/>
  <c r="AO250" i="80" s="1"/>
  <c r="AI249" i="80"/>
  <c r="AH249" i="80"/>
  <c r="AG249" i="80"/>
  <c r="AF249" i="80"/>
  <c r="AE249" i="80"/>
  <c r="B249" i="80"/>
  <c r="AO249" i="80" s="1"/>
  <c r="AO248" i="80"/>
  <c r="AI248" i="80"/>
  <c r="AH248" i="80"/>
  <c r="AG248" i="80"/>
  <c r="AF248" i="80"/>
  <c r="AE248" i="80"/>
  <c r="B248" i="80"/>
  <c r="AI247" i="80"/>
  <c r="AH247" i="80"/>
  <c r="AG247" i="80"/>
  <c r="AF247" i="80"/>
  <c r="AE247" i="80"/>
  <c r="B247" i="80"/>
  <c r="AO246" i="80"/>
  <c r="AM246" i="80"/>
  <c r="AK246" i="80"/>
  <c r="AI246" i="80"/>
  <c r="AH246" i="80"/>
  <c r="AG246" i="80"/>
  <c r="AF246" i="80"/>
  <c r="AE246" i="80"/>
  <c r="B246" i="80"/>
  <c r="AM245" i="80"/>
  <c r="AK245" i="80"/>
  <c r="AI245" i="80"/>
  <c r="AH245" i="80"/>
  <c r="AG245" i="80"/>
  <c r="AF245" i="80"/>
  <c r="AE245" i="80"/>
  <c r="B245" i="80"/>
  <c r="AJ244" i="80"/>
  <c r="AI244" i="80"/>
  <c r="AH244" i="80"/>
  <c r="AG244" i="80"/>
  <c r="AF244" i="80"/>
  <c r="AE244" i="80"/>
  <c r="B244" i="80"/>
  <c r="AM243" i="80"/>
  <c r="AL243" i="80"/>
  <c r="AK243" i="80"/>
  <c r="AJ243" i="80"/>
  <c r="AI243" i="80"/>
  <c r="AH243" i="80"/>
  <c r="AG243" i="80"/>
  <c r="AF243" i="80"/>
  <c r="AE243" i="80"/>
  <c r="B243" i="80"/>
  <c r="AI242" i="80"/>
  <c r="AH242" i="80"/>
  <c r="AG242" i="80"/>
  <c r="AF242" i="80"/>
  <c r="AE242" i="80"/>
  <c r="B242" i="80"/>
  <c r="AO241" i="80"/>
  <c r="AN241" i="80"/>
  <c r="AM241" i="80"/>
  <c r="AK241" i="80"/>
  <c r="AI241" i="80"/>
  <c r="AH241" i="80"/>
  <c r="AG241" i="80"/>
  <c r="AF241" i="80"/>
  <c r="AE241" i="80"/>
  <c r="B241" i="80"/>
  <c r="AJ240" i="80"/>
  <c r="AI240" i="80"/>
  <c r="AH240" i="80"/>
  <c r="AG240" i="80"/>
  <c r="AF240" i="80"/>
  <c r="AE240" i="80"/>
  <c r="B240" i="80"/>
  <c r="AI239" i="80"/>
  <c r="AH239" i="80"/>
  <c r="AG239" i="80"/>
  <c r="AF239" i="80"/>
  <c r="AE239" i="80"/>
  <c r="B239" i="80"/>
  <c r="AL239" i="80" s="1"/>
  <c r="AO238" i="80"/>
  <c r="AN238" i="80"/>
  <c r="AL238" i="80"/>
  <c r="AI238" i="80"/>
  <c r="AH238" i="80"/>
  <c r="AG238" i="80"/>
  <c r="AF238" i="80"/>
  <c r="AE238" i="80"/>
  <c r="B238" i="80"/>
  <c r="AI237" i="80"/>
  <c r="AH237" i="80"/>
  <c r="AG237" i="80"/>
  <c r="AF237" i="80"/>
  <c r="AE237" i="80"/>
  <c r="B237" i="80"/>
  <c r="AM236" i="80"/>
  <c r="AK236" i="80"/>
  <c r="AJ236" i="80"/>
  <c r="AI236" i="80"/>
  <c r="AH236" i="80"/>
  <c r="AG236" i="80"/>
  <c r="AF236" i="80"/>
  <c r="AE236" i="80"/>
  <c r="B236" i="80"/>
  <c r="AI235" i="80"/>
  <c r="AH235" i="80"/>
  <c r="AG235" i="80"/>
  <c r="AF235" i="80"/>
  <c r="AE235" i="80"/>
  <c r="B235" i="80"/>
  <c r="AI234" i="80"/>
  <c r="AH234" i="80"/>
  <c r="AG234" i="80"/>
  <c r="AF234" i="80"/>
  <c r="AE234" i="80"/>
  <c r="B234" i="80"/>
  <c r="AI233" i="80"/>
  <c r="AH233" i="80"/>
  <c r="AG233" i="80"/>
  <c r="AF233" i="80"/>
  <c r="AE233" i="80"/>
  <c r="B233" i="80"/>
  <c r="AO233" i="80" s="1"/>
  <c r="AI232" i="80"/>
  <c r="AH232" i="80"/>
  <c r="AG232" i="80"/>
  <c r="AF232" i="80"/>
  <c r="AE232" i="80"/>
  <c r="B232" i="80"/>
  <c r="AO231" i="80"/>
  <c r="AN231" i="80"/>
  <c r="AL231" i="80"/>
  <c r="AK231" i="80"/>
  <c r="AJ231" i="80"/>
  <c r="AI231" i="80"/>
  <c r="AH231" i="80"/>
  <c r="AG231" i="80"/>
  <c r="AF231" i="80"/>
  <c r="AE231" i="80"/>
  <c r="B231" i="80"/>
  <c r="AI230" i="80"/>
  <c r="AH230" i="80"/>
  <c r="AG230" i="80"/>
  <c r="AF230" i="80"/>
  <c r="AE230" i="80"/>
  <c r="B230" i="80"/>
  <c r="AN229" i="80"/>
  <c r="AM229" i="80"/>
  <c r="AL229" i="80"/>
  <c r="AK229" i="80"/>
  <c r="AJ229" i="80"/>
  <c r="AI229" i="80"/>
  <c r="AH229" i="80"/>
  <c r="AG229" i="80"/>
  <c r="AF229" i="80"/>
  <c r="AE229" i="80"/>
  <c r="B229" i="80"/>
  <c r="AO228" i="80"/>
  <c r="AN228" i="80"/>
  <c r="AM228" i="80"/>
  <c r="AI228" i="80"/>
  <c r="AH228" i="80"/>
  <c r="AG228" i="80"/>
  <c r="AF228" i="80"/>
  <c r="AE228" i="80"/>
  <c r="B228" i="80"/>
  <c r="AI227" i="80"/>
  <c r="AH227" i="80"/>
  <c r="AG227" i="80"/>
  <c r="AF227" i="80"/>
  <c r="AE227" i="80"/>
  <c r="B227" i="80"/>
  <c r="AI226" i="80"/>
  <c r="AH226" i="80"/>
  <c r="AG226" i="80"/>
  <c r="AF226" i="80"/>
  <c r="AE226" i="80"/>
  <c r="B226" i="80"/>
  <c r="AL226" i="80" s="1"/>
  <c r="AI225" i="80"/>
  <c r="AH225" i="80"/>
  <c r="AG225" i="80"/>
  <c r="AF225" i="80"/>
  <c r="AE225" i="80"/>
  <c r="B225" i="80"/>
  <c r="AI224" i="80"/>
  <c r="AH224" i="80"/>
  <c r="AG224" i="80"/>
  <c r="AF224" i="80"/>
  <c r="AE224" i="80"/>
  <c r="B224" i="80"/>
  <c r="AO223" i="80"/>
  <c r="AN223" i="80"/>
  <c r="AK223" i="80"/>
  <c r="AI223" i="80"/>
  <c r="AH223" i="80"/>
  <c r="AG223" i="80"/>
  <c r="AF223" i="80"/>
  <c r="AE223" i="80"/>
  <c r="B223" i="80"/>
  <c r="AI222" i="80"/>
  <c r="AH222" i="80"/>
  <c r="AG222" i="80"/>
  <c r="AF222" i="80"/>
  <c r="AE222" i="80"/>
  <c r="B222" i="80"/>
  <c r="AI221" i="80"/>
  <c r="AH221" i="80"/>
  <c r="AG221" i="80"/>
  <c r="AF221" i="80"/>
  <c r="AE221" i="80"/>
  <c r="B221" i="80"/>
  <c r="AL221" i="80" s="1"/>
  <c r="AI220" i="80"/>
  <c r="AH220" i="80"/>
  <c r="AG220" i="80"/>
  <c r="AF220" i="80"/>
  <c r="AE220" i="80"/>
  <c r="B220" i="80"/>
  <c r="AI219" i="80"/>
  <c r="AH219" i="80"/>
  <c r="AG219" i="80"/>
  <c r="AF219" i="80"/>
  <c r="AE219" i="80"/>
  <c r="B219" i="80"/>
  <c r="AL218" i="80"/>
  <c r="AK218" i="80"/>
  <c r="AJ218" i="80"/>
  <c r="AI218" i="80"/>
  <c r="AH218" i="80"/>
  <c r="AG218" i="80"/>
  <c r="AF218" i="80"/>
  <c r="AE218" i="80"/>
  <c r="B218" i="80"/>
  <c r="AO217" i="80"/>
  <c r="AM217" i="80"/>
  <c r="AL217" i="80"/>
  <c r="AK217" i="80"/>
  <c r="AJ217" i="80"/>
  <c r="AI217" i="80"/>
  <c r="AH217" i="80"/>
  <c r="AG217" i="80"/>
  <c r="AF217" i="80"/>
  <c r="AE217" i="80"/>
  <c r="B217" i="80"/>
  <c r="AI216" i="80"/>
  <c r="AH216" i="80"/>
  <c r="AG216" i="80"/>
  <c r="AF216" i="80"/>
  <c r="AE216" i="80"/>
  <c r="B216" i="80"/>
  <c r="AM216" i="80" s="1"/>
  <c r="AI215" i="80"/>
  <c r="AH215" i="80"/>
  <c r="AG215" i="80"/>
  <c r="AF215" i="80"/>
  <c r="AE215" i="80"/>
  <c r="B215" i="80"/>
  <c r="AH214" i="80"/>
  <c r="AG214" i="80"/>
  <c r="AF214" i="80"/>
  <c r="AE214" i="80"/>
  <c r="B214" i="80"/>
  <c r="AH213" i="80"/>
  <c r="AG213" i="80"/>
  <c r="AF213" i="80"/>
  <c r="AE213" i="80"/>
  <c r="AI213" i="80" s="1"/>
  <c r="B213" i="80"/>
  <c r="AH212" i="80"/>
  <c r="AG212" i="80"/>
  <c r="AF212" i="80"/>
  <c r="AE212" i="80"/>
  <c r="B212" i="80"/>
  <c r="AH211" i="80"/>
  <c r="AG211" i="80"/>
  <c r="AF211" i="80"/>
  <c r="AE211" i="80"/>
  <c r="B211" i="80"/>
  <c r="AH210" i="80"/>
  <c r="AG210" i="80"/>
  <c r="AF210" i="80"/>
  <c r="AE210" i="80"/>
  <c r="B210" i="80"/>
  <c r="AH209" i="80"/>
  <c r="AG209" i="80"/>
  <c r="AF209" i="80"/>
  <c r="AE209" i="80"/>
  <c r="B209" i="80"/>
  <c r="AH208" i="80"/>
  <c r="AG208" i="80"/>
  <c r="AF208" i="80"/>
  <c r="AE208" i="80"/>
  <c r="B208" i="80"/>
  <c r="AH207" i="80"/>
  <c r="AG207" i="80"/>
  <c r="AF207" i="80"/>
  <c r="AE207" i="80"/>
  <c r="B207" i="80"/>
  <c r="AH206" i="80"/>
  <c r="AG206" i="80"/>
  <c r="AF206" i="80"/>
  <c r="AE206" i="80"/>
  <c r="B206" i="80"/>
  <c r="AH205" i="80"/>
  <c r="AG205" i="80"/>
  <c r="AF205" i="80"/>
  <c r="AE205" i="80"/>
  <c r="B205" i="80"/>
  <c r="AH204" i="80"/>
  <c r="AG204" i="80"/>
  <c r="AF204" i="80"/>
  <c r="AE204" i="80"/>
  <c r="B204" i="80"/>
  <c r="AH203" i="80"/>
  <c r="AG203" i="80"/>
  <c r="AF203" i="80"/>
  <c r="AE203" i="80"/>
  <c r="B203" i="80"/>
  <c r="AH202" i="80"/>
  <c r="AG202" i="80"/>
  <c r="AF202" i="80"/>
  <c r="AE202" i="80"/>
  <c r="B202" i="80"/>
  <c r="AH201" i="80"/>
  <c r="AG201" i="80"/>
  <c r="AF201" i="80"/>
  <c r="AE201" i="80"/>
  <c r="B201" i="80"/>
  <c r="AH200" i="80"/>
  <c r="AG200" i="80"/>
  <c r="AF200" i="80"/>
  <c r="AE200" i="80"/>
  <c r="B200" i="80"/>
  <c r="AH199" i="80"/>
  <c r="AG199" i="80"/>
  <c r="AF199" i="80"/>
  <c r="AE199" i="80"/>
  <c r="B199" i="80"/>
  <c r="AH198" i="80"/>
  <c r="AG198" i="80"/>
  <c r="AF198" i="80"/>
  <c r="AE198" i="80"/>
  <c r="B198" i="80"/>
  <c r="AH197" i="80"/>
  <c r="AG197" i="80"/>
  <c r="AF197" i="80"/>
  <c r="AE197" i="80"/>
  <c r="B197" i="80"/>
  <c r="AH196" i="80"/>
  <c r="AG196" i="80"/>
  <c r="AF196" i="80"/>
  <c r="AE196" i="80"/>
  <c r="B196" i="80"/>
  <c r="AH195" i="80"/>
  <c r="AG195" i="80"/>
  <c r="AF195" i="80"/>
  <c r="AE195" i="80"/>
  <c r="B195" i="80"/>
  <c r="AH194" i="80"/>
  <c r="AG194" i="80"/>
  <c r="AF194" i="80"/>
  <c r="AE194" i="80"/>
  <c r="B194" i="80"/>
  <c r="AH193" i="80"/>
  <c r="AG193" i="80"/>
  <c r="AF193" i="80"/>
  <c r="AE193" i="80"/>
  <c r="B193" i="80"/>
  <c r="AH192" i="80"/>
  <c r="AG192" i="80"/>
  <c r="AF192" i="80"/>
  <c r="AE192" i="80"/>
  <c r="B192" i="80"/>
  <c r="AH191" i="80"/>
  <c r="AG191" i="80"/>
  <c r="AF191" i="80"/>
  <c r="AE191" i="80"/>
  <c r="B191" i="80"/>
  <c r="AH190" i="80"/>
  <c r="AG190" i="80"/>
  <c r="AF190" i="80"/>
  <c r="AE190" i="80"/>
  <c r="B190" i="80"/>
  <c r="AH189" i="80"/>
  <c r="AG189" i="80"/>
  <c r="AF189" i="80"/>
  <c r="AE189" i="80"/>
  <c r="B189" i="80"/>
  <c r="AH188" i="80"/>
  <c r="AG188" i="80"/>
  <c r="AF188" i="80"/>
  <c r="AE188" i="80"/>
  <c r="B188" i="80"/>
  <c r="AH187" i="80"/>
  <c r="AG187" i="80"/>
  <c r="AF187" i="80"/>
  <c r="AE187" i="80"/>
  <c r="B187" i="80"/>
  <c r="AH186" i="80"/>
  <c r="AG186" i="80"/>
  <c r="AF186" i="80"/>
  <c r="AE186" i="80"/>
  <c r="B186" i="80"/>
  <c r="AH185" i="80"/>
  <c r="AG185" i="80"/>
  <c r="AF185" i="80"/>
  <c r="AE185" i="80"/>
  <c r="B185" i="80"/>
  <c r="AH184" i="80"/>
  <c r="AG184" i="80"/>
  <c r="AF184" i="80"/>
  <c r="AE184" i="80"/>
  <c r="B184" i="80"/>
  <c r="AH183" i="80"/>
  <c r="AG183" i="80"/>
  <c r="AF183" i="80"/>
  <c r="AE183" i="80"/>
  <c r="B183" i="80"/>
  <c r="AH182" i="80"/>
  <c r="AG182" i="80"/>
  <c r="AF182" i="80"/>
  <c r="AE182" i="80"/>
  <c r="B182" i="80"/>
  <c r="AH181" i="80"/>
  <c r="AG181" i="80"/>
  <c r="AF181" i="80"/>
  <c r="AE181" i="80"/>
  <c r="B181" i="80"/>
  <c r="AH180" i="80"/>
  <c r="AG180" i="80"/>
  <c r="AF180" i="80"/>
  <c r="AE180" i="80"/>
  <c r="B180" i="80"/>
  <c r="AH179" i="80"/>
  <c r="AG179" i="80"/>
  <c r="AF179" i="80"/>
  <c r="AE179" i="80"/>
  <c r="B179" i="80"/>
  <c r="AH178" i="80"/>
  <c r="AG178" i="80"/>
  <c r="AF178" i="80"/>
  <c r="AE178" i="80"/>
  <c r="B178" i="80"/>
  <c r="AH177" i="80"/>
  <c r="AG177" i="80"/>
  <c r="AF177" i="80"/>
  <c r="AE177" i="80"/>
  <c r="B177" i="80"/>
  <c r="AH176" i="80"/>
  <c r="AG176" i="80"/>
  <c r="AF176" i="80"/>
  <c r="AE176" i="80"/>
  <c r="B176" i="80"/>
  <c r="AH175" i="80"/>
  <c r="AG175" i="80"/>
  <c r="AF175" i="80"/>
  <c r="AE175" i="80"/>
  <c r="B175" i="80"/>
  <c r="AH174" i="80"/>
  <c r="AG174" i="80"/>
  <c r="AF174" i="80"/>
  <c r="AE174" i="80"/>
  <c r="B174" i="80"/>
  <c r="AH173" i="80"/>
  <c r="AG173" i="80"/>
  <c r="AF173" i="80"/>
  <c r="AE173" i="80"/>
  <c r="B173" i="80"/>
  <c r="AH172" i="80"/>
  <c r="AG172" i="80"/>
  <c r="AF172" i="80"/>
  <c r="AE172" i="80"/>
  <c r="B172" i="80"/>
  <c r="AH171" i="80"/>
  <c r="AG171" i="80"/>
  <c r="AF171" i="80"/>
  <c r="AE171" i="80"/>
  <c r="B171" i="80"/>
  <c r="AH170" i="80"/>
  <c r="AG170" i="80"/>
  <c r="AF170" i="80"/>
  <c r="AE170" i="80"/>
  <c r="B170" i="80"/>
  <c r="AH169" i="80"/>
  <c r="AG169" i="80"/>
  <c r="AF169" i="80"/>
  <c r="AE169" i="80"/>
  <c r="B169" i="80"/>
  <c r="AH168" i="80"/>
  <c r="AG168" i="80"/>
  <c r="AF168" i="80"/>
  <c r="AE168" i="80"/>
  <c r="B168" i="80"/>
  <c r="AH167" i="80"/>
  <c r="AG167" i="80"/>
  <c r="AF167" i="80"/>
  <c r="AE167" i="80"/>
  <c r="B167" i="80"/>
  <c r="AH166" i="80"/>
  <c r="AG166" i="80"/>
  <c r="AF166" i="80"/>
  <c r="AE166" i="80"/>
  <c r="B166" i="80"/>
  <c r="AH165" i="80"/>
  <c r="AG165" i="80"/>
  <c r="AF165" i="80"/>
  <c r="AE165" i="80"/>
  <c r="B165" i="80"/>
  <c r="AH164" i="80"/>
  <c r="AG164" i="80"/>
  <c r="AF164" i="80"/>
  <c r="AE164" i="80"/>
  <c r="B164" i="80"/>
  <c r="AH163" i="80"/>
  <c r="AG163" i="80"/>
  <c r="AF163" i="80"/>
  <c r="AE163" i="80"/>
  <c r="B163" i="80"/>
  <c r="AH162" i="80"/>
  <c r="AG162" i="80"/>
  <c r="AF162" i="80"/>
  <c r="AE162" i="80"/>
  <c r="B162" i="80"/>
  <c r="AH161" i="80"/>
  <c r="AG161" i="80"/>
  <c r="AF161" i="80"/>
  <c r="AE161" i="80"/>
  <c r="B161" i="80"/>
  <c r="AH160" i="80"/>
  <c r="AG160" i="80"/>
  <c r="AF160" i="80"/>
  <c r="AE160" i="80"/>
  <c r="B160" i="80"/>
  <c r="AH159" i="80"/>
  <c r="AG159" i="80"/>
  <c r="AF159" i="80"/>
  <c r="AE159" i="80"/>
  <c r="B159" i="80"/>
  <c r="AH158" i="80"/>
  <c r="AG158" i="80"/>
  <c r="AF158" i="80"/>
  <c r="AE158" i="80"/>
  <c r="B158" i="80"/>
  <c r="AH157" i="80"/>
  <c r="AG157" i="80"/>
  <c r="AF157" i="80"/>
  <c r="AE157" i="80"/>
  <c r="B157" i="80"/>
  <c r="AH156" i="80"/>
  <c r="AG156" i="80"/>
  <c r="AF156" i="80"/>
  <c r="AE156" i="80"/>
  <c r="B156" i="80"/>
  <c r="AH155" i="80"/>
  <c r="AG155" i="80"/>
  <c r="AF155" i="80"/>
  <c r="AE155" i="80"/>
  <c r="B155" i="80"/>
  <c r="AH154" i="80"/>
  <c r="AG154" i="80"/>
  <c r="AF154" i="80"/>
  <c r="AE154" i="80"/>
  <c r="B154" i="80"/>
  <c r="AH153" i="80"/>
  <c r="AG153" i="80"/>
  <c r="AF153" i="80"/>
  <c r="AE153" i="80"/>
  <c r="B153" i="80"/>
  <c r="AH152" i="80"/>
  <c r="AG152" i="80"/>
  <c r="AF152" i="80"/>
  <c r="AE152" i="80"/>
  <c r="B152" i="80"/>
  <c r="AH151" i="80"/>
  <c r="AG151" i="80"/>
  <c r="AF151" i="80"/>
  <c r="AE151" i="80"/>
  <c r="B151" i="80"/>
  <c r="AH150" i="80"/>
  <c r="AG150" i="80"/>
  <c r="AF150" i="80"/>
  <c r="AE150" i="80"/>
  <c r="B150" i="80"/>
  <c r="AH149" i="80"/>
  <c r="AG149" i="80"/>
  <c r="AF149" i="80"/>
  <c r="AE149" i="80"/>
  <c r="B149" i="80"/>
  <c r="AH148" i="80"/>
  <c r="AG148" i="80"/>
  <c r="AF148" i="80"/>
  <c r="AE148" i="80"/>
  <c r="B148" i="80"/>
  <c r="AH147" i="80"/>
  <c r="AG147" i="80"/>
  <c r="AF147" i="80"/>
  <c r="AE147" i="80"/>
  <c r="B147" i="80"/>
  <c r="AH146" i="80"/>
  <c r="AG146" i="80"/>
  <c r="AF146" i="80"/>
  <c r="AE146" i="80"/>
  <c r="B146" i="80"/>
  <c r="AH145" i="80"/>
  <c r="AG145" i="80"/>
  <c r="AF145" i="80"/>
  <c r="AE145" i="80"/>
  <c r="B145" i="80"/>
  <c r="AH144" i="80"/>
  <c r="AG144" i="80"/>
  <c r="AF144" i="80"/>
  <c r="AE144" i="80"/>
  <c r="B144" i="80"/>
  <c r="AH143" i="80"/>
  <c r="AG143" i="80"/>
  <c r="AF143" i="80"/>
  <c r="AE143" i="80"/>
  <c r="B143" i="80"/>
  <c r="AH142" i="80"/>
  <c r="AG142" i="80"/>
  <c r="AF142" i="80"/>
  <c r="AE142" i="80"/>
  <c r="B142" i="80"/>
  <c r="AH141" i="80"/>
  <c r="AG141" i="80"/>
  <c r="AF141" i="80"/>
  <c r="AE141" i="80"/>
  <c r="B141" i="80"/>
  <c r="AH140" i="80"/>
  <c r="AG140" i="80"/>
  <c r="AF140" i="80"/>
  <c r="AE140" i="80"/>
  <c r="B140" i="80"/>
  <c r="AH139" i="80"/>
  <c r="AG139" i="80"/>
  <c r="AF139" i="80"/>
  <c r="AE139" i="80"/>
  <c r="B139" i="80"/>
  <c r="AH138" i="80"/>
  <c r="AG138" i="80"/>
  <c r="AF138" i="80"/>
  <c r="AE138" i="80"/>
  <c r="B138" i="80"/>
  <c r="AH137" i="80"/>
  <c r="AG137" i="80"/>
  <c r="AF137" i="80"/>
  <c r="AE137" i="80"/>
  <c r="B137" i="80"/>
  <c r="AH136" i="80"/>
  <c r="AG136" i="80"/>
  <c r="AF136" i="80"/>
  <c r="AE136" i="80"/>
  <c r="B136" i="80"/>
  <c r="AH135" i="80"/>
  <c r="AG135" i="80"/>
  <c r="AF135" i="80"/>
  <c r="AE135" i="80"/>
  <c r="B135" i="80"/>
  <c r="AH134" i="80"/>
  <c r="AG134" i="80"/>
  <c r="AF134" i="80"/>
  <c r="AE134" i="80"/>
  <c r="B134" i="80"/>
  <c r="AH133" i="80"/>
  <c r="AG133" i="80"/>
  <c r="AF133" i="80"/>
  <c r="AE133" i="80"/>
  <c r="B133" i="80"/>
  <c r="AH132" i="80"/>
  <c r="AG132" i="80"/>
  <c r="AF132" i="80"/>
  <c r="AE132" i="80"/>
  <c r="B132" i="80"/>
  <c r="AH131" i="80"/>
  <c r="AG131" i="80"/>
  <c r="AF131" i="80"/>
  <c r="AE131" i="80"/>
  <c r="B131" i="80"/>
  <c r="AH130" i="80"/>
  <c r="AG130" i="80"/>
  <c r="AF130" i="80"/>
  <c r="AE130" i="80"/>
  <c r="B130" i="80"/>
  <c r="AH129" i="80"/>
  <c r="AG129" i="80"/>
  <c r="AF129" i="80"/>
  <c r="AE129" i="80"/>
  <c r="B129" i="80"/>
  <c r="AH128" i="80"/>
  <c r="AG128" i="80"/>
  <c r="AF128" i="80"/>
  <c r="AE128" i="80"/>
  <c r="B128" i="80"/>
  <c r="AH127" i="80"/>
  <c r="AG127" i="80"/>
  <c r="AF127" i="80"/>
  <c r="AE127" i="80"/>
  <c r="B127" i="80"/>
  <c r="AH126" i="80"/>
  <c r="AG126" i="80"/>
  <c r="AF126" i="80"/>
  <c r="AE126" i="80"/>
  <c r="B126" i="80"/>
  <c r="AH125" i="80"/>
  <c r="AG125" i="80"/>
  <c r="AF125" i="80"/>
  <c r="AE125" i="80"/>
  <c r="B125" i="80"/>
  <c r="AH124" i="80"/>
  <c r="AG124" i="80"/>
  <c r="AF124" i="80"/>
  <c r="AE124" i="80"/>
  <c r="B124" i="80"/>
  <c r="AH123" i="80"/>
  <c r="AG123" i="80"/>
  <c r="AF123" i="80"/>
  <c r="AE123" i="80"/>
  <c r="B123" i="80"/>
  <c r="AH122" i="80"/>
  <c r="AG122" i="80"/>
  <c r="AF122" i="80"/>
  <c r="AE122" i="80"/>
  <c r="B122" i="80"/>
  <c r="AH121" i="80"/>
  <c r="AG121" i="80"/>
  <c r="AF121" i="80"/>
  <c r="AE121" i="80"/>
  <c r="B121" i="80"/>
  <c r="AH120" i="80"/>
  <c r="AG120" i="80"/>
  <c r="AF120" i="80"/>
  <c r="AE120" i="80"/>
  <c r="B120" i="80"/>
  <c r="AH119" i="80"/>
  <c r="AG119" i="80"/>
  <c r="AF119" i="80"/>
  <c r="AE119" i="80"/>
  <c r="B119" i="80"/>
  <c r="AH118" i="80"/>
  <c r="AG118" i="80"/>
  <c r="AF118" i="80"/>
  <c r="AE118" i="80"/>
  <c r="B118" i="80"/>
  <c r="AH117" i="80"/>
  <c r="AG117" i="80"/>
  <c r="AF117" i="80"/>
  <c r="AE117" i="80"/>
  <c r="B117" i="80"/>
  <c r="AH116" i="80"/>
  <c r="AG116" i="80"/>
  <c r="AF116" i="80"/>
  <c r="AE116" i="80"/>
  <c r="B116" i="80"/>
  <c r="AH115" i="80"/>
  <c r="AG115" i="80"/>
  <c r="AF115" i="80"/>
  <c r="AE115" i="80"/>
  <c r="B115" i="80"/>
  <c r="AH114" i="80"/>
  <c r="AG114" i="80"/>
  <c r="AF114" i="80"/>
  <c r="AE114" i="80"/>
  <c r="B114" i="80"/>
  <c r="AH113" i="80"/>
  <c r="AG113" i="80"/>
  <c r="AF113" i="80"/>
  <c r="AE113" i="80"/>
  <c r="B113" i="80"/>
  <c r="AH112" i="80"/>
  <c r="AG112" i="80"/>
  <c r="AF112" i="80"/>
  <c r="AE112" i="80"/>
  <c r="B112" i="80"/>
  <c r="AH111" i="80"/>
  <c r="AG111" i="80"/>
  <c r="AF111" i="80"/>
  <c r="AE111" i="80"/>
  <c r="B111" i="80"/>
  <c r="AH110" i="80"/>
  <c r="AG110" i="80"/>
  <c r="AF110" i="80"/>
  <c r="AE110" i="80"/>
  <c r="B110" i="80"/>
  <c r="AH109" i="80"/>
  <c r="AG109" i="80"/>
  <c r="AF109" i="80"/>
  <c r="AE109" i="80"/>
  <c r="B109" i="80"/>
  <c r="AH108" i="80"/>
  <c r="AG108" i="80"/>
  <c r="AF108" i="80"/>
  <c r="AE108" i="80"/>
  <c r="B108" i="80"/>
  <c r="AH107" i="80"/>
  <c r="AG107" i="80"/>
  <c r="AF107" i="80"/>
  <c r="AE107" i="80"/>
  <c r="B107" i="80"/>
  <c r="AH106" i="80"/>
  <c r="AG106" i="80"/>
  <c r="AF106" i="80"/>
  <c r="AE106" i="80"/>
  <c r="B106" i="80"/>
  <c r="AH105" i="80"/>
  <c r="AG105" i="80"/>
  <c r="AF105" i="80"/>
  <c r="AE105" i="80"/>
  <c r="B105" i="80"/>
  <c r="AH104" i="80"/>
  <c r="AG104" i="80"/>
  <c r="AF104" i="80"/>
  <c r="AE104" i="80"/>
  <c r="B104" i="80"/>
  <c r="AH103" i="80"/>
  <c r="AG103" i="80"/>
  <c r="AF103" i="80"/>
  <c r="AE103" i="80"/>
  <c r="B103" i="80"/>
  <c r="AH102" i="80"/>
  <c r="AG102" i="80"/>
  <c r="AF102" i="80"/>
  <c r="AE102" i="80"/>
  <c r="B102" i="80"/>
  <c r="AH101" i="80"/>
  <c r="AG101" i="80"/>
  <c r="AF101" i="80"/>
  <c r="AE101" i="80"/>
  <c r="B101" i="80"/>
  <c r="AH100" i="80"/>
  <c r="AG100" i="80"/>
  <c r="AF100" i="80"/>
  <c r="AE100" i="80"/>
  <c r="B100" i="80"/>
  <c r="AH99" i="80"/>
  <c r="AG99" i="80"/>
  <c r="AF99" i="80"/>
  <c r="AE99" i="80"/>
  <c r="B99" i="80"/>
  <c r="AH98" i="80"/>
  <c r="AG98" i="80"/>
  <c r="AF98" i="80"/>
  <c r="AE98" i="80"/>
  <c r="B98" i="80"/>
  <c r="AH97" i="80"/>
  <c r="AG97" i="80"/>
  <c r="AF97" i="80"/>
  <c r="AE97" i="80"/>
  <c r="B97" i="80"/>
  <c r="AH96" i="80"/>
  <c r="AG96" i="80"/>
  <c r="AF96" i="80"/>
  <c r="AE96" i="80"/>
  <c r="B96" i="80"/>
  <c r="AH95" i="80"/>
  <c r="AG95" i="80"/>
  <c r="AF95" i="80"/>
  <c r="AE95" i="80"/>
  <c r="B95" i="80"/>
  <c r="AH94" i="80"/>
  <c r="AG94" i="80"/>
  <c r="AF94" i="80"/>
  <c r="AE94" i="80"/>
  <c r="B94" i="80"/>
  <c r="AH93" i="80"/>
  <c r="AG93" i="80"/>
  <c r="AF93" i="80"/>
  <c r="AE93" i="80"/>
  <c r="B93" i="80"/>
  <c r="AH92" i="80"/>
  <c r="AG92" i="80"/>
  <c r="AF92" i="80"/>
  <c r="AE92" i="80"/>
  <c r="B92" i="80"/>
  <c r="AH91" i="80"/>
  <c r="AG91" i="80"/>
  <c r="AF91" i="80"/>
  <c r="AE91" i="80"/>
  <c r="B91" i="80"/>
  <c r="AH90" i="80"/>
  <c r="AG90" i="80"/>
  <c r="AF90" i="80"/>
  <c r="AE90" i="80"/>
  <c r="B90" i="80"/>
  <c r="AH89" i="80"/>
  <c r="AG89" i="80"/>
  <c r="AF89" i="80"/>
  <c r="AE89" i="80"/>
  <c r="B89" i="80"/>
  <c r="AH88" i="80"/>
  <c r="AG88" i="80"/>
  <c r="AF88" i="80"/>
  <c r="AE88" i="80"/>
  <c r="B88" i="80"/>
  <c r="AH87" i="80"/>
  <c r="AG87" i="80"/>
  <c r="AF87" i="80"/>
  <c r="AE87" i="80"/>
  <c r="B87" i="80"/>
  <c r="AH86" i="80"/>
  <c r="AG86" i="80"/>
  <c r="AF86" i="80"/>
  <c r="AE86" i="80"/>
  <c r="B86" i="80"/>
  <c r="AH85" i="80"/>
  <c r="AG85" i="80"/>
  <c r="AF85" i="80"/>
  <c r="AE85" i="80"/>
  <c r="B85" i="80"/>
  <c r="AH84" i="80"/>
  <c r="AG84" i="80"/>
  <c r="AF84" i="80"/>
  <c r="AE84" i="80"/>
  <c r="B84" i="80"/>
  <c r="AH83" i="80"/>
  <c r="AG83" i="80"/>
  <c r="AF83" i="80"/>
  <c r="AE83" i="80"/>
  <c r="B83" i="80"/>
  <c r="AH82" i="80"/>
  <c r="AG82" i="80"/>
  <c r="AF82" i="80"/>
  <c r="AE82" i="80"/>
  <c r="B82" i="80"/>
  <c r="AH81" i="80"/>
  <c r="AG81" i="80"/>
  <c r="AF81" i="80"/>
  <c r="AE81" i="80"/>
  <c r="B81" i="80"/>
  <c r="AH80" i="80"/>
  <c r="AG80" i="80"/>
  <c r="AF80" i="80"/>
  <c r="AE80" i="80"/>
  <c r="B80" i="80"/>
  <c r="AH79" i="80"/>
  <c r="AG79" i="80"/>
  <c r="AF79" i="80"/>
  <c r="AE79" i="80"/>
  <c r="B79" i="80"/>
  <c r="AH78" i="80"/>
  <c r="AG78" i="80"/>
  <c r="AF78" i="80"/>
  <c r="AE78" i="80"/>
  <c r="B78" i="80"/>
  <c r="AH77" i="80"/>
  <c r="AG77" i="80"/>
  <c r="AF77" i="80"/>
  <c r="AE77" i="80"/>
  <c r="B77" i="80"/>
  <c r="AH76" i="80"/>
  <c r="AG76" i="80"/>
  <c r="AF76" i="80"/>
  <c r="AE76" i="80"/>
  <c r="B76" i="80"/>
  <c r="AH75" i="80"/>
  <c r="AG75" i="80"/>
  <c r="AF75" i="80"/>
  <c r="AE75" i="80"/>
  <c r="B75" i="80"/>
  <c r="AH74" i="80"/>
  <c r="AG74" i="80"/>
  <c r="AF74" i="80"/>
  <c r="AE74" i="80"/>
  <c r="B74" i="80"/>
  <c r="AH73" i="80"/>
  <c r="AG73" i="80"/>
  <c r="AF73" i="80"/>
  <c r="AE73" i="80"/>
  <c r="B73" i="80"/>
  <c r="AH72" i="80"/>
  <c r="AG72" i="80"/>
  <c r="AF72" i="80"/>
  <c r="AE72" i="80"/>
  <c r="B72" i="80"/>
  <c r="AH71" i="80"/>
  <c r="AG71" i="80"/>
  <c r="AF71" i="80"/>
  <c r="AE71" i="80"/>
  <c r="B71" i="80"/>
  <c r="AH70" i="80"/>
  <c r="AG70" i="80"/>
  <c r="AF70" i="80"/>
  <c r="AE70" i="80"/>
  <c r="B70" i="80"/>
  <c r="AH69" i="80"/>
  <c r="AG69" i="80"/>
  <c r="AF69" i="80"/>
  <c r="AE69" i="80"/>
  <c r="B69" i="80"/>
  <c r="AH68" i="80"/>
  <c r="AG68" i="80"/>
  <c r="AF68" i="80"/>
  <c r="AE68" i="80"/>
  <c r="B68" i="80"/>
  <c r="AH67" i="80"/>
  <c r="AG67" i="80"/>
  <c r="AF67" i="80"/>
  <c r="AE67" i="80"/>
  <c r="B67" i="80"/>
  <c r="AH66" i="80"/>
  <c r="AG66" i="80"/>
  <c r="AF66" i="80"/>
  <c r="AE66" i="80"/>
  <c r="B66" i="80"/>
  <c r="AH65" i="80"/>
  <c r="AG65" i="80"/>
  <c r="AF65" i="80"/>
  <c r="AE65" i="80"/>
  <c r="B65" i="80"/>
  <c r="AH64" i="80"/>
  <c r="AG64" i="80"/>
  <c r="AF64" i="80"/>
  <c r="AE64" i="80"/>
  <c r="B64" i="80"/>
  <c r="AH63" i="80"/>
  <c r="AG63" i="80"/>
  <c r="AF63" i="80"/>
  <c r="AE63" i="80"/>
  <c r="B63" i="80"/>
  <c r="AH62" i="80"/>
  <c r="AG62" i="80"/>
  <c r="AF62" i="80"/>
  <c r="AE62" i="80"/>
  <c r="B62" i="80"/>
  <c r="AH61" i="80"/>
  <c r="AG61" i="80"/>
  <c r="AF61" i="80"/>
  <c r="AE61" i="80"/>
  <c r="B61" i="80"/>
  <c r="AH60" i="80"/>
  <c r="AG60" i="80"/>
  <c r="AF60" i="80"/>
  <c r="AE60" i="80"/>
  <c r="B60" i="80"/>
  <c r="AH59" i="80"/>
  <c r="AG59" i="80"/>
  <c r="AF59" i="80"/>
  <c r="AE59" i="80"/>
  <c r="B59" i="80"/>
  <c r="AH58" i="80"/>
  <c r="AG58" i="80"/>
  <c r="AF58" i="80"/>
  <c r="AE58" i="80"/>
  <c r="B58" i="80"/>
  <c r="AH57" i="80"/>
  <c r="AG57" i="80"/>
  <c r="AF57" i="80"/>
  <c r="AE57" i="80"/>
  <c r="B57" i="80"/>
  <c r="AH56" i="80"/>
  <c r="AG56" i="80"/>
  <c r="AF56" i="80"/>
  <c r="AE56" i="80"/>
  <c r="B56" i="80"/>
  <c r="AH55" i="80"/>
  <c r="AG55" i="80"/>
  <c r="AF55" i="80"/>
  <c r="AE55" i="80"/>
  <c r="B55" i="80"/>
  <c r="AH54" i="80"/>
  <c r="AG54" i="80"/>
  <c r="AF54" i="80"/>
  <c r="AE54" i="80"/>
  <c r="B54" i="80"/>
  <c r="AH53" i="80"/>
  <c r="AG53" i="80"/>
  <c r="AF53" i="80"/>
  <c r="AE53" i="80"/>
  <c r="B53" i="80"/>
  <c r="AH52" i="80"/>
  <c r="AG52" i="80"/>
  <c r="AF52" i="80"/>
  <c r="AE52" i="80"/>
  <c r="B52" i="80"/>
  <c r="AH51" i="80"/>
  <c r="AG51" i="80"/>
  <c r="AF51" i="80"/>
  <c r="AE51" i="80"/>
  <c r="B51" i="80"/>
  <c r="AH50" i="80"/>
  <c r="AG50" i="80"/>
  <c r="AF50" i="80"/>
  <c r="AE50" i="80"/>
  <c r="B50" i="80"/>
  <c r="AH49" i="80"/>
  <c r="AG49" i="80"/>
  <c r="AF49" i="80"/>
  <c r="AE49" i="80"/>
  <c r="B49" i="80"/>
  <c r="AH48" i="80"/>
  <c r="AG48" i="80"/>
  <c r="AF48" i="80"/>
  <c r="AE48" i="80"/>
  <c r="B48" i="80"/>
  <c r="AH47" i="80"/>
  <c r="AG47" i="80"/>
  <c r="AF47" i="80"/>
  <c r="AE47" i="80"/>
  <c r="B47" i="80"/>
  <c r="AH46" i="80"/>
  <c r="AG46" i="80"/>
  <c r="AF46" i="80"/>
  <c r="AE46" i="80"/>
  <c r="B46" i="80"/>
  <c r="AH45" i="80"/>
  <c r="AG45" i="80"/>
  <c r="AF45" i="80"/>
  <c r="AE45" i="80"/>
  <c r="B45" i="80"/>
  <c r="AH44" i="80"/>
  <c r="AG44" i="80"/>
  <c r="AF44" i="80"/>
  <c r="AE44" i="80"/>
  <c r="B44" i="80"/>
  <c r="AH43" i="80"/>
  <c r="AG43" i="80"/>
  <c r="AF43" i="80"/>
  <c r="AE43" i="80"/>
  <c r="B43" i="80"/>
  <c r="AH42" i="80"/>
  <c r="AG42" i="80"/>
  <c r="AF42" i="80"/>
  <c r="AE42" i="80"/>
  <c r="B42" i="80"/>
  <c r="AH41" i="80"/>
  <c r="AG41" i="80"/>
  <c r="AF41" i="80"/>
  <c r="AE41" i="80"/>
  <c r="B41" i="80"/>
  <c r="AH40" i="80"/>
  <c r="AG40" i="80"/>
  <c r="AF40" i="80"/>
  <c r="AE40" i="80"/>
  <c r="B40" i="80"/>
  <c r="AH39" i="80"/>
  <c r="AG39" i="80"/>
  <c r="AF39" i="80"/>
  <c r="AE39" i="80"/>
  <c r="B39" i="80"/>
  <c r="AH38" i="80"/>
  <c r="AG38" i="80"/>
  <c r="AF38" i="80"/>
  <c r="AE38" i="80"/>
  <c r="B38" i="80"/>
  <c r="AH37" i="80"/>
  <c r="AG37" i="80"/>
  <c r="AF37" i="80"/>
  <c r="AE37" i="80"/>
  <c r="B37" i="80"/>
  <c r="AH36" i="80"/>
  <c r="AG36" i="80"/>
  <c r="AF36" i="80"/>
  <c r="AE36" i="80"/>
  <c r="B36" i="80"/>
  <c r="AH35" i="80"/>
  <c r="AG35" i="80"/>
  <c r="AF35" i="80"/>
  <c r="AE35" i="80"/>
  <c r="B35" i="80"/>
  <c r="AH34" i="80"/>
  <c r="AG34" i="80"/>
  <c r="AF34" i="80"/>
  <c r="AE34" i="80"/>
  <c r="B34" i="80"/>
  <c r="AH33" i="80"/>
  <c r="AG33" i="80"/>
  <c r="AF33" i="80"/>
  <c r="AE33" i="80"/>
  <c r="B33" i="80"/>
  <c r="AH32" i="80"/>
  <c r="AG32" i="80"/>
  <c r="AF32" i="80"/>
  <c r="AE32" i="80"/>
  <c r="B32" i="80"/>
  <c r="AH31" i="80"/>
  <c r="AG31" i="80"/>
  <c r="AF31" i="80"/>
  <c r="AE31" i="80"/>
  <c r="B31" i="80"/>
  <c r="AH30" i="80"/>
  <c r="AG30" i="80"/>
  <c r="AF30" i="80"/>
  <c r="AE30" i="80"/>
  <c r="B30" i="80"/>
  <c r="AH29" i="80"/>
  <c r="AG29" i="80"/>
  <c r="AF29" i="80"/>
  <c r="AE29" i="80"/>
  <c r="B29" i="80"/>
  <c r="AH28" i="80"/>
  <c r="AG28" i="80"/>
  <c r="AF28" i="80"/>
  <c r="AE28" i="80"/>
  <c r="B28" i="80"/>
  <c r="AH27" i="80"/>
  <c r="AG27" i="80"/>
  <c r="AF27" i="80"/>
  <c r="AE27" i="80"/>
  <c r="B27" i="80"/>
  <c r="AH26" i="80"/>
  <c r="AG26" i="80"/>
  <c r="AF26" i="80"/>
  <c r="AE26" i="80"/>
  <c r="B26" i="80"/>
  <c r="AH25" i="80"/>
  <c r="AG25" i="80"/>
  <c r="AF25" i="80"/>
  <c r="AE25" i="80"/>
  <c r="B25" i="80"/>
  <c r="AH24" i="80"/>
  <c r="AG24" i="80"/>
  <c r="AF24" i="80"/>
  <c r="AE24" i="80"/>
  <c r="B24" i="80"/>
  <c r="AH23" i="80"/>
  <c r="AG23" i="80"/>
  <c r="AF23" i="80"/>
  <c r="AE23" i="80"/>
  <c r="B23" i="80"/>
  <c r="AH22" i="80"/>
  <c r="AG22" i="80"/>
  <c r="AF22" i="80"/>
  <c r="AE22" i="80"/>
  <c r="B22" i="80"/>
  <c r="AH21" i="80"/>
  <c r="AG21" i="80"/>
  <c r="AF21" i="80"/>
  <c r="AE21" i="80"/>
  <c r="B21" i="80"/>
  <c r="AH20" i="80"/>
  <c r="AG20" i="80"/>
  <c r="AF20" i="80"/>
  <c r="AE20" i="80"/>
  <c r="B20" i="80"/>
  <c r="AH19" i="80"/>
  <c r="AG19" i="80"/>
  <c r="AF19" i="80"/>
  <c r="AE19" i="80"/>
  <c r="B19" i="80"/>
  <c r="AH18" i="80"/>
  <c r="AG18" i="80"/>
  <c r="AF18" i="80"/>
  <c r="AE18" i="80"/>
  <c r="B18" i="80"/>
  <c r="AH17" i="80"/>
  <c r="AG17" i="80"/>
  <c r="AF17" i="80"/>
  <c r="AE17" i="80"/>
  <c r="B17" i="80"/>
  <c r="AH16" i="80"/>
  <c r="AG16" i="80"/>
  <c r="AF16" i="80"/>
  <c r="AE16" i="80"/>
  <c r="B16" i="80"/>
  <c r="BK15" i="80"/>
  <c r="BK16" i="80" s="1"/>
  <c r="BK17" i="80" s="1"/>
  <c r="BK18" i="80" s="1"/>
  <c r="BK19" i="80" s="1"/>
  <c r="BK20" i="80" s="1"/>
  <c r="BK21" i="80" s="1"/>
  <c r="BK22" i="80" s="1"/>
  <c r="BK23" i="80" s="1"/>
  <c r="BK24" i="80" s="1"/>
  <c r="BK25" i="80" s="1"/>
  <c r="BK26" i="80" s="1"/>
  <c r="BK27" i="80" s="1"/>
  <c r="BK28" i="80" s="1"/>
  <c r="BK29" i="80" s="1"/>
  <c r="BK30" i="80" s="1"/>
  <c r="BK31" i="80" s="1"/>
  <c r="BK32" i="80" s="1"/>
  <c r="BK33" i="80" s="1"/>
  <c r="BK34" i="80" s="1"/>
  <c r="BK35" i="80" s="1"/>
  <c r="BK36" i="80" s="1"/>
  <c r="BK37" i="80" s="1"/>
  <c r="BK38" i="80" s="1"/>
  <c r="BK39" i="80" s="1"/>
  <c r="BK40" i="80" s="1"/>
  <c r="BK41" i="80" s="1"/>
  <c r="BK42" i="80" s="1"/>
  <c r="BK43" i="80" s="1"/>
  <c r="BK44" i="80" s="1"/>
  <c r="BK45" i="80" s="1"/>
  <c r="BK46" i="80" s="1"/>
  <c r="BK47" i="80" s="1"/>
  <c r="BK48" i="80" s="1"/>
  <c r="BK49" i="80" s="1"/>
  <c r="BK50" i="80" s="1"/>
  <c r="BK51" i="80" s="1"/>
  <c r="BK52" i="80" s="1"/>
  <c r="BK53" i="80" s="1"/>
  <c r="BK54" i="80" s="1"/>
  <c r="BK55" i="80" s="1"/>
  <c r="BK56" i="80" s="1"/>
  <c r="BK57" i="80" s="1"/>
  <c r="BK58" i="80" s="1"/>
  <c r="BK59" i="80" s="1"/>
  <c r="BK60" i="80" s="1"/>
  <c r="BK61" i="80" s="1"/>
  <c r="BK62" i="80" s="1"/>
  <c r="BK63" i="80" s="1"/>
  <c r="BK64" i="80" s="1"/>
  <c r="BK65" i="80" s="1"/>
  <c r="BK66" i="80" s="1"/>
  <c r="BK67" i="80" s="1"/>
  <c r="BK68" i="80" s="1"/>
  <c r="BK69" i="80" s="1"/>
  <c r="BK70" i="80" s="1"/>
  <c r="BK71" i="80" s="1"/>
  <c r="BK72" i="80" s="1"/>
  <c r="BK73" i="80" s="1"/>
  <c r="BK74" i="80" s="1"/>
  <c r="BK75" i="80" s="1"/>
  <c r="BK76" i="80" s="1"/>
  <c r="BK77" i="80" s="1"/>
  <c r="BK78" i="80" s="1"/>
  <c r="BK79" i="80" s="1"/>
  <c r="BK80" i="80" s="1"/>
  <c r="BK81" i="80" s="1"/>
  <c r="BK82" i="80" s="1"/>
  <c r="BK83" i="80" s="1"/>
  <c r="BK84" i="80" s="1"/>
  <c r="BK85" i="80" s="1"/>
  <c r="BK86" i="80" s="1"/>
  <c r="BK87" i="80" s="1"/>
  <c r="BK88" i="80" s="1"/>
  <c r="BK89" i="80" s="1"/>
  <c r="BK90" i="80" s="1"/>
  <c r="BK91" i="80" s="1"/>
  <c r="BK92" i="80" s="1"/>
  <c r="BK93" i="80" s="1"/>
  <c r="BK94" i="80" s="1"/>
  <c r="BK95" i="80" s="1"/>
  <c r="BK96" i="80" s="1"/>
  <c r="BK97" i="80" s="1"/>
  <c r="BK98" i="80" s="1"/>
  <c r="BK99" i="80" s="1"/>
  <c r="BK100" i="80" s="1"/>
  <c r="BK101" i="80" s="1"/>
  <c r="BK102" i="80" s="1"/>
  <c r="BK103" i="80" s="1"/>
  <c r="BK104" i="80" s="1"/>
  <c r="BK105" i="80" s="1"/>
  <c r="BK106" i="80" s="1"/>
  <c r="BK107" i="80" s="1"/>
  <c r="BK108" i="80" s="1"/>
  <c r="BK109" i="80" s="1"/>
  <c r="BK110" i="80" s="1"/>
  <c r="BK111" i="80" s="1"/>
  <c r="BK112" i="80" s="1"/>
  <c r="BK113" i="80" s="1"/>
  <c r="BK114" i="80" s="1"/>
  <c r="BK115" i="80" s="1"/>
  <c r="BK116" i="80" s="1"/>
  <c r="BK117" i="80" s="1"/>
  <c r="BK118" i="80" s="1"/>
  <c r="BK119" i="80" s="1"/>
  <c r="BK120" i="80" s="1"/>
  <c r="BK121" i="80" s="1"/>
  <c r="BK122" i="80" s="1"/>
  <c r="BK123" i="80" s="1"/>
  <c r="BK124" i="80" s="1"/>
  <c r="BK125" i="80" s="1"/>
  <c r="BK126" i="80" s="1"/>
  <c r="BK127" i="80" s="1"/>
  <c r="BK128" i="80" s="1"/>
  <c r="BK129" i="80" s="1"/>
  <c r="BK130" i="80" s="1"/>
  <c r="BK131" i="80" s="1"/>
  <c r="BK132" i="80" s="1"/>
  <c r="BK133" i="80" s="1"/>
  <c r="BK134" i="80" s="1"/>
  <c r="BK135" i="80" s="1"/>
  <c r="BK136" i="80" s="1"/>
  <c r="BK137" i="80" s="1"/>
  <c r="BK138" i="80" s="1"/>
  <c r="BK139" i="80" s="1"/>
  <c r="BK140" i="80" s="1"/>
  <c r="BK141" i="80" s="1"/>
  <c r="BK142" i="80" s="1"/>
  <c r="BK143" i="80" s="1"/>
  <c r="BK144" i="80" s="1"/>
  <c r="BK145" i="80" s="1"/>
  <c r="BK146" i="80" s="1"/>
  <c r="BK147" i="80" s="1"/>
  <c r="BK148" i="80" s="1"/>
  <c r="BK149" i="80" s="1"/>
  <c r="BK150" i="80" s="1"/>
  <c r="BK151" i="80" s="1"/>
  <c r="BK152" i="80" s="1"/>
  <c r="BK153" i="80" s="1"/>
  <c r="BK154" i="80" s="1"/>
  <c r="BK155" i="80" s="1"/>
  <c r="BK156" i="80" s="1"/>
  <c r="BK157" i="80" s="1"/>
  <c r="BK158" i="80" s="1"/>
  <c r="BK159" i="80" s="1"/>
  <c r="BK160" i="80" s="1"/>
  <c r="BK161" i="80" s="1"/>
  <c r="BK162" i="80" s="1"/>
  <c r="BK163" i="80" s="1"/>
  <c r="BK164" i="80" s="1"/>
  <c r="BK165" i="80" s="1"/>
  <c r="BK166" i="80" s="1"/>
  <c r="BK167" i="80" s="1"/>
  <c r="BK168" i="80" s="1"/>
  <c r="BK169" i="80" s="1"/>
  <c r="BK170" i="80" s="1"/>
  <c r="BK171" i="80" s="1"/>
  <c r="BK172" i="80" s="1"/>
  <c r="BK173" i="80" s="1"/>
  <c r="BK174" i="80" s="1"/>
  <c r="BK175" i="80" s="1"/>
  <c r="BK176" i="80" s="1"/>
  <c r="BK177" i="80" s="1"/>
  <c r="BK178" i="80" s="1"/>
  <c r="BK179" i="80" s="1"/>
  <c r="BK180" i="80" s="1"/>
  <c r="BK181" i="80" s="1"/>
  <c r="BK182" i="80" s="1"/>
  <c r="BK183" i="80" s="1"/>
  <c r="BK184" i="80" s="1"/>
  <c r="BK185" i="80" s="1"/>
  <c r="BK186" i="80" s="1"/>
  <c r="BK187" i="80" s="1"/>
  <c r="BK188" i="80" s="1"/>
  <c r="BK189" i="80" s="1"/>
  <c r="BK190" i="80" s="1"/>
  <c r="BK191" i="80" s="1"/>
  <c r="BK192" i="80" s="1"/>
  <c r="BK193" i="80" s="1"/>
  <c r="BK194" i="80" s="1"/>
  <c r="BK195" i="80" s="1"/>
  <c r="BK196" i="80" s="1"/>
  <c r="AH15" i="80"/>
  <c r="AG15" i="80"/>
  <c r="AF15" i="80"/>
  <c r="AE15" i="80"/>
  <c r="B15" i="80"/>
  <c r="BJ14" i="80"/>
  <c r="B14" i="80"/>
  <c r="BL11" i="80"/>
  <c r="AJ182" i="80" l="1"/>
  <c r="AZ182" i="80"/>
  <c r="AY182" i="80"/>
  <c r="AX182" i="80"/>
  <c r="AW182" i="80"/>
  <c r="AY307" i="80"/>
  <c r="AX307" i="80"/>
  <c r="AW307" i="80"/>
  <c r="AZ307" i="80"/>
  <c r="AY369" i="80"/>
  <c r="AX369" i="80"/>
  <c r="AW369" i="80"/>
  <c r="AZ369" i="80"/>
  <c r="AM131" i="80"/>
  <c r="AZ131" i="80"/>
  <c r="AY131" i="80"/>
  <c r="AX131" i="80"/>
  <c r="AW131" i="80"/>
  <c r="AM163" i="80"/>
  <c r="AZ163" i="80"/>
  <c r="AY163" i="80"/>
  <c r="AX163" i="80"/>
  <c r="AW163" i="80"/>
  <c r="BR80" i="80"/>
  <c r="AZ80" i="80"/>
  <c r="AY80" i="80"/>
  <c r="AX80" i="80"/>
  <c r="AW80" i="80"/>
  <c r="AM144" i="80"/>
  <c r="AZ144" i="80"/>
  <c r="AY144" i="80"/>
  <c r="AX144" i="80"/>
  <c r="AW144" i="80"/>
  <c r="AZ246" i="80"/>
  <c r="AY246" i="80"/>
  <c r="AX246" i="80"/>
  <c r="AW246" i="80"/>
  <c r="AZ264" i="80"/>
  <c r="AY264" i="80"/>
  <c r="AX264" i="80"/>
  <c r="AW264" i="80"/>
  <c r="AY311" i="80"/>
  <c r="AX311" i="80"/>
  <c r="AW311" i="80"/>
  <c r="AZ311" i="80"/>
  <c r="AN322" i="80"/>
  <c r="AZ322" i="80"/>
  <c r="AX322" i="80"/>
  <c r="AW322" i="80"/>
  <c r="AY322" i="80"/>
  <c r="AJ354" i="80"/>
  <c r="BR29" i="80"/>
  <c r="AZ29" i="80"/>
  <c r="AW29" i="80"/>
  <c r="AY29" i="80"/>
  <c r="AX29" i="80"/>
  <c r="BR61" i="80"/>
  <c r="AZ61" i="80"/>
  <c r="AY61" i="80"/>
  <c r="AX61" i="80"/>
  <c r="AW61" i="80"/>
  <c r="AZ93" i="80"/>
  <c r="AX93" i="80"/>
  <c r="AW93" i="80"/>
  <c r="AY93" i="80"/>
  <c r="AJ125" i="80"/>
  <c r="AZ125" i="80"/>
  <c r="AY125" i="80"/>
  <c r="AX125" i="80"/>
  <c r="AW125" i="80"/>
  <c r="AZ157" i="80"/>
  <c r="AY157" i="80"/>
  <c r="AX157" i="80"/>
  <c r="AW157" i="80"/>
  <c r="AN189" i="80"/>
  <c r="AZ189" i="80"/>
  <c r="AY189" i="80"/>
  <c r="AX189" i="80"/>
  <c r="AW189" i="80"/>
  <c r="AZ225" i="80"/>
  <c r="AY225" i="80"/>
  <c r="AX225" i="80"/>
  <c r="AW225" i="80"/>
  <c r="AZ229" i="80"/>
  <c r="AX229" i="80"/>
  <c r="AW229" i="80"/>
  <c r="AY229" i="80"/>
  <c r="AJ239" i="80"/>
  <c r="AJ249" i="80"/>
  <c r="AK271" i="80"/>
  <c r="AJ285" i="80"/>
  <c r="AY293" i="80"/>
  <c r="AX293" i="80"/>
  <c r="AW293" i="80"/>
  <c r="AZ293" i="80"/>
  <c r="AJ300" i="80"/>
  <c r="AZ318" i="80"/>
  <c r="AX318" i="80"/>
  <c r="AW318" i="80"/>
  <c r="AY318" i="80"/>
  <c r="AL336" i="80"/>
  <c r="AK354" i="80"/>
  <c r="AO358" i="80"/>
  <c r="AZ358" i="80"/>
  <c r="AY358" i="80"/>
  <c r="AX358" i="80"/>
  <c r="AW358" i="80"/>
  <c r="AJ366" i="80"/>
  <c r="AZ366" i="80"/>
  <c r="AY366" i="80"/>
  <c r="AX366" i="80"/>
  <c r="AW366" i="80"/>
  <c r="AO372" i="80"/>
  <c r="AY372" i="80"/>
  <c r="AX372" i="80"/>
  <c r="AW372" i="80"/>
  <c r="AZ372" i="80"/>
  <c r="AM137" i="80"/>
  <c r="AZ137" i="80"/>
  <c r="AY137" i="80"/>
  <c r="AX137" i="80"/>
  <c r="AW137" i="80"/>
  <c r="AZ201" i="80"/>
  <c r="AY201" i="80"/>
  <c r="AX201" i="80"/>
  <c r="AW201" i="80"/>
  <c r="AZ54" i="80"/>
  <c r="AY54" i="80"/>
  <c r="AX54" i="80"/>
  <c r="AW54" i="80"/>
  <c r="AJ214" i="80"/>
  <c r="AZ214" i="80"/>
  <c r="AX214" i="80"/>
  <c r="AW214" i="80"/>
  <c r="AY214" i="80"/>
  <c r="AL260" i="80"/>
  <c r="AY260" i="80"/>
  <c r="AZ260" i="80"/>
  <c r="AX260" i="80"/>
  <c r="AW260" i="80"/>
  <c r="AZ99" i="80"/>
  <c r="AW99" i="80"/>
  <c r="AY99" i="80"/>
  <c r="AX99" i="80"/>
  <c r="AN195" i="80"/>
  <c r="AZ195" i="80"/>
  <c r="AY195" i="80"/>
  <c r="AX195" i="80"/>
  <c r="AW195" i="80"/>
  <c r="AL236" i="80"/>
  <c r="AZ236" i="80"/>
  <c r="AY236" i="80"/>
  <c r="AX236" i="80"/>
  <c r="AW236" i="80"/>
  <c r="BR48" i="80"/>
  <c r="AZ48" i="80"/>
  <c r="AW48" i="80"/>
  <c r="AY48" i="80"/>
  <c r="AX48" i="80"/>
  <c r="AZ112" i="80"/>
  <c r="AY112" i="80"/>
  <c r="AX112" i="80"/>
  <c r="AW112" i="80"/>
  <c r="AM176" i="80"/>
  <c r="AZ176" i="80"/>
  <c r="AY176" i="80"/>
  <c r="AX176" i="80"/>
  <c r="AW176" i="80"/>
  <c r="AO208" i="80"/>
  <c r="AZ208" i="80"/>
  <c r="AY208" i="80"/>
  <c r="AX208" i="80"/>
  <c r="AW208" i="80"/>
  <c r="AN268" i="80"/>
  <c r="AZ268" i="80"/>
  <c r="AY268" i="80"/>
  <c r="AX268" i="80"/>
  <c r="AW268" i="80"/>
  <c r="AZ304" i="80"/>
  <c r="AY304" i="80"/>
  <c r="AX304" i="80"/>
  <c r="AW304" i="80"/>
  <c r="BR42" i="80"/>
  <c r="AZ42" i="80"/>
  <c r="AW42" i="80"/>
  <c r="AY42" i="80"/>
  <c r="AX42" i="80"/>
  <c r="BR74" i="80"/>
  <c r="AZ74" i="80"/>
  <c r="AY74" i="80"/>
  <c r="AX74" i="80"/>
  <c r="AW74" i="80"/>
  <c r="AZ106" i="80"/>
  <c r="AY106" i="80"/>
  <c r="AX106" i="80"/>
  <c r="AW106" i="80"/>
  <c r="AJ138" i="80"/>
  <c r="AZ138" i="80"/>
  <c r="AY138" i="80"/>
  <c r="AX138" i="80"/>
  <c r="AW138" i="80"/>
  <c r="AN170" i="80"/>
  <c r="AZ170" i="80"/>
  <c r="AY170" i="80"/>
  <c r="AX170" i="80"/>
  <c r="AW170" i="80"/>
  <c r="AM202" i="80"/>
  <c r="AZ202" i="80"/>
  <c r="AW202" i="80"/>
  <c r="AY202" i="80"/>
  <c r="AX202" i="80"/>
  <c r="AJ221" i="80"/>
  <c r="AK239" i="80"/>
  <c r="AY243" i="80"/>
  <c r="AX243" i="80"/>
  <c r="AW243" i="80"/>
  <c r="AZ243" i="80"/>
  <c r="AK249" i="80"/>
  <c r="AJ253" i="80"/>
  <c r="AL271" i="80"/>
  <c r="AY275" i="80"/>
  <c r="AX275" i="80"/>
  <c r="AW275" i="80"/>
  <c r="AZ275" i="80"/>
  <c r="AK278" i="80"/>
  <c r="AK285" i="80"/>
  <c r="AK300" i="80"/>
  <c r="AO333" i="80"/>
  <c r="AZ333" i="80"/>
  <c r="AY333" i="80"/>
  <c r="AX333" i="80"/>
  <c r="AW333" i="80"/>
  <c r="AM336" i="80"/>
  <c r="AL354" i="80"/>
  <c r="AJ372" i="80"/>
  <c r="AN314" i="80"/>
  <c r="AZ314" i="80"/>
  <c r="AY314" i="80"/>
  <c r="AX314" i="80"/>
  <c r="AW314" i="80"/>
  <c r="BR86" i="80"/>
  <c r="AY86" i="80"/>
  <c r="AX86" i="80"/>
  <c r="AZ86" i="80"/>
  <c r="AW86" i="80"/>
  <c r="AJ118" i="80"/>
  <c r="AW118" i="80"/>
  <c r="AZ118" i="80"/>
  <c r="AY118" i="80"/>
  <c r="AX118" i="80"/>
  <c r="AZ232" i="80"/>
  <c r="AY232" i="80"/>
  <c r="AX232" i="80"/>
  <c r="AW232" i="80"/>
  <c r="BR35" i="80"/>
  <c r="AZ35" i="80"/>
  <c r="AW35" i="80"/>
  <c r="AX35" i="80"/>
  <c r="AY35" i="80"/>
  <c r="AK329" i="80"/>
  <c r="AY329" i="80"/>
  <c r="AX329" i="80"/>
  <c r="AW329" i="80"/>
  <c r="AZ329" i="80"/>
  <c r="AY344" i="80"/>
  <c r="AX344" i="80"/>
  <c r="AW344" i="80"/>
  <c r="AZ344" i="80"/>
  <c r="AM351" i="80"/>
  <c r="AZ351" i="80"/>
  <c r="AY351" i="80"/>
  <c r="AX351" i="80"/>
  <c r="AW351" i="80"/>
  <c r="AN218" i="80"/>
  <c r="AZ218" i="80"/>
  <c r="AY218" i="80"/>
  <c r="AX218" i="80"/>
  <c r="AW218" i="80"/>
  <c r="AK336" i="80"/>
  <c r="AZ23" i="80"/>
  <c r="AY23" i="80"/>
  <c r="AX23" i="80"/>
  <c r="AW23" i="80"/>
  <c r="AY55" i="80"/>
  <c r="AX55" i="80"/>
  <c r="AW55" i="80"/>
  <c r="AZ55" i="80"/>
  <c r="BR87" i="80"/>
  <c r="AY87" i="80"/>
  <c r="AZ87" i="80"/>
  <c r="AX87" i="80"/>
  <c r="AW87" i="80"/>
  <c r="AX119" i="80"/>
  <c r="AW119" i="80"/>
  <c r="AZ119" i="80"/>
  <c r="AY119" i="80"/>
  <c r="AM151" i="80"/>
  <c r="AY151" i="80"/>
  <c r="AX151" i="80"/>
  <c r="AW151" i="80"/>
  <c r="AZ151" i="80"/>
  <c r="AY183" i="80"/>
  <c r="AX183" i="80"/>
  <c r="AW183" i="80"/>
  <c r="AZ183" i="80"/>
  <c r="AY215" i="80"/>
  <c r="AX215" i="80"/>
  <c r="AW215" i="80"/>
  <c r="AZ215" i="80"/>
  <c r="AK221" i="80"/>
  <c r="AL249" i="80"/>
  <c r="AK253" i="80"/>
  <c r="AY257" i="80"/>
  <c r="AX257" i="80"/>
  <c r="AW257" i="80"/>
  <c r="AZ257" i="80"/>
  <c r="AM278" i="80"/>
  <c r="AN282" i="80"/>
  <c r="AZ282" i="80"/>
  <c r="AY282" i="80"/>
  <c r="AX282" i="80"/>
  <c r="AW282" i="80"/>
  <c r="AL285" i="80"/>
  <c r="AN290" i="80"/>
  <c r="AZ290" i="80"/>
  <c r="AY290" i="80"/>
  <c r="AX290" i="80"/>
  <c r="AW290" i="80"/>
  <c r="AM300" i="80"/>
  <c r="AL314" i="80"/>
  <c r="AN336" i="80"/>
  <c r="AO340" i="80"/>
  <c r="AY340" i="80"/>
  <c r="AX340" i="80"/>
  <c r="AW340" i="80"/>
  <c r="AZ340" i="80"/>
  <c r="AM354" i="80"/>
  <c r="AO362" i="80"/>
  <c r="AZ362" i="80"/>
  <c r="AY362" i="80"/>
  <c r="AX362" i="80"/>
  <c r="AW362" i="80"/>
  <c r="AO373" i="80"/>
  <c r="AY373" i="80"/>
  <c r="AX373" i="80"/>
  <c r="AW373" i="80"/>
  <c r="AZ373" i="80"/>
  <c r="AM175" i="80"/>
  <c r="AZ175" i="80"/>
  <c r="AY175" i="80"/>
  <c r="AX175" i="80"/>
  <c r="AW175" i="80"/>
  <c r="AN239" i="80"/>
  <c r="AZ239" i="80"/>
  <c r="AY239" i="80"/>
  <c r="AX239" i="80"/>
  <c r="AW239" i="80"/>
  <c r="AN92" i="80"/>
  <c r="AX92" i="80"/>
  <c r="AW92" i="80"/>
  <c r="AZ92" i="80"/>
  <c r="AY92" i="80"/>
  <c r="BR22" i="80"/>
  <c r="AZ22" i="80"/>
  <c r="AY22" i="80"/>
  <c r="AX22" i="80"/>
  <c r="AW22" i="80"/>
  <c r="AK150" i="80"/>
  <c r="AZ150" i="80"/>
  <c r="AY150" i="80"/>
  <c r="AX150" i="80"/>
  <c r="AW150" i="80"/>
  <c r="AZ296" i="80"/>
  <c r="AY296" i="80"/>
  <c r="AX296" i="80"/>
  <c r="AW296" i="80"/>
  <c r="BR16" i="80"/>
  <c r="AZ16" i="80"/>
  <c r="AY16" i="80"/>
  <c r="AX16" i="80"/>
  <c r="AW16" i="80"/>
  <c r="AZ67" i="80"/>
  <c r="AW67" i="80"/>
  <c r="AY67" i="80"/>
  <c r="AX67" i="80"/>
  <c r="AY325" i="80"/>
  <c r="AX325" i="80"/>
  <c r="AW325" i="80"/>
  <c r="AZ325" i="80"/>
  <c r="AO347" i="80"/>
  <c r="AY347" i="80"/>
  <c r="AX347" i="80"/>
  <c r="AZ347" i="80"/>
  <c r="AW347" i="80"/>
  <c r="BR17" i="80"/>
  <c r="AX17" i="80"/>
  <c r="AW17" i="80"/>
  <c r="AY17" i="80"/>
  <c r="AZ17" i="80"/>
  <c r="AZ36" i="80"/>
  <c r="AY36" i="80"/>
  <c r="AX36" i="80"/>
  <c r="AW36" i="80"/>
  <c r="BR68" i="80"/>
  <c r="AZ68" i="80"/>
  <c r="AY68" i="80"/>
  <c r="AX68" i="80"/>
  <c r="AW68" i="80"/>
  <c r="AN100" i="80"/>
  <c r="AZ100" i="80"/>
  <c r="AW100" i="80"/>
  <c r="AY100" i="80"/>
  <c r="AX100" i="80"/>
  <c r="AN132" i="80"/>
  <c r="AY132" i="80"/>
  <c r="AZ132" i="80"/>
  <c r="AX132" i="80"/>
  <c r="AW132" i="80"/>
  <c r="AN164" i="80"/>
  <c r="AY164" i="80"/>
  <c r="AZ164" i="80"/>
  <c r="AX164" i="80"/>
  <c r="AW164" i="80"/>
  <c r="AN196" i="80"/>
  <c r="AY196" i="80"/>
  <c r="AZ196" i="80"/>
  <c r="AX196" i="80"/>
  <c r="AW196" i="80"/>
  <c r="AJ232" i="80"/>
  <c r="AZ240" i="80"/>
  <c r="AY240" i="80"/>
  <c r="AX240" i="80"/>
  <c r="AW240" i="80"/>
  <c r="AM249" i="80"/>
  <c r="AL253" i="80"/>
  <c r="AM260" i="80"/>
  <c r="AZ272" i="80"/>
  <c r="AY272" i="80"/>
  <c r="AX272" i="80"/>
  <c r="AW272" i="80"/>
  <c r="AN278" i="80"/>
  <c r="AK297" i="80"/>
  <c r="AY297" i="80"/>
  <c r="AX297" i="80"/>
  <c r="AW297" i="80"/>
  <c r="AZ297" i="80"/>
  <c r="AJ307" i="80"/>
  <c r="AO314" i="80"/>
  <c r="AJ369" i="80"/>
  <c r="AO285" i="80"/>
  <c r="AY285" i="80"/>
  <c r="AX285" i="80"/>
  <c r="AW285" i="80"/>
  <c r="AZ285" i="80"/>
  <c r="AN300" i="80"/>
  <c r="AZ300" i="80"/>
  <c r="AY300" i="80"/>
  <c r="AX300" i="80"/>
  <c r="AW300" i="80"/>
  <c r="AZ41" i="80"/>
  <c r="AY41" i="80"/>
  <c r="AX41" i="80"/>
  <c r="AW41" i="80"/>
  <c r="BR43" i="80"/>
  <c r="AZ43" i="80"/>
  <c r="AW43" i="80"/>
  <c r="AY43" i="80"/>
  <c r="AX43" i="80"/>
  <c r="AO210" i="80"/>
  <c r="AX210" i="80"/>
  <c r="AZ210" i="80"/>
  <c r="AW210" i="80"/>
  <c r="AY210" i="80"/>
  <c r="AY219" i="80"/>
  <c r="AX219" i="80"/>
  <c r="AZ219" i="80"/>
  <c r="AW219" i="80"/>
  <c r="AZ237" i="80"/>
  <c r="AY237" i="80"/>
  <c r="AX237" i="80"/>
  <c r="AW237" i="80"/>
  <c r="AZ269" i="80"/>
  <c r="AY269" i="80"/>
  <c r="AX269" i="80"/>
  <c r="AW269" i="80"/>
  <c r="AJ272" i="80"/>
  <c r="AJ297" i="80"/>
  <c r="AN304" i="80"/>
  <c r="AY308" i="80"/>
  <c r="AX308" i="80"/>
  <c r="AW308" i="80"/>
  <c r="AZ308" i="80"/>
  <c r="AO322" i="80"/>
  <c r="AO330" i="80"/>
  <c r="AZ330" i="80"/>
  <c r="AY330" i="80"/>
  <c r="AX330" i="80"/>
  <c r="AW330" i="80"/>
  <c r="AO341" i="80"/>
  <c r="AY341" i="80"/>
  <c r="AX341" i="80"/>
  <c r="AW341" i="80"/>
  <c r="AZ341" i="80"/>
  <c r="AO344" i="80"/>
  <c r="AO352" i="80"/>
  <c r="AY352" i="80"/>
  <c r="AX352" i="80"/>
  <c r="AW352" i="80"/>
  <c r="AZ352" i="80"/>
  <c r="AO363" i="80"/>
  <c r="AZ363" i="80"/>
  <c r="AY363" i="80"/>
  <c r="AX363" i="80"/>
  <c r="AW363" i="80"/>
  <c r="AN366" i="80"/>
  <c r="AO370" i="80"/>
  <c r="AZ370" i="80"/>
  <c r="AY370" i="80"/>
  <c r="AX370" i="80"/>
  <c r="AW370" i="80"/>
  <c r="BR79" i="80"/>
  <c r="AZ79" i="80"/>
  <c r="AY79" i="80"/>
  <c r="AX79" i="80"/>
  <c r="AW79" i="80"/>
  <c r="AO224" i="80"/>
  <c r="AY224" i="80"/>
  <c r="AX224" i="80"/>
  <c r="AZ224" i="80"/>
  <c r="AW224" i="80"/>
  <c r="AY289" i="80"/>
  <c r="AX289" i="80"/>
  <c r="AW289" i="80"/>
  <c r="AZ289" i="80"/>
  <c r="AO348" i="80"/>
  <c r="AY348" i="80"/>
  <c r="AX348" i="80"/>
  <c r="AW348" i="80"/>
  <c r="AZ348" i="80"/>
  <c r="AZ24" i="80"/>
  <c r="AW24" i="80"/>
  <c r="AY24" i="80"/>
  <c r="AX24" i="80"/>
  <c r="AM120" i="80"/>
  <c r="AZ120" i="80"/>
  <c r="AY120" i="80"/>
  <c r="AX120" i="80"/>
  <c r="AW120" i="80"/>
  <c r="AZ37" i="80"/>
  <c r="AY37" i="80"/>
  <c r="AX37" i="80"/>
  <c r="AW37" i="80"/>
  <c r="AZ165" i="80"/>
  <c r="AY165" i="80"/>
  <c r="AX165" i="80"/>
  <c r="AW165" i="80"/>
  <c r="BR31" i="80"/>
  <c r="AZ31" i="80"/>
  <c r="AY31" i="80"/>
  <c r="AX31" i="80"/>
  <c r="AW31" i="80"/>
  <c r="AZ159" i="80"/>
  <c r="AY159" i="80"/>
  <c r="AX159" i="80"/>
  <c r="AW159" i="80"/>
  <c r="AZ191" i="80"/>
  <c r="AY191" i="80"/>
  <c r="AX191" i="80"/>
  <c r="AW191" i="80"/>
  <c r="AL233" i="80"/>
  <c r="AK240" i="80"/>
  <c r="AK272" i="80"/>
  <c r="AK283" i="80"/>
  <c r="AY283" i="80"/>
  <c r="AX283" i="80"/>
  <c r="AZ283" i="80"/>
  <c r="AW283" i="80"/>
  <c r="AL297" i="80"/>
  <c r="AJ302" i="80"/>
  <c r="AZ302" i="80"/>
  <c r="AY302" i="80"/>
  <c r="AX302" i="80"/>
  <c r="AW302" i="80"/>
  <c r="AO304" i="80"/>
  <c r="AJ315" i="80"/>
  <c r="AO323" i="80"/>
  <c r="AZ323" i="80"/>
  <c r="AY323" i="80"/>
  <c r="AX323" i="80"/>
  <c r="AW323" i="80"/>
  <c r="AJ337" i="80"/>
  <c r="AO345" i="80"/>
  <c r="AY345" i="80"/>
  <c r="AX345" i="80"/>
  <c r="AW345" i="80"/>
  <c r="AZ345" i="80"/>
  <c r="AJ355" i="80"/>
  <c r="AY56" i="80"/>
  <c r="AW56" i="80"/>
  <c r="AZ56" i="80"/>
  <c r="AX56" i="80"/>
  <c r="AN236" i="80"/>
  <c r="AM344" i="80"/>
  <c r="AN133" i="80"/>
  <c r="AZ133" i="80"/>
  <c r="AY133" i="80"/>
  <c r="AX133" i="80"/>
  <c r="AW133" i="80"/>
  <c r="AZ108" i="80"/>
  <c r="AY108" i="80"/>
  <c r="AX108" i="80"/>
  <c r="AW108" i="80"/>
  <c r="AL140" i="80"/>
  <c r="AZ140" i="80"/>
  <c r="AY140" i="80"/>
  <c r="AX140" i="80"/>
  <c r="AW140" i="80"/>
  <c r="AL172" i="80"/>
  <c r="AZ172" i="80"/>
  <c r="AY172" i="80"/>
  <c r="AX172" i="80"/>
  <c r="AW172" i="80"/>
  <c r="AL204" i="80"/>
  <c r="AZ204" i="80"/>
  <c r="AY204" i="80"/>
  <c r="AX204" i="80"/>
  <c r="AW204" i="80"/>
  <c r="AO229" i="80"/>
  <c r="AM233" i="80"/>
  <c r="AL240" i="80"/>
  <c r="AN243" i="80"/>
  <c r="AJ250" i="80"/>
  <c r="AJ265" i="80"/>
  <c r="AL272" i="80"/>
  <c r="AN275" i="80"/>
  <c r="AY280" i="80"/>
  <c r="AX280" i="80"/>
  <c r="AW280" i="80"/>
  <c r="AZ280" i="80"/>
  <c r="AM287" i="80"/>
  <c r="AZ287" i="80"/>
  <c r="AY287" i="80"/>
  <c r="AX287" i="80"/>
  <c r="AW287" i="80"/>
  <c r="AM290" i="80"/>
  <c r="AM297" i="80"/>
  <c r="AY305" i="80"/>
  <c r="AX305" i="80"/>
  <c r="AW305" i="80"/>
  <c r="AZ305" i="80"/>
  <c r="AJ312" i="80"/>
  <c r="AL315" i="80"/>
  <c r="AK337" i="80"/>
  <c r="AO367" i="80"/>
  <c r="AZ367" i="80"/>
  <c r="AY367" i="80"/>
  <c r="AX367" i="80"/>
  <c r="AW367" i="80"/>
  <c r="AL130" i="80"/>
  <c r="AZ130" i="80"/>
  <c r="AY130" i="80"/>
  <c r="AX130" i="80"/>
  <c r="AW130" i="80"/>
  <c r="AO321" i="80"/>
  <c r="AY321" i="80"/>
  <c r="AX321" i="80"/>
  <c r="AW321" i="80"/>
  <c r="AZ321" i="80"/>
  <c r="AK105" i="80"/>
  <c r="AZ105" i="80"/>
  <c r="AX105" i="80"/>
  <c r="AW105" i="80"/>
  <c r="AY105" i="80"/>
  <c r="AK113" i="80"/>
  <c r="AY113" i="80"/>
  <c r="AX113" i="80"/>
  <c r="AW113" i="80"/>
  <c r="AZ113" i="80"/>
  <c r="AM171" i="80"/>
  <c r="AZ171" i="80"/>
  <c r="AY171" i="80"/>
  <c r="AX171" i="80"/>
  <c r="AW171" i="80"/>
  <c r="AZ222" i="80"/>
  <c r="AY222" i="80"/>
  <c r="AX222" i="80"/>
  <c r="AW222" i="80"/>
  <c r="AJ184" i="80"/>
  <c r="AY184" i="80"/>
  <c r="AX184" i="80"/>
  <c r="AZ184" i="80"/>
  <c r="AW184" i="80"/>
  <c r="AO236" i="80"/>
  <c r="BR25" i="80"/>
  <c r="AZ25" i="80"/>
  <c r="AY25" i="80"/>
  <c r="AX25" i="80"/>
  <c r="AW25" i="80"/>
  <c r="AZ57" i="80"/>
  <c r="AX57" i="80"/>
  <c r="AY57" i="80"/>
  <c r="AW57" i="80"/>
  <c r="AN89" i="80"/>
  <c r="AZ89" i="80"/>
  <c r="AY89" i="80"/>
  <c r="AX89" i="80"/>
  <c r="AW89" i="80"/>
  <c r="AZ121" i="80"/>
  <c r="AY121" i="80"/>
  <c r="AX121" i="80"/>
  <c r="AW121" i="80"/>
  <c r="AN153" i="80"/>
  <c r="AZ153" i="80"/>
  <c r="AX153" i="80"/>
  <c r="AW153" i="80"/>
  <c r="AY153" i="80"/>
  <c r="AZ185" i="80"/>
  <c r="AX185" i="80"/>
  <c r="AY185" i="80"/>
  <c r="AW185" i="80"/>
  <c r="AJ222" i="80"/>
  <c r="AJ226" i="80"/>
  <c r="AO230" i="80"/>
  <c r="AZ230" i="80"/>
  <c r="AX230" i="80"/>
  <c r="AY230" i="80"/>
  <c r="AW230" i="80"/>
  <c r="AN233" i="80"/>
  <c r="AM240" i="80"/>
  <c r="AO243" i="80"/>
  <c r="AK250" i="80"/>
  <c r="AM255" i="80"/>
  <c r="AZ255" i="80"/>
  <c r="AY255" i="80"/>
  <c r="AX255" i="80"/>
  <c r="AW255" i="80"/>
  <c r="AM272" i="80"/>
  <c r="AO275" i="80"/>
  <c r="AO290" i="80"/>
  <c r="AN294" i="80"/>
  <c r="AZ294" i="80"/>
  <c r="AY294" i="80"/>
  <c r="AX294" i="80"/>
  <c r="AW294" i="80"/>
  <c r="AN297" i="80"/>
  <c r="AK312" i="80"/>
  <c r="AM315" i="80"/>
  <c r="AJ319" i="80"/>
  <c r="AL337" i="80"/>
  <c r="AY349" i="80"/>
  <c r="AX349" i="80"/>
  <c r="AW349" i="80"/>
  <c r="AZ349" i="80"/>
  <c r="AL356" i="80"/>
  <c r="AY356" i="80"/>
  <c r="AZ356" i="80"/>
  <c r="AX356" i="80"/>
  <c r="AW356" i="80"/>
  <c r="AO365" i="80"/>
  <c r="AZ365" i="80"/>
  <c r="AY365" i="80"/>
  <c r="AX365" i="80"/>
  <c r="AW365" i="80"/>
  <c r="AN177" i="80"/>
  <c r="AW177" i="80"/>
  <c r="AZ177" i="80"/>
  <c r="AY177" i="80"/>
  <c r="AX177" i="80"/>
  <c r="AZ126" i="80"/>
  <c r="AY126" i="80"/>
  <c r="AX126" i="80"/>
  <c r="AW126" i="80"/>
  <c r="AK265" i="80"/>
  <c r="AY265" i="80"/>
  <c r="AX265" i="80"/>
  <c r="AW265" i="80"/>
  <c r="AZ265" i="80"/>
  <c r="AL369" i="80"/>
  <c r="AZ75" i="80"/>
  <c r="AY75" i="80"/>
  <c r="AX75" i="80"/>
  <c r="AW75" i="80"/>
  <c r="AZ254" i="80"/>
  <c r="AY254" i="80"/>
  <c r="AX254" i="80"/>
  <c r="AW254" i="80"/>
  <c r="AM304" i="80"/>
  <c r="AO329" i="80"/>
  <c r="BR38" i="80"/>
  <c r="AZ38" i="80"/>
  <c r="AY38" i="80"/>
  <c r="AW38" i="80"/>
  <c r="AX38" i="80"/>
  <c r="BR70" i="80"/>
  <c r="AZ70" i="80"/>
  <c r="AY70" i="80"/>
  <c r="AX70" i="80"/>
  <c r="AW70" i="80"/>
  <c r="AZ102" i="80"/>
  <c r="AY102" i="80"/>
  <c r="AX102" i="80"/>
  <c r="AW102" i="80"/>
  <c r="AL134" i="80"/>
  <c r="AZ134" i="80"/>
  <c r="AX134" i="80"/>
  <c r="AW134" i="80"/>
  <c r="AY134" i="80"/>
  <c r="AM166" i="80"/>
  <c r="AZ166" i="80"/>
  <c r="AW166" i="80"/>
  <c r="AY166" i="80"/>
  <c r="AX166" i="80"/>
  <c r="AZ198" i="80"/>
  <c r="AY198" i="80"/>
  <c r="AX198" i="80"/>
  <c r="AW198" i="80"/>
  <c r="AK222" i="80"/>
  <c r="AK226" i="80"/>
  <c r="AN240" i="80"/>
  <c r="AY244" i="80"/>
  <c r="AX244" i="80"/>
  <c r="AW244" i="80"/>
  <c r="AZ244" i="80"/>
  <c r="AL250" i="80"/>
  <c r="AM262" i="80"/>
  <c r="AZ262" i="80"/>
  <c r="AY262" i="80"/>
  <c r="AX262" i="80"/>
  <c r="AW262" i="80"/>
  <c r="AM265" i="80"/>
  <c r="AN272" i="80"/>
  <c r="AY276" i="80"/>
  <c r="AX276" i="80"/>
  <c r="AW276" i="80"/>
  <c r="AZ276" i="80"/>
  <c r="AO291" i="80"/>
  <c r="AZ291" i="80"/>
  <c r="AY291" i="80"/>
  <c r="AX291" i="80"/>
  <c r="AW291" i="80"/>
  <c r="AO297" i="80"/>
  <c r="AL312" i="80"/>
  <c r="AN315" i="80"/>
  <c r="AK319" i="80"/>
  <c r="AK334" i="80"/>
  <c r="AM337" i="80"/>
  <c r="AM156" i="80"/>
  <c r="AY156" i="80"/>
  <c r="AX156" i="80"/>
  <c r="AZ156" i="80"/>
  <c r="AW156" i="80"/>
  <c r="AY242" i="80"/>
  <c r="AX242" i="80"/>
  <c r="AW242" i="80"/>
  <c r="AZ242" i="80"/>
  <c r="BR81" i="80"/>
  <c r="AY81" i="80"/>
  <c r="AX81" i="80"/>
  <c r="AW81" i="80"/>
  <c r="AZ81" i="80"/>
  <c r="AM307" i="80"/>
  <c r="AZ69" i="80"/>
  <c r="AY69" i="80"/>
  <c r="AX69" i="80"/>
  <c r="AW69" i="80"/>
  <c r="AM179" i="80"/>
  <c r="AY179" i="80"/>
  <c r="AX179" i="80"/>
  <c r="AW179" i="80"/>
  <c r="AZ179" i="80"/>
  <c r="AM211" i="80"/>
  <c r="AY211" i="80"/>
  <c r="AX211" i="80"/>
  <c r="AW211" i="80"/>
  <c r="AZ211" i="80"/>
  <c r="AJ216" i="80"/>
  <c r="AL222" i="80"/>
  <c r="AO234" i="80"/>
  <c r="AZ234" i="80"/>
  <c r="AY234" i="80"/>
  <c r="AX234" i="80"/>
  <c r="AW234" i="80"/>
  <c r="AO240" i="80"/>
  <c r="AY248" i="80"/>
  <c r="AX248" i="80"/>
  <c r="AW248" i="80"/>
  <c r="AZ248" i="80"/>
  <c r="AJ258" i="80"/>
  <c r="AN265" i="80"/>
  <c r="AO272" i="80"/>
  <c r="AO298" i="80"/>
  <c r="AZ298" i="80"/>
  <c r="AY298" i="80"/>
  <c r="AX298" i="80"/>
  <c r="AW298" i="80"/>
  <c r="AM312" i="80"/>
  <c r="AL319" i="80"/>
  <c r="AO327" i="80"/>
  <c r="AZ327" i="80"/>
  <c r="AY327" i="80"/>
  <c r="AX327" i="80"/>
  <c r="AW327" i="80"/>
  <c r="AL334" i="80"/>
  <c r="AN337" i="80"/>
  <c r="AJ359" i="80"/>
  <c r="AO267" i="80"/>
  <c r="AZ267" i="80"/>
  <c r="AY267" i="80"/>
  <c r="AX267" i="80"/>
  <c r="AW267" i="80"/>
  <c r="AN143" i="80"/>
  <c r="AZ143" i="80"/>
  <c r="AY143" i="80"/>
  <c r="AX143" i="80"/>
  <c r="AW143" i="80"/>
  <c r="AN249" i="80"/>
  <c r="AY249" i="80"/>
  <c r="AX249" i="80"/>
  <c r="AW249" i="80"/>
  <c r="AZ249" i="80"/>
  <c r="AZ28" i="80"/>
  <c r="AY28" i="80"/>
  <c r="AX28" i="80"/>
  <c r="AW28" i="80"/>
  <c r="AZ274" i="80"/>
  <c r="AY274" i="80"/>
  <c r="AX274" i="80"/>
  <c r="AW274" i="80"/>
  <c r="AZ286" i="80"/>
  <c r="AY286" i="80"/>
  <c r="AX286" i="80"/>
  <c r="AW286" i="80"/>
  <c r="AN226" i="80"/>
  <c r="AZ226" i="80"/>
  <c r="AY226" i="80"/>
  <c r="AX226" i="80"/>
  <c r="AW226" i="80"/>
  <c r="AK152" i="80"/>
  <c r="AY152" i="80"/>
  <c r="AX152" i="80"/>
  <c r="AZ152" i="80"/>
  <c r="AW152" i="80"/>
  <c r="AY247" i="80"/>
  <c r="AX247" i="80"/>
  <c r="AW247" i="80"/>
  <c r="AZ247" i="80"/>
  <c r="AW50" i="80"/>
  <c r="AZ50" i="80"/>
  <c r="AY50" i="80"/>
  <c r="AX50" i="80"/>
  <c r="AZ178" i="80"/>
  <c r="AX178" i="80"/>
  <c r="AW178" i="80"/>
  <c r="AY178" i="80"/>
  <c r="AZ63" i="80"/>
  <c r="AW63" i="80"/>
  <c r="AX63" i="80"/>
  <c r="AY63" i="80"/>
  <c r="BR76" i="80"/>
  <c r="AZ76" i="80"/>
  <c r="AY76" i="80"/>
  <c r="AX76" i="80"/>
  <c r="AW76" i="80"/>
  <c r="BR32" i="80"/>
  <c r="AZ32" i="80"/>
  <c r="AY32" i="80"/>
  <c r="AX32" i="80"/>
  <c r="AW32" i="80"/>
  <c r="BR64" i="80"/>
  <c r="AZ64" i="80"/>
  <c r="AY64" i="80"/>
  <c r="AX64" i="80"/>
  <c r="AW64" i="80"/>
  <c r="AJ96" i="80"/>
  <c r="AY96" i="80"/>
  <c r="AX96" i="80"/>
  <c r="AZ96" i="80"/>
  <c r="AW96" i="80"/>
  <c r="AJ128" i="80"/>
  <c r="AW128" i="80"/>
  <c r="AZ128" i="80"/>
  <c r="AY128" i="80"/>
  <c r="AX128" i="80"/>
  <c r="AJ160" i="80"/>
  <c r="AY160" i="80"/>
  <c r="AX160" i="80"/>
  <c r="AZ160" i="80"/>
  <c r="AW160" i="80"/>
  <c r="AJ192" i="80"/>
  <c r="AY192" i="80"/>
  <c r="AX192" i="80"/>
  <c r="AZ192" i="80"/>
  <c r="AW192" i="80"/>
  <c r="AK216" i="80"/>
  <c r="AJ219" i="80"/>
  <c r="AM223" i="80"/>
  <c r="AZ223" i="80"/>
  <c r="AY223" i="80"/>
  <c r="AX223" i="80"/>
  <c r="AW223" i="80"/>
  <c r="AM226" i="80"/>
  <c r="AJ238" i="80"/>
  <c r="AZ238" i="80"/>
  <c r="AY238" i="80"/>
  <c r="AX238" i="80"/>
  <c r="AW238" i="80"/>
  <c r="AY241" i="80"/>
  <c r="AX241" i="80"/>
  <c r="AW241" i="80"/>
  <c r="AZ241" i="80"/>
  <c r="AK251" i="80"/>
  <c r="AY251" i="80"/>
  <c r="AX251" i="80"/>
  <c r="AZ251" i="80"/>
  <c r="AW251" i="80"/>
  <c r="AK258" i="80"/>
  <c r="AO265" i="80"/>
  <c r="AJ270" i="80"/>
  <c r="AZ270" i="80"/>
  <c r="AY270" i="80"/>
  <c r="AX270" i="80"/>
  <c r="AW270" i="80"/>
  <c r="AY273" i="80"/>
  <c r="AX273" i="80"/>
  <c r="AW273" i="80"/>
  <c r="AZ273" i="80"/>
  <c r="AJ308" i="80"/>
  <c r="AN312" i="80"/>
  <c r="AO316" i="80"/>
  <c r="AY316" i="80"/>
  <c r="AX316" i="80"/>
  <c r="AW316" i="80"/>
  <c r="AZ316" i="80"/>
  <c r="AN319" i="80"/>
  <c r="AK330" i="80"/>
  <c r="AM334" i="80"/>
  <c r="AL341" i="80"/>
  <c r="AK352" i="80"/>
  <c r="AK359" i="80"/>
  <c r="AJ363" i="80"/>
  <c r="AY371" i="80"/>
  <c r="AX371" i="80"/>
  <c r="AW371" i="80"/>
  <c r="AZ371" i="80"/>
  <c r="BR66" i="80"/>
  <c r="AZ66" i="80"/>
  <c r="AY66" i="80"/>
  <c r="AX66" i="80"/>
  <c r="AW66" i="80"/>
  <c r="AN169" i="80"/>
  <c r="AZ169" i="80"/>
  <c r="AW169" i="80"/>
  <c r="AY169" i="80"/>
  <c r="AX169" i="80"/>
  <c r="AK145" i="80"/>
  <c r="AZ145" i="80"/>
  <c r="AY145" i="80"/>
  <c r="AW145" i="80"/>
  <c r="AX145" i="80"/>
  <c r="AY279" i="80"/>
  <c r="AX279" i="80"/>
  <c r="AW279" i="80"/>
  <c r="AZ279" i="80"/>
  <c r="BR18" i="80"/>
  <c r="AY18" i="80"/>
  <c r="AX18" i="80"/>
  <c r="AW18" i="80"/>
  <c r="AZ18" i="80"/>
  <c r="AK101" i="80"/>
  <c r="AZ101" i="80"/>
  <c r="AW101" i="80"/>
  <c r="AY101" i="80"/>
  <c r="AX101" i="80"/>
  <c r="AM322" i="80"/>
  <c r="BR83" i="80"/>
  <c r="AY83" i="80"/>
  <c r="AX83" i="80"/>
  <c r="AZ83" i="80"/>
  <c r="AW83" i="80"/>
  <c r="AM147" i="80"/>
  <c r="AY147" i="80"/>
  <c r="AX147" i="80"/>
  <c r="AW147" i="80"/>
  <c r="AZ147" i="80"/>
  <c r="BR77" i="80"/>
  <c r="AZ77" i="80"/>
  <c r="AY77" i="80"/>
  <c r="AX77" i="80"/>
  <c r="AW77" i="80"/>
  <c r="AK109" i="80"/>
  <c r="AZ109" i="80"/>
  <c r="AX109" i="80"/>
  <c r="AW109" i="80"/>
  <c r="AY109" i="80"/>
  <c r="AL141" i="80"/>
  <c r="AZ141" i="80"/>
  <c r="AY141" i="80"/>
  <c r="AX141" i="80"/>
  <c r="AW141" i="80"/>
  <c r="AL173" i="80"/>
  <c r="AZ173" i="80"/>
  <c r="AY173" i="80"/>
  <c r="AX173" i="80"/>
  <c r="AW173" i="80"/>
  <c r="AO205" i="80"/>
  <c r="AZ205" i="80"/>
  <c r="AY205" i="80"/>
  <c r="AW205" i="80"/>
  <c r="AX205" i="80"/>
  <c r="AL216" i="80"/>
  <c r="AK219" i="80"/>
  <c r="AO226" i="80"/>
  <c r="AL258" i="80"/>
  <c r="AO266" i="80"/>
  <c r="AZ266" i="80"/>
  <c r="AW266" i="80"/>
  <c r="AX266" i="80"/>
  <c r="AY266" i="80"/>
  <c r="AL283" i="80"/>
  <c r="AK302" i="80"/>
  <c r="AK308" i="80"/>
  <c r="AJ323" i="80"/>
  <c r="AL330" i="80"/>
  <c r="AN334" i="80"/>
  <c r="AO338" i="80"/>
  <c r="AW338" i="80"/>
  <c r="AX338" i="80"/>
  <c r="AZ338" i="80"/>
  <c r="AY338" i="80"/>
  <c r="AJ345" i="80"/>
  <c r="AN364" i="80"/>
  <c r="AZ364" i="80"/>
  <c r="AY364" i="80"/>
  <c r="AX364" i="80"/>
  <c r="AW364" i="80"/>
  <c r="BR34" i="80"/>
  <c r="AW34" i="80"/>
  <c r="AZ34" i="80"/>
  <c r="AY34" i="80"/>
  <c r="AX34" i="80"/>
  <c r="AO209" i="80"/>
  <c r="AY209" i="80"/>
  <c r="AX209" i="80"/>
  <c r="AW209" i="80"/>
  <c r="AZ209" i="80"/>
  <c r="BR30" i="80"/>
  <c r="AZ30" i="80"/>
  <c r="AX30" i="80"/>
  <c r="AY30" i="80"/>
  <c r="AW30" i="80"/>
  <c r="AN190" i="80"/>
  <c r="AZ190" i="80"/>
  <c r="AY190" i="80"/>
  <c r="AX190" i="80"/>
  <c r="AW190" i="80"/>
  <c r="AN326" i="80"/>
  <c r="AZ326" i="80"/>
  <c r="AY326" i="80"/>
  <c r="AX326" i="80"/>
  <c r="AW326" i="80"/>
  <c r="AO359" i="80"/>
  <c r="AZ359" i="80"/>
  <c r="AY359" i="80"/>
  <c r="AX359" i="80"/>
  <c r="AW359" i="80"/>
  <c r="BR51" i="80"/>
  <c r="AY51" i="80"/>
  <c r="AX51" i="80"/>
  <c r="AW51" i="80"/>
  <c r="AZ51" i="80"/>
  <c r="BR26" i="80"/>
  <c r="AZ26" i="80"/>
  <c r="AX26" i="80"/>
  <c r="AY26" i="80"/>
  <c r="AW26" i="80"/>
  <c r="AZ58" i="80"/>
  <c r="AX58" i="80"/>
  <c r="AW58" i="80"/>
  <c r="AY58" i="80"/>
  <c r="AJ90" i="80"/>
  <c r="AZ90" i="80"/>
  <c r="AY90" i="80"/>
  <c r="AW90" i="80"/>
  <c r="AX90" i="80"/>
  <c r="AY122" i="80"/>
  <c r="AX122" i="80"/>
  <c r="AZ122" i="80"/>
  <c r="AW122" i="80"/>
  <c r="AN154" i="80"/>
  <c r="AZ154" i="80"/>
  <c r="AY154" i="80"/>
  <c r="AX154" i="80"/>
  <c r="AW154" i="80"/>
  <c r="AL186" i="80"/>
  <c r="AZ186" i="80"/>
  <c r="AY186" i="80"/>
  <c r="AW186" i="80"/>
  <c r="AX186" i="80"/>
  <c r="AL219" i="80"/>
  <c r="AZ227" i="80"/>
  <c r="AY227" i="80"/>
  <c r="AX227" i="80"/>
  <c r="AW227" i="80"/>
  <c r="AJ280" i="80"/>
  <c r="AM283" i="80"/>
  <c r="AJ287" i="80"/>
  <c r="AL302" i="80"/>
  <c r="AJ305" i="80"/>
  <c r="AL308" i="80"/>
  <c r="AN313" i="80"/>
  <c r="AY313" i="80"/>
  <c r="AX313" i="80"/>
  <c r="AW313" i="80"/>
  <c r="AZ313" i="80"/>
  <c r="AY320" i="80"/>
  <c r="AX320" i="80"/>
  <c r="AW320" i="80"/>
  <c r="AZ320" i="80"/>
  <c r="AK323" i="80"/>
  <c r="AO331" i="80"/>
  <c r="AZ331" i="80"/>
  <c r="AY331" i="80"/>
  <c r="AX331" i="80"/>
  <c r="AW331" i="80"/>
  <c r="AN341" i="80"/>
  <c r="AK345" i="80"/>
  <c r="AM352" i="80"/>
  <c r="AN359" i="80"/>
  <c r="AK367" i="80"/>
  <c r="AZ60" i="80"/>
  <c r="AY60" i="80"/>
  <c r="AX60" i="80"/>
  <c r="AW60" i="80"/>
  <c r="AN188" i="80"/>
  <c r="AY188" i="80"/>
  <c r="AX188" i="80"/>
  <c r="AZ188" i="80"/>
  <c r="AW188" i="80"/>
  <c r="AZ278" i="80"/>
  <c r="AY278" i="80"/>
  <c r="AX278" i="80"/>
  <c r="AW278" i="80"/>
  <c r="AN285" i="80"/>
  <c r="AK315" i="80"/>
  <c r="AY315" i="80"/>
  <c r="AX315" i="80"/>
  <c r="AZ315" i="80"/>
  <c r="AW315" i="80"/>
  <c r="AO261" i="80"/>
  <c r="AY261" i="80"/>
  <c r="AX261" i="80"/>
  <c r="AW261" i="80"/>
  <c r="AZ261" i="80"/>
  <c r="AM319" i="80"/>
  <c r="AZ319" i="80"/>
  <c r="AY319" i="80"/>
  <c r="AX319" i="80"/>
  <c r="AW319" i="80"/>
  <c r="AN351" i="80"/>
  <c r="AY216" i="80"/>
  <c r="AX216" i="80"/>
  <c r="AZ216" i="80"/>
  <c r="AW216" i="80"/>
  <c r="AN258" i="80"/>
  <c r="AZ258" i="80"/>
  <c r="AY258" i="80"/>
  <c r="AX258" i="80"/>
  <c r="AW258" i="80"/>
  <c r="AO307" i="80"/>
  <c r="AN344" i="80"/>
  <c r="BR44" i="80"/>
  <c r="AZ44" i="80"/>
  <c r="AY44" i="80"/>
  <c r="AX44" i="80"/>
  <c r="AW44" i="80"/>
  <c r="BR19" i="80"/>
  <c r="AY19" i="80"/>
  <c r="AX19" i="80"/>
  <c r="AW19" i="80"/>
  <c r="AZ19" i="80"/>
  <c r="AM115" i="80"/>
  <c r="AZ115" i="80"/>
  <c r="AY115" i="80"/>
  <c r="AX115" i="80"/>
  <c r="AW115" i="80"/>
  <c r="BR45" i="80"/>
  <c r="AZ45" i="80"/>
  <c r="AY45" i="80"/>
  <c r="AX45" i="80"/>
  <c r="AW45" i="80"/>
  <c r="BR39" i="80"/>
  <c r="AZ39" i="80"/>
  <c r="AY39" i="80"/>
  <c r="AX39" i="80"/>
  <c r="AW39" i="80"/>
  <c r="AZ71" i="80"/>
  <c r="AY71" i="80"/>
  <c r="AX71" i="80"/>
  <c r="AW71" i="80"/>
  <c r="AM103" i="80"/>
  <c r="AZ103" i="80"/>
  <c r="AX103" i="80"/>
  <c r="AW103" i="80"/>
  <c r="AY103" i="80"/>
  <c r="AZ135" i="80"/>
  <c r="AY135" i="80"/>
  <c r="AX135" i="80"/>
  <c r="AW135" i="80"/>
  <c r="AN167" i="80"/>
  <c r="AZ167" i="80"/>
  <c r="AY167" i="80"/>
  <c r="AX167" i="80"/>
  <c r="AW167" i="80"/>
  <c r="AM199" i="80"/>
  <c r="AZ199" i="80"/>
  <c r="AY199" i="80"/>
  <c r="AX199" i="80"/>
  <c r="AW199" i="80"/>
  <c r="AN216" i="80"/>
  <c r="AM219" i="80"/>
  <c r="AM231" i="80"/>
  <c r="AZ231" i="80"/>
  <c r="AY231" i="80"/>
  <c r="AX231" i="80"/>
  <c r="AW231" i="80"/>
  <c r="AJ255" i="80"/>
  <c r="AO258" i="80"/>
  <c r="AK280" i="80"/>
  <c r="AN283" i="80"/>
  <c r="AK287" i="80"/>
  <c r="AO294" i="80"/>
  <c r="AM302" i="80"/>
  <c r="AK305" i="80"/>
  <c r="AO309" i="80"/>
  <c r="AY309" i="80"/>
  <c r="AX309" i="80"/>
  <c r="AW309" i="80"/>
  <c r="AZ309" i="80"/>
  <c r="AM323" i="80"/>
  <c r="AZ335" i="80"/>
  <c r="AY335" i="80"/>
  <c r="AX335" i="80"/>
  <c r="AW335" i="80"/>
  <c r="AZ342" i="80"/>
  <c r="AY342" i="80"/>
  <c r="AX342" i="80"/>
  <c r="AW342" i="80"/>
  <c r="AL345" i="80"/>
  <c r="AJ349" i="80"/>
  <c r="AN352" i="80"/>
  <c r="AK356" i="80"/>
  <c r="AO360" i="80"/>
  <c r="AZ360" i="80"/>
  <c r="AY360" i="80"/>
  <c r="AX360" i="80"/>
  <c r="AW360" i="80"/>
  <c r="AK368" i="80"/>
  <c r="AZ368" i="80"/>
  <c r="AY368" i="80"/>
  <c r="AX368" i="80"/>
  <c r="AW368" i="80"/>
  <c r="AN354" i="80"/>
  <c r="AZ354" i="80"/>
  <c r="AY354" i="80"/>
  <c r="AX354" i="80"/>
  <c r="AW354" i="80"/>
  <c r="AO207" i="80"/>
  <c r="AZ207" i="80"/>
  <c r="AY207" i="80"/>
  <c r="AX207" i="80"/>
  <c r="AW207" i="80"/>
  <c r="AZ271" i="80"/>
  <c r="AY271" i="80"/>
  <c r="AX271" i="80"/>
  <c r="AW271" i="80"/>
  <c r="AO221" i="80"/>
  <c r="AZ221" i="80"/>
  <c r="AW221" i="80"/>
  <c r="AX221" i="80"/>
  <c r="AY221" i="80"/>
  <c r="AO355" i="80"/>
  <c r="AZ355" i="80"/>
  <c r="AY355" i="80"/>
  <c r="AX355" i="80"/>
  <c r="AW355" i="80"/>
  <c r="AM94" i="80"/>
  <c r="AZ94" i="80"/>
  <c r="AY94" i="80"/>
  <c r="AX94" i="80"/>
  <c r="AW94" i="80"/>
  <c r="AN221" i="80"/>
  <c r="AL307" i="80"/>
  <c r="AZ203" i="80"/>
  <c r="AY203" i="80"/>
  <c r="AX203" i="80"/>
  <c r="AW203" i="80"/>
  <c r="BR88" i="80"/>
  <c r="AZ88" i="80"/>
  <c r="AW88" i="80"/>
  <c r="AX88" i="80"/>
  <c r="AY88" i="80"/>
  <c r="AN307" i="80"/>
  <c r="AJ334" i="80"/>
  <c r="AZ334" i="80"/>
  <c r="AY334" i="80"/>
  <c r="AX334" i="80"/>
  <c r="AW334" i="80"/>
  <c r="AO369" i="80"/>
  <c r="AL127" i="80"/>
  <c r="AZ127" i="80"/>
  <c r="AY127" i="80"/>
  <c r="AX127" i="80"/>
  <c r="AW127" i="80"/>
  <c r="AZ20" i="80"/>
  <c r="AW20" i="80"/>
  <c r="AX20" i="80"/>
  <c r="AY20" i="80"/>
  <c r="AY148" i="80"/>
  <c r="AX148" i="80"/>
  <c r="AW148" i="80"/>
  <c r="AZ148" i="80"/>
  <c r="AO212" i="80"/>
  <c r="AY212" i="80"/>
  <c r="AX212" i="80"/>
  <c r="AW212" i="80"/>
  <c r="AZ212" i="80"/>
  <c r="AO216" i="80"/>
  <c r="AN219" i="80"/>
  <c r="AO259" i="80"/>
  <c r="AZ259" i="80"/>
  <c r="AY259" i="80"/>
  <c r="AX259" i="80"/>
  <c r="AW259" i="80"/>
  <c r="AO277" i="80"/>
  <c r="AY277" i="80"/>
  <c r="AX277" i="80"/>
  <c r="AW277" i="80"/>
  <c r="AZ277" i="80"/>
  <c r="AO283" i="80"/>
  <c r="AO295" i="80"/>
  <c r="AZ295" i="80"/>
  <c r="AY295" i="80"/>
  <c r="AX295" i="80"/>
  <c r="AW295" i="80"/>
  <c r="AN302" i="80"/>
  <c r="AN323" i="80"/>
  <c r="AM345" i="80"/>
  <c r="AK349" i="80"/>
  <c r="AO353" i="80"/>
  <c r="AY353" i="80"/>
  <c r="AX353" i="80"/>
  <c r="AW353" i="80"/>
  <c r="AZ353" i="80"/>
  <c r="AM356" i="80"/>
  <c r="AM124" i="80"/>
  <c r="AZ124" i="80"/>
  <c r="AX124" i="80"/>
  <c r="AW124" i="80"/>
  <c r="AY124" i="80"/>
  <c r="AM221" i="80"/>
  <c r="BR62" i="80"/>
  <c r="AZ62" i="80"/>
  <c r="AY62" i="80"/>
  <c r="AX62" i="80"/>
  <c r="AW62" i="80"/>
  <c r="AN369" i="80"/>
  <c r="AJ197" i="80"/>
  <c r="AZ197" i="80"/>
  <c r="AX197" i="80"/>
  <c r="AY197" i="80"/>
  <c r="AW197" i="80"/>
  <c r="AO351" i="80"/>
  <c r="AZ146" i="80"/>
  <c r="AY146" i="80"/>
  <c r="AX146" i="80"/>
  <c r="AW146" i="80"/>
  <c r="AZ95" i="80"/>
  <c r="AY95" i="80"/>
  <c r="AX95" i="80"/>
  <c r="AW95" i="80"/>
  <c r="BR52" i="80"/>
  <c r="AW52" i="80"/>
  <c r="AY52" i="80"/>
  <c r="AX52" i="80"/>
  <c r="AZ52" i="80"/>
  <c r="AM180" i="80"/>
  <c r="AY180" i="80"/>
  <c r="AX180" i="80"/>
  <c r="AW180" i="80"/>
  <c r="AZ180" i="80"/>
  <c r="BR33" i="80"/>
  <c r="AZ33" i="80"/>
  <c r="AW33" i="80"/>
  <c r="AX33" i="80"/>
  <c r="AY33" i="80"/>
  <c r="AZ97" i="80"/>
  <c r="AY97" i="80"/>
  <c r="AX97" i="80"/>
  <c r="AW97" i="80"/>
  <c r="AN129" i="80"/>
  <c r="AZ129" i="80"/>
  <c r="AW129" i="80"/>
  <c r="AX129" i="80"/>
  <c r="AY129" i="80"/>
  <c r="AN161" i="80"/>
  <c r="AZ161" i="80"/>
  <c r="AY161" i="80"/>
  <c r="AX161" i="80"/>
  <c r="AW161" i="80"/>
  <c r="AN193" i="80"/>
  <c r="AZ193" i="80"/>
  <c r="AY193" i="80"/>
  <c r="AX193" i="80"/>
  <c r="AW193" i="80"/>
  <c r="AN217" i="80"/>
  <c r="AZ217" i="80"/>
  <c r="AY217" i="80"/>
  <c r="AX217" i="80"/>
  <c r="AW217" i="80"/>
  <c r="AO219" i="80"/>
  <c r="AJ234" i="80"/>
  <c r="AK244" i="80"/>
  <c r="AJ248" i="80"/>
  <c r="AL255" i="80"/>
  <c r="AO262" i="80"/>
  <c r="AM280" i="80"/>
  <c r="AY284" i="80"/>
  <c r="AX284" i="80"/>
  <c r="AW284" i="80"/>
  <c r="AZ284" i="80"/>
  <c r="AN287" i="80"/>
  <c r="AK291" i="80"/>
  <c r="AO299" i="80"/>
  <c r="AZ299" i="80"/>
  <c r="AY299" i="80"/>
  <c r="AX299" i="80"/>
  <c r="AW299" i="80"/>
  <c r="AO302" i="80"/>
  <c r="AM305" i="80"/>
  <c r="AL324" i="80"/>
  <c r="AY324" i="80"/>
  <c r="AZ324" i="80"/>
  <c r="AX324" i="80"/>
  <c r="AW324" i="80"/>
  <c r="AJ327" i="80"/>
  <c r="AN346" i="80"/>
  <c r="AZ346" i="80"/>
  <c r="AW346" i="80"/>
  <c r="AY346" i="80"/>
  <c r="AX346" i="80"/>
  <c r="AL349" i="80"/>
  <c r="AN356" i="80"/>
  <c r="AM194" i="80"/>
  <c r="AZ194" i="80"/>
  <c r="AY194" i="80"/>
  <c r="AX194" i="80"/>
  <c r="AW194" i="80"/>
  <c r="AJ336" i="80"/>
  <c r="AZ336" i="80"/>
  <c r="AY336" i="80"/>
  <c r="AX336" i="80"/>
  <c r="AW336" i="80"/>
  <c r="BR47" i="80"/>
  <c r="AZ47" i="80"/>
  <c r="AY47" i="80"/>
  <c r="AW47" i="80"/>
  <c r="AX47" i="80"/>
  <c r="AZ139" i="80"/>
  <c r="AY139" i="80"/>
  <c r="AX139" i="80"/>
  <c r="AW139" i="80"/>
  <c r="AN329" i="80"/>
  <c r="BR82" i="80"/>
  <c r="AX82" i="80"/>
  <c r="AW82" i="80"/>
  <c r="AY82" i="80"/>
  <c r="AZ82" i="80"/>
  <c r="BR84" i="80"/>
  <c r="AZ84" i="80"/>
  <c r="AY84" i="80"/>
  <c r="AX84" i="80"/>
  <c r="AW84" i="80"/>
  <c r="AY65" i="80"/>
  <c r="AW65" i="80"/>
  <c r="AZ65" i="80"/>
  <c r="AX65" i="80"/>
  <c r="AZ46" i="80"/>
  <c r="AY46" i="80"/>
  <c r="AX46" i="80"/>
  <c r="AW46" i="80"/>
  <c r="BR78" i="80"/>
  <c r="AZ78" i="80"/>
  <c r="AY78" i="80"/>
  <c r="AX78" i="80"/>
  <c r="AW78" i="80"/>
  <c r="AZ110" i="80"/>
  <c r="AW110" i="80"/>
  <c r="AY110" i="80"/>
  <c r="AX110" i="80"/>
  <c r="AM142" i="80"/>
  <c r="AZ142" i="80"/>
  <c r="AY142" i="80"/>
  <c r="AX142" i="80"/>
  <c r="AW142" i="80"/>
  <c r="AL174" i="80"/>
  <c r="AZ174" i="80"/>
  <c r="AY174" i="80"/>
  <c r="AX174" i="80"/>
  <c r="AW174" i="80"/>
  <c r="AJ206" i="80"/>
  <c r="AZ206" i="80"/>
  <c r="AY206" i="80"/>
  <c r="AX206" i="80"/>
  <c r="AW206" i="80"/>
  <c r="AY220" i="80"/>
  <c r="AX220" i="80"/>
  <c r="AZ220" i="80"/>
  <c r="AW220" i="80"/>
  <c r="AJ223" i="80"/>
  <c r="AK234" i="80"/>
  <c r="AK238" i="80"/>
  <c r="AJ241" i="80"/>
  <c r="AL244" i="80"/>
  <c r="AK248" i="80"/>
  <c r="AY252" i="80"/>
  <c r="AX252" i="80"/>
  <c r="AW252" i="80"/>
  <c r="AZ252" i="80"/>
  <c r="AN255" i="80"/>
  <c r="AO263" i="80"/>
  <c r="AZ263" i="80"/>
  <c r="AY263" i="80"/>
  <c r="AX263" i="80"/>
  <c r="AW263" i="80"/>
  <c r="AK270" i="80"/>
  <c r="AJ273" i="80"/>
  <c r="AN280" i="80"/>
  <c r="AO287" i="80"/>
  <c r="AM291" i="80"/>
  <c r="AZ303" i="80"/>
  <c r="AY303" i="80"/>
  <c r="AX303" i="80"/>
  <c r="AW303" i="80"/>
  <c r="AN305" i="80"/>
  <c r="AO317" i="80"/>
  <c r="AY317" i="80"/>
  <c r="AX317" i="80"/>
  <c r="AW317" i="80"/>
  <c r="AZ317" i="80"/>
  <c r="AK327" i="80"/>
  <c r="AM349" i="80"/>
  <c r="AO356" i="80"/>
  <c r="AJ371" i="80"/>
  <c r="AK111" i="80"/>
  <c r="AZ111" i="80"/>
  <c r="AY111" i="80"/>
  <c r="AX111" i="80"/>
  <c r="AW111" i="80"/>
  <c r="AZ73" i="80"/>
  <c r="AX73" i="80"/>
  <c r="AW73" i="80"/>
  <c r="AY73" i="80"/>
  <c r="AO260" i="80"/>
  <c r="AM369" i="80"/>
  <c r="AO218" i="80"/>
  <c r="AX114" i="80"/>
  <c r="AW114" i="80"/>
  <c r="AY114" i="80"/>
  <c r="AZ114" i="80"/>
  <c r="BR59" i="80"/>
  <c r="AZ59" i="80"/>
  <c r="AY59" i="80"/>
  <c r="AX59" i="80"/>
  <c r="AW59" i="80"/>
  <c r="AX91" i="80"/>
  <c r="AW91" i="80"/>
  <c r="AZ91" i="80"/>
  <c r="AY91" i="80"/>
  <c r="AX123" i="80"/>
  <c r="AW123" i="80"/>
  <c r="AZ123" i="80"/>
  <c r="AY123" i="80"/>
  <c r="AK155" i="80"/>
  <c r="AY155" i="80"/>
  <c r="AX155" i="80"/>
  <c r="AZ155" i="80"/>
  <c r="AW155" i="80"/>
  <c r="AN187" i="80"/>
  <c r="AY187" i="80"/>
  <c r="AX187" i="80"/>
  <c r="AZ187" i="80"/>
  <c r="AW187" i="80"/>
  <c r="AM234" i="80"/>
  <c r="AN244" i="80"/>
  <c r="AL248" i="80"/>
  <c r="AO255" i="80"/>
  <c r="AO280" i="80"/>
  <c r="AJ288" i="80"/>
  <c r="AY288" i="80"/>
  <c r="AX288" i="80"/>
  <c r="AW288" i="80"/>
  <c r="AZ288" i="80"/>
  <c r="AN291" i="80"/>
  <c r="AO305" i="80"/>
  <c r="AL327" i="80"/>
  <c r="AY339" i="80"/>
  <c r="AX339" i="80"/>
  <c r="AW339" i="80"/>
  <c r="AZ339" i="80"/>
  <c r="AN349" i="80"/>
  <c r="AO357" i="80"/>
  <c r="AY357" i="80"/>
  <c r="AX357" i="80"/>
  <c r="AW357" i="80"/>
  <c r="AZ357" i="80"/>
  <c r="AJ364" i="80"/>
  <c r="AK371" i="80"/>
  <c r="AL98" i="80"/>
  <c r="AZ98" i="80"/>
  <c r="AY98" i="80"/>
  <c r="AX98" i="80"/>
  <c r="AW98" i="80"/>
  <c r="AO253" i="80"/>
  <c r="AY253" i="80"/>
  <c r="AX253" i="80"/>
  <c r="AW253" i="80"/>
  <c r="AZ253" i="80"/>
  <c r="BR49" i="80"/>
  <c r="AZ49" i="80"/>
  <c r="AY49" i="80"/>
  <c r="AX49" i="80"/>
  <c r="AW49" i="80"/>
  <c r="AK233" i="80"/>
  <c r="AZ233" i="80"/>
  <c r="AY233" i="80"/>
  <c r="AX233" i="80"/>
  <c r="AW233" i="80"/>
  <c r="AM253" i="80"/>
  <c r="AZ301" i="80"/>
  <c r="AY301" i="80"/>
  <c r="AX301" i="80"/>
  <c r="AW301" i="80"/>
  <c r="AY337" i="80"/>
  <c r="AX337" i="80"/>
  <c r="AW337" i="80"/>
  <c r="AZ337" i="80"/>
  <c r="AN250" i="80"/>
  <c r="AZ250" i="80"/>
  <c r="AY250" i="80"/>
  <c r="AX250" i="80"/>
  <c r="AW250" i="80"/>
  <c r="AY312" i="80"/>
  <c r="AX312" i="80"/>
  <c r="AW312" i="80"/>
  <c r="AZ312" i="80"/>
  <c r="AN116" i="80"/>
  <c r="AZ116" i="80"/>
  <c r="AY116" i="80"/>
  <c r="AX116" i="80"/>
  <c r="AW116" i="80"/>
  <c r="BR14" i="80"/>
  <c r="AZ14" i="80"/>
  <c r="AY14" i="80"/>
  <c r="AX14" i="80"/>
  <c r="AW14" i="80"/>
  <c r="AZ27" i="80"/>
  <c r="AY27" i="80"/>
  <c r="AX27" i="80"/>
  <c r="AW27" i="80"/>
  <c r="BR40" i="80"/>
  <c r="AZ40" i="80"/>
  <c r="AW40" i="80"/>
  <c r="AY40" i="80"/>
  <c r="AX40" i="80"/>
  <c r="BR72" i="80"/>
  <c r="AZ72" i="80"/>
  <c r="AY72" i="80"/>
  <c r="AX72" i="80"/>
  <c r="AW72" i="80"/>
  <c r="AZ104" i="80"/>
  <c r="AY104" i="80"/>
  <c r="AX104" i="80"/>
  <c r="AW104" i="80"/>
  <c r="AZ136" i="80"/>
  <c r="AY136" i="80"/>
  <c r="AX136" i="80"/>
  <c r="AW136" i="80"/>
  <c r="AM168" i="80"/>
  <c r="AZ168" i="80"/>
  <c r="AY168" i="80"/>
  <c r="AX168" i="80"/>
  <c r="AW168" i="80"/>
  <c r="AZ200" i="80"/>
  <c r="AY200" i="80"/>
  <c r="AX200" i="80"/>
  <c r="AW200" i="80"/>
  <c r="AL223" i="80"/>
  <c r="AL228" i="80"/>
  <c r="AY228" i="80"/>
  <c r="AZ228" i="80"/>
  <c r="AX228" i="80"/>
  <c r="AW228" i="80"/>
  <c r="AN234" i="80"/>
  <c r="AM238" i="80"/>
  <c r="AL241" i="80"/>
  <c r="AO245" i="80"/>
  <c r="AY245" i="80"/>
  <c r="AX245" i="80"/>
  <c r="AW245" i="80"/>
  <c r="AZ245" i="80"/>
  <c r="AM248" i="80"/>
  <c r="AJ256" i="80"/>
  <c r="AY256" i="80"/>
  <c r="AX256" i="80"/>
  <c r="AW256" i="80"/>
  <c r="AZ256" i="80"/>
  <c r="AL266" i="80"/>
  <c r="AM270" i="80"/>
  <c r="AL273" i="80"/>
  <c r="AN281" i="80"/>
  <c r="AY281" i="80"/>
  <c r="AX281" i="80"/>
  <c r="AW281" i="80"/>
  <c r="AZ281" i="80"/>
  <c r="AL292" i="80"/>
  <c r="AY292" i="80"/>
  <c r="AZ292" i="80"/>
  <c r="AX292" i="80"/>
  <c r="AW292" i="80"/>
  <c r="AZ306" i="80"/>
  <c r="AY306" i="80"/>
  <c r="AX306" i="80"/>
  <c r="AW306" i="80"/>
  <c r="AJ313" i="80"/>
  <c r="AM320" i="80"/>
  <c r="AN327" i="80"/>
  <c r="AN332" i="80"/>
  <c r="AZ332" i="80"/>
  <c r="AY332" i="80"/>
  <c r="AX332" i="80"/>
  <c r="AW332" i="80"/>
  <c r="AO349" i="80"/>
  <c r="AK364" i="80"/>
  <c r="AL371" i="80"/>
  <c r="AL162" i="80"/>
  <c r="AZ162" i="80"/>
  <c r="AW162" i="80"/>
  <c r="AX162" i="80"/>
  <c r="AY162" i="80"/>
  <c r="AZ310" i="80"/>
  <c r="AX310" i="80"/>
  <c r="AW310" i="80"/>
  <c r="AY310" i="80"/>
  <c r="AN158" i="80"/>
  <c r="AZ158" i="80"/>
  <c r="AY158" i="80"/>
  <c r="AX158" i="80"/>
  <c r="AW158" i="80"/>
  <c r="AJ107" i="80"/>
  <c r="AZ107" i="80"/>
  <c r="AY107" i="80"/>
  <c r="AX107" i="80"/>
  <c r="AW107" i="80"/>
  <c r="AO268" i="80"/>
  <c r="AZ15" i="80"/>
  <c r="AW15" i="80"/>
  <c r="AX15" i="80"/>
  <c r="AY15" i="80"/>
  <c r="AY21" i="80"/>
  <c r="AZ21" i="80"/>
  <c r="AX21" i="80"/>
  <c r="AW21" i="80"/>
  <c r="BR53" i="80"/>
  <c r="AZ53" i="80"/>
  <c r="AX53" i="80"/>
  <c r="AY53" i="80"/>
  <c r="AW53" i="80"/>
  <c r="BR85" i="80"/>
  <c r="AZ85" i="80"/>
  <c r="AW85" i="80"/>
  <c r="AY85" i="80"/>
  <c r="AX85" i="80"/>
  <c r="AZ117" i="80"/>
  <c r="AY117" i="80"/>
  <c r="AX117" i="80"/>
  <c r="AW117" i="80"/>
  <c r="AK149" i="80"/>
  <c r="AZ149" i="80"/>
  <c r="AY149" i="80"/>
  <c r="AX149" i="80"/>
  <c r="AW149" i="80"/>
  <c r="AX181" i="80"/>
  <c r="AW181" i="80"/>
  <c r="AY181" i="80"/>
  <c r="AZ181" i="80"/>
  <c r="AO213" i="80"/>
  <c r="AY213" i="80"/>
  <c r="AX213" i="80"/>
  <c r="AW213" i="80"/>
  <c r="AZ213" i="80"/>
  <c r="AZ235" i="80"/>
  <c r="AY235" i="80"/>
  <c r="AX235" i="80"/>
  <c r="AW235" i="80"/>
  <c r="AN248" i="80"/>
  <c r="AM309" i="80"/>
  <c r="AK313" i="80"/>
  <c r="AN320" i="80"/>
  <c r="AZ328" i="80"/>
  <c r="AY328" i="80"/>
  <c r="AX328" i="80"/>
  <c r="AW328" i="80"/>
  <c r="AK335" i="80"/>
  <c r="AY343" i="80"/>
  <c r="AX343" i="80"/>
  <c r="AW343" i="80"/>
  <c r="AZ343" i="80"/>
  <c r="AZ350" i="80"/>
  <c r="AY350" i="80"/>
  <c r="AX350" i="80"/>
  <c r="AW350" i="80"/>
  <c r="AK361" i="80"/>
  <c r="AY361" i="80"/>
  <c r="AX361" i="80"/>
  <c r="AW361" i="80"/>
  <c r="AZ361" i="80"/>
  <c r="AM364" i="80"/>
  <c r="AJ368" i="80"/>
  <c r="AM371" i="80"/>
  <c r="AI197" i="80"/>
  <c r="AJ67" i="80"/>
  <c r="BR67" i="80"/>
  <c r="AM21" i="80"/>
  <c r="BR21" i="80"/>
  <c r="AL58" i="80"/>
  <c r="BR58" i="80"/>
  <c r="AK75" i="80"/>
  <c r="BR75" i="80"/>
  <c r="AM36" i="80"/>
  <c r="BR36" i="80"/>
  <c r="AN27" i="80"/>
  <c r="BR27" i="80"/>
  <c r="AN54" i="80"/>
  <c r="BR54" i="80"/>
  <c r="AL15" i="80"/>
  <c r="BR15" i="80"/>
  <c r="AM73" i="80"/>
  <c r="BR73" i="80"/>
  <c r="AK65" i="80"/>
  <c r="BR65" i="80"/>
  <c r="AM37" i="80"/>
  <c r="BR37" i="80"/>
  <c r="AN28" i="80"/>
  <c r="BR28" i="80"/>
  <c r="AJ60" i="80"/>
  <c r="BR60" i="80"/>
  <c r="AL57" i="80"/>
  <c r="BR57" i="80"/>
  <c r="AM55" i="80"/>
  <c r="BR55" i="80"/>
  <c r="AM71" i="80"/>
  <c r="BR71" i="80"/>
  <c r="AK23" i="80"/>
  <c r="BR23" i="80"/>
  <c r="AM50" i="80"/>
  <c r="BR50" i="80"/>
  <c r="AJ69" i="80"/>
  <c r="BR69" i="80"/>
  <c r="AJ41" i="80"/>
  <c r="BR41" i="80"/>
  <c r="AJ46" i="80"/>
  <c r="BR46" i="80"/>
  <c r="AL20" i="80"/>
  <c r="BR20" i="80"/>
  <c r="AK63" i="80"/>
  <c r="BR63" i="80"/>
  <c r="AM24" i="80"/>
  <c r="BR24" i="80"/>
  <c r="AN56" i="80"/>
  <c r="BR56" i="80"/>
  <c r="BL14" i="80"/>
  <c r="AJ30" i="80"/>
  <c r="AL31" i="80"/>
  <c r="AI214" i="80"/>
  <c r="AI180" i="80"/>
  <c r="AO180" i="80" s="1"/>
  <c r="AI207" i="80"/>
  <c r="AI172" i="80"/>
  <c r="AO172" i="80" s="1"/>
  <c r="AI88" i="80"/>
  <c r="AO88" i="80" s="1"/>
  <c r="AI18" i="80"/>
  <c r="AO18" i="80" s="1"/>
  <c r="AI70" i="80"/>
  <c r="AO70" i="80" s="1"/>
  <c r="AM174" i="80"/>
  <c r="AJ169" i="80"/>
  <c r="AI203" i="80"/>
  <c r="AO203" i="80" s="1"/>
  <c r="AI64" i="80"/>
  <c r="AI144" i="80"/>
  <c r="AO144" i="80" s="1"/>
  <c r="AI160" i="80"/>
  <c r="AI43" i="80"/>
  <c r="AO43" i="80" s="1"/>
  <c r="AI59" i="80"/>
  <c r="AO59" i="80" s="1"/>
  <c r="AI75" i="80"/>
  <c r="AO75" i="80" s="1"/>
  <c r="AI176" i="80"/>
  <c r="AI202" i="80"/>
  <c r="AI171" i="80"/>
  <c r="AL206" i="80"/>
  <c r="AI97" i="80"/>
  <c r="AO97" i="80" s="1"/>
  <c r="AM206" i="80"/>
  <c r="AK197" i="80"/>
  <c r="AN206" i="80"/>
  <c r="AN211" i="80"/>
  <c r="AL197" i="80"/>
  <c r="AK202" i="80"/>
  <c r="AO206" i="80"/>
  <c r="AO211" i="80"/>
  <c r="AM197" i="80"/>
  <c r="AJ203" i="80"/>
  <c r="AI178" i="80"/>
  <c r="AO178" i="80" s="1"/>
  <c r="AM203" i="80"/>
  <c r="AN203" i="80"/>
  <c r="AI163" i="80"/>
  <c r="AO163" i="80" s="1"/>
  <c r="AI200" i="80"/>
  <c r="AO200" i="80" s="1"/>
  <c r="AI205" i="80"/>
  <c r="AL169" i="80"/>
  <c r="AI159" i="80"/>
  <c r="AI85" i="80"/>
  <c r="AO85" i="80" s="1"/>
  <c r="AI101" i="80"/>
  <c r="AO101" i="80" s="1"/>
  <c r="AI165" i="80"/>
  <c r="AO165" i="80" s="1"/>
  <c r="AI170" i="80"/>
  <c r="AI23" i="80"/>
  <c r="AI39" i="80"/>
  <c r="AO39" i="80" s="1"/>
  <c r="AI22" i="80"/>
  <c r="AI38" i="80"/>
  <c r="AO38" i="80" s="1"/>
  <c r="AI174" i="80"/>
  <c r="AI154" i="80"/>
  <c r="AI211" i="80"/>
  <c r="AI199" i="80"/>
  <c r="AK170" i="80"/>
  <c r="AK199" i="80"/>
  <c r="AI208" i="80"/>
  <c r="AI212" i="80"/>
  <c r="AL170" i="80"/>
  <c r="AL199" i="80"/>
  <c r="AI113" i="80"/>
  <c r="AO113" i="80" s="1"/>
  <c r="AI129" i="80"/>
  <c r="AO129" i="80" s="1"/>
  <c r="AI161" i="80"/>
  <c r="AM170" i="80"/>
  <c r="AI181" i="80"/>
  <c r="AO199" i="80"/>
  <c r="AI204" i="80"/>
  <c r="AO204" i="80" s="1"/>
  <c r="AJ196" i="80"/>
  <c r="AI146" i="80"/>
  <c r="AK196" i="80"/>
  <c r="AL196" i="80"/>
  <c r="AI209" i="80"/>
  <c r="AI201" i="80"/>
  <c r="AO201" i="80" s="1"/>
  <c r="AM167" i="80"/>
  <c r="AN192" i="80"/>
  <c r="AJ209" i="80"/>
  <c r="AM213" i="80"/>
  <c r="AK209" i="80"/>
  <c r="AK182" i="80"/>
  <c r="AL209" i="80"/>
  <c r="AI131" i="80"/>
  <c r="AO131" i="80" s="1"/>
  <c r="AL182" i="80"/>
  <c r="AM209" i="80"/>
  <c r="AN209" i="80"/>
  <c r="AI110" i="80"/>
  <c r="AO110" i="80" s="1"/>
  <c r="AI183" i="80"/>
  <c r="AI121" i="80"/>
  <c r="AO121" i="80" s="1"/>
  <c r="AI153" i="80"/>
  <c r="AJ193" i="80"/>
  <c r="AI206" i="80"/>
  <c r="AK193" i="80"/>
  <c r="AI210" i="80"/>
  <c r="AL214" i="80"/>
  <c r="AI15" i="80"/>
  <c r="AO15" i="80" s="1"/>
  <c r="AI100" i="80"/>
  <c r="AO100" i="80" s="1"/>
  <c r="AI189" i="80"/>
  <c r="AL193" i="80"/>
  <c r="AK206" i="80"/>
  <c r="AM173" i="80"/>
  <c r="AI198" i="80"/>
  <c r="AO198" i="80" s="1"/>
  <c r="AK213" i="80"/>
  <c r="AL213" i="80"/>
  <c r="AN210" i="80"/>
  <c r="AJ208" i="80"/>
  <c r="AK208" i="80"/>
  <c r="AK214" i="80"/>
  <c r="AL208" i="80"/>
  <c r="AM208" i="80"/>
  <c r="AJ211" i="80"/>
  <c r="AM214" i="80"/>
  <c r="AN208" i="80"/>
  <c r="AK211" i="80"/>
  <c r="AN214" i="80"/>
  <c r="AL211" i="80"/>
  <c r="AO214" i="80"/>
  <c r="AI122" i="80"/>
  <c r="AO122" i="80" s="1"/>
  <c r="AI192" i="80"/>
  <c r="AI80" i="80"/>
  <c r="AO80" i="80" s="1"/>
  <c r="AI188" i="80"/>
  <c r="AI193" i="80"/>
  <c r="AO193" i="80" s="1"/>
  <c r="AJ200" i="80"/>
  <c r="AI184" i="80"/>
  <c r="AO184" i="80" s="1"/>
  <c r="AK34" i="80"/>
  <c r="AM193" i="80"/>
  <c r="AN197" i="80"/>
  <c r="AJ204" i="80"/>
  <c r="AI19" i="80"/>
  <c r="AO19" i="80" s="1"/>
  <c r="AL34" i="80"/>
  <c r="AI135" i="80"/>
  <c r="AO135" i="80" s="1"/>
  <c r="AI167" i="80"/>
  <c r="AO167" i="80" s="1"/>
  <c r="AO197" i="80"/>
  <c r="AK204" i="80"/>
  <c r="AM134" i="80"/>
  <c r="AM34" i="80"/>
  <c r="AI194" i="80"/>
  <c r="AO194" i="80" s="1"/>
  <c r="AM204" i="80"/>
  <c r="AN34" i="80"/>
  <c r="AN204" i="80"/>
  <c r="AK180" i="80"/>
  <c r="AI25" i="80"/>
  <c r="AO25" i="80" s="1"/>
  <c r="AN180" i="80"/>
  <c r="AI185" i="80"/>
  <c r="AI35" i="80"/>
  <c r="AO35" i="80" s="1"/>
  <c r="AI125" i="80"/>
  <c r="AL167" i="80"/>
  <c r="AI51" i="80"/>
  <c r="AO51" i="80" s="1"/>
  <c r="AI67" i="80"/>
  <c r="AO67" i="80" s="1"/>
  <c r="AI136" i="80"/>
  <c r="AO136" i="80" s="1"/>
  <c r="AK107" i="80"/>
  <c r="AI31" i="80"/>
  <c r="AO31" i="80" s="1"/>
  <c r="AI62" i="80"/>
  <c r="AO62" i="80" s="1"/>
  <c r="AI177" i="80"/>
  <c r="AO177" i="80" s="1"/>
  <c r="AI186" i="80"/>
  <c r="AO186" i="80" s="1"/>
  <c r="AJ190" i="80"/>
  <c r="AI195" i="80"/>
  <c r="AO195" i="80" s="1"/>
  <c r="AI105" i="80"/>
  <c r="AO105" i="80" s="1"/>
  <c r="AI191" i="80"/>
  <c r="AO191" i="80" s="1"/>
  <c r="AL202" i="80"/>
  <c r="AN202" i="80"/>
  <c r="AN205" i="80"/>
  <c r="AI33" i="80"/>
  <c r="AO33" i="80" s="1"/>
  <c r="AJ186" i="80"/>
  <c r="AO202" i="80"/>
  <c r="AI173" i="80"/>
  <c r="AO173" i="80" s="1"/>
  <c r="AL177" i="80"/>
  <c r="AK186" i="80"/>
  <c r="AI47" i="80"/>
  <c r="AO47" i="80" s="1"/>
  <c r="AI148" i="80"/>
  <c r="AO148" i="80" s="1"/>
  <c r="AI169" i="80"/>
  <c r="AO169" i="80" s="1"/>
  <c r="AM177" i="80"/>
  <c r="AI196" i="80"/>
  <c r="AO196" i="80" s="1"/>
  <c r="AI42" i="80"/>
  <c r="AI127" i="80"/>
  <c r="AO127" i="80" s="1"/>
  <c r="AI164" i="80"/>
  <c r="AN87" i="80"/>
  <c r="AN78" i="80"/>
  <c r="AJ152" i="80"/>
  <c r="AJ57" i="80"/>
  <c r="AJ79" i="80"/>
  <c r="AM57" i="80"/>
  <c r="AJ85" i="80"/>
  <c r="AJ37" i="80"/>
  <c r="AL17" i="80"/>
  <c r="AL37" i="80"/>
  <c r="AM83" i="80"/>
  <c r="AL86" i="80"/>
  <c r="AK81" i="80"/>
  <c r="BJ15" i="80"/>
  <c r="AI95" i="80"/>
  <c r="AO95" i="80" s="1"/>
  <c r="AI126" i="80"/>
  <c r="AO126" i="80" s="1"/>
  <c r="AK131" i="80"/>
  <c r="AL131" i="80"/>
  <c r="AJ156" i="80"/>
  <c r="AK156" i="80"/>
  <c r="AL156" i="80"/>
  <c r="AL152" i="80"/>
  <c r="AI61" i="80"/>
  <c r="AO61" i="80" s="1"/>
  <c r="AJ111" i="80"/>
  <c r="AI117" i="80"/>
  <c r="AM152" i="80"/>
  <c r="AN14" i="80"/>
  <c r="AI52" i="80"/>
  <c r="AO52" i="80" s="1"/>
  <c r="AI71" i="80"/>
  <c r="AO71" i="80" s="1"/>
  <c r="AI81" i="80"/>
  <c r="AO81" i="80" s="1"/>
  <c r="AK96" i="80"/>
  <c r="AN152" i="80"/>
  <c r="AI162" i="80"/>
  <c r="AO162" i="80" s="1"/>
  <c r="AI76" i="80"/>
  <c r="AO76" i="80" s="1"/>
  <c r="AI102" i="80"/>
  <c r="AO102" i="80" s="1"/>
  <c r="AI107" i="80"/>
  <c r="AO107" i="80" s="1"/>
  <c r="AI112" i="80"/>
  <c r="AO112" i="80" s="1"/>
  <c r="AI143" i="80"/>
  <c r="AO143" i="80" s="1"/>
  <c r="AI65" i="80"/>
  <c r="AO65" i="80" s="1"/>
  <c r="AI44" i="80"/>
  <c r="AO44" i="80" s="1"/>
  <c r="AM61" i="80"/>
  <c r="AI24" i="80"/>
  <c r="AO24" i="80" s="1"/>
  <c r="AI118" i="80"/>
  <c r="AO118" i="80" s="1"/>
  <c r="AI149" i="80"/>
  <c r="AK14" i="80"/>
  <c r="AO14" i="80"/>
  <c r="AI79" i="80"/>
  <c r="AO79" i="80" s="1"/>
  <c r="AN156" i="80"/>
  <c r="AN57" i="80"/>
  <c r="AM20" i="80"/>
  <c r="AI108" i="80"/>
  <c r="AO108" i="80" s="1"/>
  <c r="AN20" i="80"/>
  <c r="AI103" i="80"/>
  <c r="AO103" i="80" s="1"/>
  <c r="AL163" i="80"/>
  <c r="AN131" i="80"/>
  <c r="AI37" i="80"/>
  <c r="AO37" i="80" s="1"/>
  <c r="AI45" i="80"/>
  <c r="AO45" i="80" s="1"/>
  <c r="AI98" i="80"/>
  <c r="AO98" i="80" s="1"/>
  <c r="AI119" i="80"/>
  <c r="AO119" i="80" s="1"/>
  <c r="AN163" i="80"/>
  <c r="AL53" i="80"/>
  <c r="AI58" i="80"/>
  <c r="AO58" i="80" s="1"/>
  <c r="AL103" i="80"/>
  <c r="AN103" i="80"/>
  <c r="AI130" i="80"/>
  <c r="AO130" i="80" s="1"/>
  <c r="AI145" i="80"/>
  <c r="AI54" i="80"/>
  <c r="AO54" i="80" s="1"/>
  <c r="AI99" i="80"/>
  <c r="AO99" i="80" s="1"/>
  <c r="AI30" i="80"/>
  <c r="AO30" i="80" s="1"/>
  <c r="AI73" i="80"/>
  <c r="AO73" i="80" s="1"/>
  <c r="AI94" i="80"/>
  <c r="AO94" i="80" s="1"/>
  <c r="AI104" i="80"/>
  <c r="AO104" i="80" s="1"/>
  <c r="AN134" i="80"/>
  <c r="AJ14" i="80"/>
  <c r="AI34" i="80"/>
  <c r="AO34" i="80" s="1"/>
  <c r="AI66" i="80"/>
  <c r="AO66" i="80" s="1"/>
  <c r="AI139" i="80"/>
  <c r="AO139" i="80" s="1"/>
  <c r="AI140" i="80"/>
  <c r="AO140" i="80" s="1"/>
  <c r="AI157" i="80"/>
  <c r="AO157" i="80" s="1"/>
  <c r="AI166" i="80"/>
  <c r="AO166" i="80" s="1"/>
  <c r="AN166" i="80"/>
  <c r="AM99" i="80"/>
  <c r="AI46" i="80"/>
  <c r="AO46" i="80" s="1"/>
  <c r="AI50" i="80"/>
  <c r="AO50" i="80" s="1"/>
  <c r="AJ71" i="80"/>
  <c r="AN15" i="80"/>
  <c r="AJ140" i="80"/>
  <c r="AL118" i="80"/>
  <c r="AL149" i="80"/>
  <c r="AI60" i="80"/>
  <c r="AO60" i="80" s="1"/>
  <c r="AL63" i="80"/>
  <c r="AN85" i="80"/>
  <c r="AI115" i="80"/>
  <c r="AO115" i="80" s="1"/>
  <c r="AI128" i="80"/>
  <c r="AI137" i="80"/>
  <c r="AO137" i="80" s="1"/>
  <c r="AI141" i="80"/>
  <c r="AO141" i="80" s="1"/>
  <c r="AJ145" i="80"/>
  <c r="AM149" i="80"/>
  <c r="AI89" i="80"/>
  <c r="AO89" i="80" s="1"/>
  <c r="AM89" i="80"/>
  <c r="AM63" i="80"/>
  <c r="AI68" i="80"/>
  <c r="AO68" i="80" s="1"/>
  <c r="AI72" i="80"/>
  <c r="AO72" i="80" s="1"/>
  <c r="AI96" i="80"/>
  <c r="AO96" i="80" s="1"/>
  <c r="AL145" i="80"/>
  <c r="AN149" i="80"/>
  <c r="AJ23" i="80"/>
  <c r="AN63" i="80"/>
  <c r="AJ81" i="80"/>
  <c r="AI86" i="80"/>
  <c r="AO86" i="80" s="1"/>
  <c r="AI124" i="80"/>
  <c r="AO124" i="80" s="1"/>
  <c r="AM145" i="80"/>
  <c r="AI84" i="80"/>
  <c r="AO84" i="80" s="1"/>
  <c r="AI26" i="80"/>
  <c r="AO26" i="80" s="1"/>
  <c r="AI55" i="80"/>
  <c r="AO55" i="80" s="1"/>
  <c r="AN127" i="80"/>
  <c r="AI132" i="80"/>
  <c r="AO132" i="80" s="1"/>
  <c r="AI20" i="80"/>
  <c r="AO20" i="80" s="1"/>
  <c r="AM47" i="80"/>
  <c r="AL81" i="80"/>
  <c r="AI91" i="80"/>
  <c r="AO91" i="80" s="1"/>
  <c r="AI106" i="80"/>
  <c r="AO106" i="80" s="1"/>
  <c r="AN145" i="80"/>
  <c r="AK71" i="80"/>
  <c r="AL89" i="80"/>
  <c r="AN71" i="80"/>
  <c r="AL85" i="80"/>
  <c r="AI32" i="80"/>
  <c r="AO32" i="80" s="1"/>
  <c r="AM81" i="80"/>
  <c r="AI133" i="80"/>
  <c r="AO133" i="80" s="1"/>
  <c r="AO145" i="80"/>
  <c r="AJ158" i="80"/>
  <c r="AK15" i="80"/>
  <c r="AL71" i="80"/>
  <c r="AI63" i="80"/>
  <c r="AO63" i="80" s="1"/>
  <c r="AM127" i="80"/>
  <c r="AI114" i="80"/>
  <c r="AO114" i="80" s="1"/>
  <c r="AI77" i="80"/>
  <c r="AO77" i="80" s="1"/>
  <c r="AN81" i="80"/>
  <c r="AN115" i="80"/>
  <c r="AJ137" i="80"/>
  <c r="AI150" i="80"/>
  <c r="AO150" i="80" s="1"/>
  <c r="AK158" i="80"/>
  <c r="AK85" i="80"/>
  <c r="AK140" i="80"/>
  <c r="AI27" i="80"/>
  <c r="AO27" i="80" s="1"/>
  <c r="AI28" i="80"/>
  <c r="AO28" i="80" s="1"/>
  <c r="AI40" i="80"/>
  <c r="AO40" i="80" s="1"/>
  <c r="AI82" i="80"/>
  <c r="AO82" i="80" s="1"/>
  <c r="AM96" i="80"/>
  <c r="AI111" i="80"/>
  <c r="AO111" i="80" s="1"/>
  <c r="AI120" i="80"/>
  <c r="AO120" i="80" s="1"/>
  <c r="AL137" i="80"/>
  <c r="AI142" i="80"/>
  <c r="AO142" i="80" s="1"/>
  <c r="AJ163" i="80"/>
  <c r="AK127" i="80"/>
  <c r="AI36" i="80"/>
  <c r="AO36" i="80" s="1"/>
  <c r="AI57" i="80"/>
  <c r="AO57" i="80" s="1"/>
  <c r="AI69" i="80"/>
  <c r="AO69" i="80" s="1"/>
  <c r="AI87" i="80"/>
  <c r="AO87" i="80" s="1"/>
  <c r="AN137" i="80"/>
  <c r="AK163" i="80"/>
  <c r="AM15" i="80"/>
  <c r="AJ63" i="80"/>
  <c r="AK137" i="80"/>
  <c r="AJ15" i="80"/>
  <c r="AI78" i="80"/>
  <c r="AO78" i="80" s="1"/>
  <c r="AL111" i="80"/>
  <c r="AI116" i="80"/>
  <c r="AO116" i="80" s="1"/>
  <c r="AI134" i="80"/>
  <c r="AO134" i="80" s="1"/>
  <c r="AI138" i="80"/>
  <c r="AO138" i="80" s="1"/>
  <c r="AI151" i="80"/>
  <c r="AO151" i="80" s="1"/>
  <c r="AL158" i="80"/>
  <c r="AI17" i="80"/>
  <c r="AO17" i="80" s="1"/>
  <c r="AM111" i="80"/>
  <c r="AL14" i="80"/>
  <c r="AM14" i="80"/>
  <c r="AK61" i="80"/>
  <c r="AI92" i="80"/>
  <c r="AO92" i="80" s="1"/>
  <c r="AN111" i="80"/>
  <c r="AJ116" i="80"/>
  <c r="AJ120" i="80"/>
  <c r="AI147" i="80"/>
  <c r="AN50" i="80"/>
  <c r="AI21" i="80"/>
  <c r="AO21" i="80" s="1"/>
  <c r="AI29" i="80"/>
  <c r="AO29" i="80" s="1"/>
  <c r="AL61" i="80"/>
  <c r="AI83" i="80"/>
  <c r="AO83" i="80" s="1"/>
  <c r="AK116" i="80"/>
  <c r="AK118" i="80"/>
  <c r="AL116" i="80"/>
  <c r="AJ134" i="80"/>
  <c r="AI90" i="80"/>
  <c r="AO90" i="80" s="1"/>
  <c r="AN17" i="80"/>
  <c r="AI41" i="80"/>
  <c r="AO41" i="80" s="1"/>
  <c r="AI49" i="80"/>
  <c r="AO49" i="80" s="1"/>
  <c r="AI53" i="80"/>
  <c r="AO53" i="80" s="1"/>
  <c r="AN61" i="80"/>
  <c r="AI74" i="80"/>
  <c r="AO74" i="80" s="1"/>
  <c r="AI93" i="80"/>
  <c r="AO93" i="80" s="1"/>
  <c r="AM107" i="80"/>
  <c r="AM116" i="80"/>
  <c r="AK134" i="80"/>
  <c r="AL138" i="80"/>
  <c r="AI156" i="80"/>
  <c r="AO156" i="80" s="1"/>
  <c r="AM138" i="80"/>
  <c r="AI152" i="80"/>
  <c r="AO152" i="80" s="1"/>
  <c r="AI109" i="80"/>
  <c r="AO109" i="80" s="1"/>
  <c r="AJ127" i="80"/>
  <c r="AM78" i="80"/>
  <c r="AJ142" i="80"/>
  <c r="AK120" i="80"/>
  <c r="AK124" i="80"/>
  <c r="AJ27" i="80"/>
  <c r="AN138" i="80"/>
  <c r="AM182" i="80"/>
  <c r="AM186" i="80"/>
  <c r="AK190" i="80"/>
  <c r="AN182" i="80"/>
  <c r="AN186" i="80"/>
  <c r="AL190" i="80"/>
  <c r="AJ168" i="80"/>
  <c r="AJ175" i="80"/>
  <c r="AJ179" i="80"/>
  <c r="AM190" i="80"/>
  <c r="AJ24" i="80"/>
  <c r="AJ194" i="80"/>
  <c r="AN168" i="80"/>
  <c r="AK90" i="80"/>
  <c r="AK24" i="80"/>
  <c r="AK94" i="80"/>
  <c r="AL94" i="80"/>
  <c r="AN24" i="80"/>
  <c r="AL168" i="80"/>
  <c r="AK46" i="80"/>
  <c r="AJ49" i="80"/>
  <c r="AN55" i="80"/>
  <c r="AL69" i="80"/>
  <c r="AK79" i="80"/>
  <c r="AJ87" i="80"/>
  <c r="AN98" i="80"/>
  <c r="AN105" i="80"/>
  <c r="AL109" i="80"/>
  <c r="AJ113" i="80"/>
  <c r="AL132" i="80"/>
  <c r="AJ143" i="80"/>
  <c r="AM150" i="80"/>
  <c r="AK161" i="80"/>
  <c r="AN175" i="80"/>
  <c r="AN101" i="80"/>
  <c r="AN33" i="80"/>
  <c r="AN90" i="80"/>
  <c r="AK168" i="80"/>
  <c r="AL55" i="80"/>
  <c r="AL150" i="80"/>
  <c r="AJ161" i="80"/>
  <c r="AJ43" i="80"/>
  <c r="AL46" i="80"/>
  <c r="AK49" i="80"/>
  <c r="AJ59" i="80"/>
  <c r="AM69" i="80"/>
  <c r="AL79" i="80"/>
  <c r="AK83" i="80"/>
  <c r="AL87" i="80"/>
  <c r="AM109" i="80"/>
  <c r="AM113" i="80"/>
  <c r="AO125" i="80"/>
  <c r="AM132" i="80"/>
  <c r="AJ136" i="80"/>
  <c r="AK143" i="80"/>
  <c r="AN150" i="80"/>
  <c r="AL161" i="80"/>
  <c r="AJ165" i="80"/>
  <c r="AL30" i="80"/>
  <c r="AM30" i="80"/>
  <c r="AN18" i="80"/>
  <c r="AL24" i="80"/>
  <c r="AN30" i="80"/>
  <c r="AK55" i="80"/>
  <c r="AO147" i="80"/>
  <c r="AK43" i="80"/>
  <c r="AM46" i="80"/>
  <c r="AL49" i="80"/>
  <c r="AJ52" i="80"/>
  <c r="AL59" i="80"/>
  <c r="AN69" i="80"/>
  <c r="AM79" i="80"/>
  <c r="AL83" i="80"/>
  <c r="AM87" i="80"/>
  <c r="AN109" i="80"/>
  <c r="AN113" i="80"/>
  <c r="AK136" i="80"/>
  <c r="AL143" i="80"/>
  <c r="AO154" i="80"/>
  <c r="AM161" i="80"/>
  <c r="AL165" i="80"/>
  <c r="AJ172" i="80"/>
  <c r="AL187" i="80"/>
  <c r="AL33" i="80"/>
  <c r="AK21" i="80"/>
  <c r="AM90" i="80"/>
  <c r="AK175" i="80"/>
  <c r="AL43" i="80"/>
  <c r="AN46" i="80"/>
  <c r="AM49" i="80"/>
  <c r="AK52" i="80"/>
  <c r="AM59" i="80"/>
  <c r="AN79" i="80"/>
  <c r="AN83" i="80"/>
  <c r="AM102" i="80"/>
  <c r="AK125" i="80"/>
  <c r="AL136" i="80"/>
  <c r="AM143" i="80"/>
  <c r="AO161" i="80"/>
  <c r="AK172" i="80"/>
  <c r="AM187" i="80"/>
  <c r="AK27" i="80"/>
  <c r="AL101" i="80"/>
  <c r="AJ98" i="80"/>
  <c r="AL105" i="80"/>
  <c r="AL175" i="80"/>
  <c r="AN179" i="80"/>
  <c r="AM43" i="80"/>
  <c r="AN49" i="80"/>
  <c r="AN102" i="80"/>
  <c r="AL125" i="80"/>
  <c r="AM136" i="80"/>
  <c r="AJ147" i="80"/>
  <c r="AJ154" i="80"/>
  <c r="AM172" i="80"/>
  <c r="AL27" i="80"/>
  <c r="AK69" i="80"/>
  <c r="AJ40" i="80"/>
  <c r="AN59" i="80"/>
  <c r="AL28" i="80"/>
  <c r="AJ31" i="80"/>
  <c r="AK40" i="80"/>
  <c r="AN43" i="80"/>
  <c r="AM52" i="80"/>
  <c r="AJ73" i="80"/>
  <c r="AM125" i="80"/>
  <c r="AJ129" i="80"/>
  <c r="AN136" i="80"/>
  <c r="AK147" i="80"/>
  <c r="AK154" i="80"/>
  <c r="AL124" i="80"/>
  <c r="AJ36" i="80"/>
  <c r="AL65" i="80"/>
  <c r="AJ109" i="80"/>
  <c r="AL179" i="80"/>
  <c r="AN36" i="80"/>
  <c r="AM98" i="80"/>
  <c r="AL52" i="80"/>
  <c r="AM28" i="80"/>
  <c r="AK31" i="80"/>
  <c r="AL40" i="80"/>
  <c r="AN52" i="80"/>
  <c r="AK73" i="80"/>
  <c r="AN125" i="80"/>
  <c r="AK129" i="80"/>
  <c r="AL147" i="80"/>
  <c r="AL154" i="80"/>
  <c r="AJ195" i="80"/>
  <c r="AK18" i="80"/>
  <c r="AJ94" i="80"/>
  <c r="AK36" i="80"/>
  <c r="AJ105" i="80"/>
  <c r="AM31" i="80"/>
  <c r="AM40" i="80"/>
  <c r="AL73" i="80"/>
  <c r="AL129" i="80"/>
  <c r="AN147" i="80"/>
  <c r="AM154" i="80"/>
  <c r="AK169" i="80"/>
  <c r="AJ180" i="80"/>
  <c r="AK195" i="80"/>
  <c r="AN120" i="80"/>
  <c r="AN94" i="80"/>
  <c r="AN40" i="80"/>
  <c r="AN73" i="80"/>
  <c r="AM129" i="80"/>
  <c r="AL133" i="80"/>
  <c r="AK151" i="80"/>
  <c r="AO192" i="80"/>
  <c r="AL195" i="80"/>
  <c r="AJ33" i="80"/>
  <c r="AK33" i="80"/>
  <c r="AM18" i="80"/>
  <c r="AN65" i="80"/>
  <c r="AM105" i="80"/>
  <c r="AK37" i="80"/>
  <c r="AM118" i="80"/>
  <c r="AK122" i="80"/>
  <c r="AM133" i="80"/>
  <c r="AM140" i="80"/>
  <c r="AL151" i="80"/>
  <c r="AM158" i="80"/>
  <c r="AJ166" i="80"/>
  <c r="AM169" i="80"/>
  <c r="AL180" i="80"/>
  <c r="AK184" i="80"/>
  <c r="AM195" i="80"/>
  <c r="AL120" i="80"/>
  <c r="AM27" i="80"/>
  <c r="AL90" i="80"/>
  <c r="AL21" i="80"/>
  <c r="AL36" i="80"/>
  <c r="AJ77" i="80"/>
  <c r="AJ92" i="80"/>
  <c r="AN118" i="80"/>
  <c r="AL122" i="80"/>
  <c r="AN151" i="80"/>
  <c r="AK166" i="80"/>
  <c r="AM184" i="80"/>
  <c r="AK192" i="80"/>
  <c r="AJ65" i="80"/>
  <c r="AN37" i="80"/>
  <c r="AK77" i="80"/>
  <c r="AK92" i="80"/>
  <c r="AJ103" i="80"/>
  <c r="AM122" i="80"/>
  <c r="AN144" i="80"/>
  <c r="AL166" i="80"/>
  <c r="AK173" i="80"/>
  <c r="AN184" i="80"/>
  <c r="AL192" i="80"/>
  <c r="AJ101" i="80"/>
  <c r="AK30" i="80"/>
  <c r="AL75" i="80"/>
  <c r="AN124" i="80"/>
  <c r="AM65" i="80"/>
  <c r="AK179" i="80"/>
  <c r="AN21" i="80"/>
  <c r="AN31" i="80"/>
  <c r="AJ17" i="80"/>
  <c r="AK17" i="80"/>
  <c r="AL77" i="80"/>
  <c r="AL92" i="80"/>
  <c r="AK103" i="80"/>
  <c r="AN122" i="80"/>
  <c r="AM192" i="80"/>
  <c r="AM101" i="80"/>
  <c r="AM33" i="80"/>
  <c r="AJ50" i="80"/>
  <c r="AK67" i="80"/>
  <c r="AM77" i="80"/>
  <c r="AM92" i="80"/>
  <c r="AJ75" i="80"/>
  <c r="AL18" i="80"/>
  <c r="AM75" i="80"/>
  <c r="AM17" i="80"/>
  <c r="AJ20" i="80"/>
  <c r="AK50" i="80"/>
  <c r="AL67" i="80"/>
  <c r="AN77" i="80"/>
  <c r="AL96" i="80"/>
  <c r="AJ100" i="80"/>
  <c r="AL107" i="80"/>
  <c r="AJ21" i="80"/>
  <c r="AN75" i="80"/>
  <c r="AK98" i="80"/>
  <c r="AK20" i="80"/>
  <c r="AL50" i="80"/>
  <c r="AM67" i="80"/>
  <c r="AK100" i="80"/>
  <c r="AM53" i="80"/>
  <c r="AK57" i="80"/>
  <c r="AN67" i="80"/>
  <c r="AN96" i="80"/>
  <c r="AM100" i="80"/>
  <c r="AN107" i="80"/>
  <c r="AO189" i="80"/>
  <c r="AM51" i="80"/>
  <c r="AJ51" i="80"/>
  <c r="AN51" i="80"/>
  <c r="AK51" i="80"/>
  <c r="AL51" i="80"/>
  <c r="AM62" i="80"/>
  <c r="AK62" i="80"/>
  <c r="AJ62" i="80"/>
  <c r="AN62" i="80"/>
  <c r="AL62" i="80"/>
  <c r="AJ42" i="80"/>
  <c r="AK42" i="80"/>
  <c r="AN42" i="80"/>
  <c r="AL42" i="80"/>
  <c r="AM42" i="80"/>
  <c r="AO42" i="80"/>
  <c r="AK39" i="80"/>
  <c r="AN39" i="80"/>
  <c r="AM39" i="80"/>
  <c r="AL39" i="80"/>
  <c r="AN32" i="80"/>
  <c r="AJ32" i="80"/>
  <c r="AM32" i="80"/>
  <c r="AK32" i="80"/>
  <c r="AL32" i="80"/>
  <c r="AI56" i="80"/>
  <c r="AO56" i="80" s="1"/>
  <c r="AJ39" i="80"/>
  <c r="AN45" i="80"/>
  <c r="AJ45" i="80"/>
  <c r="AK45" i="80"/>
  <c r="AL45" i="80"/>
  <c r="AM45" i="80"/>
  <c r="AK48" i="80"/>
  <c r="AJ48" i="80"/>
  <c r="AL48" i="80"/>
  <c r="AN48" i="80"/>
  <c r="AM48" i="80"/>
  <c r="AK64" i="80"/>
  <c r="AO64" i="80"/>
  <c r="AJ64" i="80"/>
  <c r="AN64" i="80"/>
  <c r="AM64" i="80"/>
  <c r="AL64" i="80"/>
  <c r="AM23" i="80"/>
  <c r="AO23" i="80"/>
  <c r="AN23" i="80"/>
  <c r="AL23" i="80"/>
  <c r="AI48" i="80"/>
  <c r="AO48" i="80" s="1"/>
  <c r="AN16" i="80"/>
  <c r="AM16" i="80"/>
  <c r="AK16" i="80"/>
  <c r="AL16" i="80"/>
  <c r="AJ16" i="80"/>
  <c r="AN29" i="80"/>
  <c r="AM29" i="80"/>
  <c r="AJ29" i="80"/>
  <c r="AL29" i="80"/>
  <c r="AK29" i="80"/>
  <c r="AL19" i="80"/>
  <c r="AM19" i="80"/>
  <c r="AN19" i="80"/>
  <c r="AK19" i="80"/>
  <c r="AJ19" i="80"/>
  <c r="AI16" i="80"/>
  <c r="AO16" i="80" s="1"/>
  <c r="AL26" i="80"/>
  <c r="AM26" i="80"/>
  <c r="AJ26" i="80"/>
  <c r="AN26" i="80"/>
  <c r="AK26" i="80"/>
  <c r="AO159" i="80"/>
  <c r="AL159" i="80"/>
  <c r="AN185" i="80"/>
  <c r="AM185" i="80"/>
  <c r="AO269" i="80"/>
  <c r="AN269" i="80"/>
  <c r="AM269" i="80"/>
  <c r="AL269" i="80"/>
  <c r="AK269" i="80"/>
  <c r="AJ269" i="80"/>
  <c r="AO328" i="80"/>
  <c r="AN328" i="80"/>
  <c r="AM328" i="80"/>
  <c r="AL328" i="80"/>
  <c r="AK328" i="80"/>
  <c r="AJ328" i="80"/>
  <c r="AO335" i="80"/>
  <c r="AN335" i="80"/>
  <c r="AM335" i="80"/>
  <c r="AL335" i="80"/>
  <c r="AJ335" i="80"/>
  <c r="AI123" i="80"/>
  <c r="AO123" i="80" s="1"/>
  <c r="AO220" i="80"/>
  <c r="AN220" i="80"/>
  <c r="AM220" i="80"/>
  <c r="AL220" i="80"/>
  <c r="AK220" i="80"/>
  <c r="AJ220" i="80"/>
  <c r="AO306" i="80"/>
  <c r="AN306" i="80"/>
  <c r="AM306" i="80"/>
  <c r="AL306" i="80"/>
  <c r="AK306" i="80"/>
  <c r="AJ306" i="80"/>
  <c r="AO325" i="80"/>
  <c r="AN325" i="80"/>
  <c r="AK325" i="80"/>
  <c r="AM157" i="80"/>
  <c r="AJ157" i="80"/>
  <c r="AM198" i="80"/>
  <c r="AL198" i="80"/>
  <c r="AK201" i="80"/>
  <c r="AJ201" i="80"/>
  <c r="AO254" i="80"/>
  <c r="AN254" i="80"/>
  <c r="AM254" i="80"/>
  <c r="AL254" i="80"/>
  <c r="AK254" i="80"/>
  <c r="AO257" i="80"/>
  <c r="AN257" i="80"/>
  <c r="AM257" i="80"/>
  <c r="AL257" i="80"/>
  <c r="AK257" i="80"/>
  <c r="AJ257" i="80"/>
  <c r="AJ54" i="80"/>
  <c r="AJ88" i="80"/>
  <c r="AJ114" i="80"/>
  <c r="AJ159" i="80"/>
  <c r="AL183" i="80"/>
  <c r="AK183" i="80"/>
  <c r="AJ185" i="80"/>
  <c r="AK54" i="80"/>
  <c r="AJ56" i="80"/>
  <c r="AK88" i="80"/>
  <c r="AK114" i="80"/>
  <c r="AJ123" i="80"/>
  <c r="AJ132" i="80"/>
  <c r="AJ150" i="80"/>
  <c r="AK159" i="80"/>
  <c r="AK185" i="80"/>
  <c r="AO342" i="80"/>
  <c r="AN342" i="80"/>
  <c r="AL342" i="80"/>
  <c r="AJ342" i="80"/>
  <c r="AL54" i="80"/>
  <c r="AK56" i="80"/>
  <c r="AJ58" i="80"/>
  <c r="AL88" i="80"/>
  <c r="AJ99" i="80"/>
  <c r="AL114" i="80"/>
  <c r="AK123" i="80"/>
  <c r="AK132" i="80"/>
  <c r="AO146" i="80"/>
  <c r="AM159" i="80"/>
  <c r="AJ173" i="80"/>
  <c r="AL185" i="80"/>
  <c r="AO215" i="80"/>
  <c r="AN215" i="80"/>
  <c r="AK215" i="80"/>
  <c r="AJ215" i="80"/>
  <c r="AO242" i="80"/>
  <c r="AN242" i="80"/>
  <c r="AM242" i="80"/>
  <c r="AL242" i="80"/>
  <c r="AK242" i="80"/>
  <c r="AJ242" i="80"/>
  <c r="AJ266" i="80"/>
  <c r="AL310" i="80"/>
  <c r="AJ310" i="80"/>
  <c r="AK58" i="80"/>
  <c r="AJ86" i="80"/>
  <c r="AM88" i="80"/>
  <c r="AK99" i="80"/>
  <c r="AJ112" i="80"/>
  <c r="AM114" i="80"/>
  <c r="AO117" i="80"/>
  <c r="AL123" i="80"/>
  <c r="AJ141" i="80"/>
  <c r="AN159" i="80"/>
  <c r="AO185" i="80"/>
  <c r="AO279" i="80"/>
  <c r="AN279" i="80"/>
  <c r="AM279" i="80"/>
  <c r="AL279" i="80"/>
  <c r="AK279" i="80"/>
  <c r="AJ279" i="80"/>
  <c r="AK86" i="80"/>
  <c r="AN88" i="80"/>
  <c r="AL99" i="80"/>
  <c r="AK112" i="80"/>
  <c r="AN114" i="80"/>
  <c r="AJ121" i="80"/>
  <c r="AM123" i="80"/>
  <c r="AK141" i="80"/>
  <c r="AI155" i="80"/>
  <c r="AO155" i="80" s="1"/>
  <c r="AJ164" i="80"/>
  <c r="AJ178" i="80"/>
  <c r="AN191" i="80"/>
  <c r="AL191" i="80"/>
  <c r="AO301" i="80"/>
  <c r="AN301" i="80"/>
  <c r="AM301" i="80"/>
  <c r="AL301" i="80"/>
  <c r="AK301" i="80"/>
  <c r="AJ301" i="80"/>
  <c r="AJ110" i="80"/>
  <c r="AL112" i="80"/>
  <c r="AK121" i="80"/>
  <c r="AN123" i="80"/>
  <c r="AJ130" i="80"/>
  <c r="AJ148" i="80"/>
  <c r="AK157" i="80"/>
  <c r="AK164" i="80"/>
  <c r="AK178" i="80"/>
  <c r="AJ188" i="80"/>
  <c r="AJ198" i="80"/>
  <c r="AL201" i="80"/>
  <c r="AO227" i="80"/>
  <c r="AN227" i="80"/>
  <c r="AM227" i="80"/>
  <c r="AL227" i="80"/>
  <c r="AJ227" i="80"/>
  <c r="AO276" i="80"/>
  <c r="AN276" i="80"/>
  <c r="AM276" i="80"/>
  <c r="AJ84" i="80"/>
  <c r="AK97" i="80"/>
  <c r="AN99" i="80"/>
  <c r="AM112" i="80"/>
  <c r="AJ139" i="80"/>
  <c r="AM141" i="80"/>
  <c r="AK148" i="80"/>
  <c r="AL157" i="80"/>
  <c r="AL164" i="80"/>
  <c r="AN173" i="80"/>
  <c r="AL178" i="80"/>
  <c r="AO181" i="80"/>
  <c r="AN181" i="80"/>
  <c r="AJ181" i="80"/>
  <c r="AK188" i="80"/>
  <c r="AK198" i="80"/>
  <c r="AM201" i="80"/>
  <c r="AM239" i="80"/>
  <c r="AJ254" i="80"/>
  <c r="AN266" i="80"/>
  <c r="AK288" i="80"/>
  <c r="AM60" i="80"/>
  <c r="AK130" i="80"/>
  <c r="AJ66" i="80"/>
  <c r="AK84" i="80"/>
  <c r="AN86" i="80"/>
  <c r="AL97" i="80"/>
  <c r="AJ108" i="80"/>
  <c r="AL110" i="80"/>
  <c r="AN112" i="80"/>
  <c r="AJ119" i="80"/>
  <c r="AM121" i="80"/>
  <c r="AM130" i="80"/>
  <c r="AK139" i="80"/>
  <c r="AN141" i="80"/>
  <c r="AL148" i="80"/>
  <c r="AN157" i="80"/>
  <c r="AM164" i="80"/>
  <c r="AJ171" i="80"/>
  <c r="AM178" i="80"/>
  <c r="AJ183" i="80"/>
  <c r="AL188" i="80"/>
  <c r="AN198" i="80"/>
  <c r="AN201" i="80"/>
  <c r="AJ212" i="80"/>
  <c r="AO239" i="80"/>
  <c r="AJ251" i="80"/>
  <c r="AL288" i="80"/>
  <c r="AL60" i="80"/>
  <c r="AL121" i="80"/>
  <c r="AK66" i="80"/>
  <c r="AJ68" i="80"/>
  <c r="AL84" i="80"/>
  <c r="AJ95" i="80"/>
  <c r="AM97" i="80"/>
  <c r="AK108" i="80"/>
  <c r="AM110" i="80"/>
  <c r="AK119" i="80"/>
  <c r="AN121" i="80"/>
  <c r="AN130" i="80"/>
  <c r="AL139" i="80"/>
  <c r="AM148" i="80"/>
  <c r="AJ162" i="80"/>
  <c r="AO164" i="80"/>
  <c r="AK171" i="80"/>
  <c r="AN178" i="80"/>
  <c r="AM183" i="80"/>
  <c r="AM188" i="80"/>
  <c r="AK212" i="80"/>
  <c r="AL251" i="80"/>
  <c r="AO264" i="80"/>
  <c r="AN264" i="80"/>
  <c r="AM264" i="80"/>
  <c r="AL264" i="80"/>
  <c r="AK264" i="80"/>
  <c r="AJ264" i="80"/>
  <c r="AM288" i="80"/>
  <c r="AO320" i="80"/>
  <c r="AJ320" i="80"/>
  <c r="AK342" i="80"/>
  <c r="AJ97" i="80"/>
  <c r="AM86" i="80"/>
  <c r="AK110" i="80"/>
  <c r="AJ35" i="80"/>
  <c r="AL66" i="80"/>
  <c r="AK68" i="80"/>
  <c r="AJ70" i="80"/>
  <c r="AJ82" i="80"/>
  <c r="AM84" i="80"/>
  <c r="AK95" i="80"/>
  <c r="AN97" i="80"/>
  <c r="AJ106" i="80"/>
  <c r="AL108" i="80"/>
  <c r="AN110" i="80"/>
  <c r="AL119" i="80"/>
  <c r="AK128" i="80"/>
  <c r="AM139" i="80"/>
  <c r="AJ146" i="80"/>
  <c r="AN148" i="80"/>
  <c r="AJ155" i="80"/>
  <c r="AK162" i="80"/>
  <c r="AL171" i="80"/>
  <c r="AN174" i="80"/>
  <c r="AK174" i="80"/>
  <c r="AN183" i="80"/>
  <c r="AO188" i="80"/>
  <c r="AJ207" i="80"/>
  <c r="AL210" i="80"/>
  <c r="AK210" i="80"/>
  <c r="AJ210" i="80"/>
  <c r="AL212" i="80"/>
  <c r="AL215" i="80"/>
  <c r="AO237" i="80"/>
  <c r="AN237" i="80"/>
  <c r="AM237" i="80"/>
  <c r="AL237" i="80"/>
  <c r="AK237" i="80"/>
  <c r="AJ237" i="80"/>
  <c r="AM251" i="80"/>
  <c r="AN288" i="80"/>
  <c r="AK310" i="80"/>
  <c r="AM342" i="80"/>
  <c r="AN58" i="80"/>
  <c r="AK35" i="80"/>
  <c r="AM66" i="80"/>
  <c r="AL68" i="80"/>
  <c r="AK70" i="80"/>
  <c r="AJ72" i="80"/>
  <c r="AK82" i="80"/>
  <c r="AN84" i="80"/>
  <c r="AL95" i="80"/>
  <c r="AK106" i="80"/>
  <c r="AM108" i="80"/>
  <c r="AJ117" i="80"/>
  <c r="AM119" i="80"/>
  <c r="AL128" i="80"/>
  <c r="AN139" i="80"/>
  <c r="AK146" i="80"/>
  <c r="AL155" i="80"/>
  <c r="AM162" i="80"/>
  <c r="AN171" i="80"/>
  <c r="AJ176" i="80"/>
  <c r="AO183" i="80"/>
  <c r="AL194" i="80"/>
  <c r="AK194" i="80"/>
  <c r="AK207" i="80"/>
  <c r="AM212" i="80"/>
  <c r="AM215" i="80"/>
  <c r="AL246" i="80"/>
  <c r="AJ246" i="80"/>
  <c r="AN251" i="80"/>
  <c r="AO288" i="80"/>
  <c r="AM310" i="80"/>
  <c r="AO343" i="80"/>
  <c r="AN343" i="80"/>
  <c r="AM343" i="80"/>
  <c r="AL343" i="80"/>
  <c r="AK343" i="80"/>
  <c r="AJ343" i="80"/>
  <c r="AJ22" i="80"/>
  <c r="AL35" i="80"/>
  <c r="AN66" i="80"/>
  <c r="AM68" i="80"/>
  <c r="AL70" i="80"/>
  <c r="AK72" i="80"/>
  <c r="AJ74" i="80"/>
  <c r="AL82" i="80"/>
  <c r="AJ93" i="80"/>
  <c r="AM95" i="80"/>
  <c r="AJ104" i="80"/>
  <c r="AL106" i="80"/>
  <c r="AN108" i="80"/>
  <c r="AK117" i="80"/>
  <c r="AN119" i="80"/>
  <c r="AM128" i="80"/>
  <c r="AN142" i="80"/>
  <c r="AK142" i="80"/>
  <c r="AL146" i="80"/>
  <c r="AM155" i="80"/>
  <c r="AN162" i="80"/>
  <c r="AO171" i="80"/>
  <c r="AK176" i="80"/>
  <c r="AJ191" i="80"/>
  <c r="AL207" i="80"/>
  <c r="AN212" i="80"/>
  <c r="AO251" i="80"/>
  <c r="AO286" i="80"/>
  <c r="AN286" i="80"/>
  <c r="AM286" i="80"/>
  <c r="AL286" i="80"/>
  <c r="AK286" i="80"/>
  <c r="AO289" i="80"/>
  <c r="AN289" i="80"/>
  <c r="AM289" i="80"/>
  <c r="AL289" i="80"/>
  <c r="AK289" i="80"/>
  <c r="AJ289" i="80"/>
  <c r="AN310" i="80"/>
  <c r="AL56" i="80"/>
  <c r="AJ38" i="80"/>
  <c r="AM35" i="80"/>
  <c r="AK38" i="80"/>
  <c r="AJ44" i="80"/>
  <c r="AN68" i="80"/>
  <c r="AM70" i="80"/>
  <c r="AL72" i="80"/>
  <c r="AK74" i="80"/>
  <c r="AJ76" i="80"/>
  <c r="AJ80" i="80"/>
  <c r="AM82" i="80"/>
  <c r="AK93" i="80"/>
  <c r="AN95" i="80"/>
  <c r="AK104" i="80"/>
  <c r="AM106" i="80"/>
  <c r="AL117" i="80"/>
  <c r="AJ126" i="80"/>
  <c r="AN128" i="80"/>
  <c r="AJ135" i="80"/>
  <c r="AM146" i="80"/>
  <c r="AO149" i="80"/>
  <c r="AN155" i="80"/>
  <c r="AI158" i="80"/>
  <c r="AO158" i="80" s="1"/>
  <c r="AL176" i="80"/>
  <c r="AI179" i="80"/>
  <c r="AO179" i="80" s="1"/>
  <c r="AM189" i="80"/>
  <c r="AL189" i="80"/>
  <c r="AJ189" i="80"/>
  <c r="AK191" i="80"/>
  <c r="AM207" i="80"/>
  <c r="AJ224" i="80"/>
  <c r="AK227" i="80"/>
  <c r="AO252" i="80"/>
  <c r="AN252" i="80"/>
  <c r="AM252" i="80"/>
  <c r="AL252" i="80"/>
  <c r="AK252" i="80"/>
  <c r="AJ252" i="80"/>
  <c r="AO271" i="80"/>
  <c r="AN271" i="80"/>
  <c r="AJ276" i="80"/>
  <c r="AO310" i="80"/>
  <c r="AM54" i="80"/>
  <c r="AL22" i="80"/>
  <c r="AJ25" i="80"/>
  <c r="AN35" i="80"/>
  <c r="AL38" i="80"/>
  <c r="AK41" i="80"/>
  <c r="AK44" i="80"/>
  <c r="AN70" i="80"/>
  <c r="AM72" i="80"/>
  <c r="AL74" i="80"/>
  <c r="AK76" i="80"/>
  <c r="AK80" i="80"/>
  <c r="AN82" i="80"/>
  <c r="AJ91" i="80"/>
  <c r="AL93" i="80"/>
  <c r="AL104" i="80"/>
  <c r="AN106" i="80"/>
  <c r="AM117" i="80"/>
  <c r="AK126" i="80"/>
  <c r="AO128" i="80"/>
  <c r="AK135" i="80"/>
  <c r="AN146" i="80"/>
  <c r="AJ153" i="80"/>
  <c r="AK160" i="80"/>
  <c r="AN176" i="80"/>
  <c r="AK181" i="80"/>
  <c r="AM191" i="80"/>
  <c r="AM205" i="80"/>
  <c r="AL205" i="80"/>
  <c r="AK205" i="80"/>
  <c r="AJ205" i="80"/>
  <c r="AN207" i="80"/>
  <c r="AK224" i="80"/>
  <c r="AK276" i="80"/>
  <c r="AJ298" i="80"/>
  <c r="AO311" i="80"/>
  <c r="AN311" i="80"/>
  <c r="AM311" i="80"/>
  <c r="AL311" i="80"/>
  <c r="AK311" i="80"/>
  <c r="AJ311" i="80"/>
  <c r="AL41" i="80"/>
  <c r="AJ47" i="80"/>
  <c r="AN72" i="80"/>
  <c r="AM74" i="80"/>
  <c r="AL76" i="80"/>
  <c r="AJ78" i="80"/>
  <c r="AL80" i="80"/>
  <c r="AK91" i="80"/>
  <c r="AM93" i="80"/>
  <c r="AJ102" i="80"/>
  <c r="AM104" i="80"/>
  <c r="AJ115" i="80"/>
  <c r="AN117" i="80"/>
  <c r="AL126" i="80"/>
  <c r="AL135" i="80"/>
  <c r="AJ144" i="80"/>
  <c r="AK153" i="80"/>
  <c r="AL160" i="80"/>
  <c r="AO176" i="80"/>
  <c r="AL181" i="80"/>
  <c r="AL224" i="80"/>
  <c r="AJ261" i="80"/>
  <c r="AL276" i="80"/>
  <c r="AK298" i="80"/>
  <c r="AM58" i="80"/>
  <c r="AK22" i="80"/>
  <c r="AM38" i="80"/>
  <c r="AN22" i="80"/>
  <c r="AL25" i="80"/>
  <c r="AJ28" i="80"/>
  <c r="AN38" i="80"/>
  <c r="AM41" i="80"/>
  <c r="AM44" i="80"/>
  <c r="AK47" i="80"/>
  <c r="AJ53" i="80"/>
  <c r="AN74" i="80"/>
  <c r="AM76" i="80"/>
  <c r="AK78" i="80"/>
  <c r="AM80" i="80"/>
  <c r="AJ89" i="80"/>
  <c r="AL91" i="80"/>
  <c r="AN93" i="80"/>
  <c r="AK102" i="80"/>
  <c r="AN104" i="80"/>
  <c r="AK115" i="80"/>
  <c r="AM126" i="80"/>
  <c r="AJ133" i="80"/>
  <c r="AM135" i="80"/>
  <c r="AK144" i="80"/>
  <c r="AL153" i="80"/>
  <c r="AM160" i="80"/>
  <c r="AJ167" i="80"/>
  <c r="AM181" i="80"/>
  <c r="AO222" i="80"/>
  <c r="AN222" i="80"/>
  <c r="AM222" i="80"/>
  <c r="AM224" i="80"/>
  <c r="AK261" i="80"/>
  <c r="AL298" i="80"/>
  <c r="AK320" i="80"/>
  <c r="AM22" i="80"/>
  <c r="AK25" i="80"/>
  <c r="AL44" i="80"/>
  <c r="AO22" i="80"/>
  <c r="AM25" i="80"/>
  <c r="AK28" i="80"/>
  <c r="AN41" i="80"/>
  <c r="AN44" i="80"/>
  <c r="AL47" i="80"/>
  <c r="AK53" i="80"/>
  <c r="AJ55" i="80"/>
  <c r="AN76" i="80"/>
  <c r="AL78" i="80"/>
  <c r="AN80" i="80"/>
  <c r="AK89" i="80"/>
  <c r="AM91" i="80"/>
  <c r="AL102" i="80"/>
  <c r="AL115" i="80"/>
  <c r="AJ124" i="80"/>
  <c r="AN126" i="80"/>
  <c r="AK133" i="80"/>
  <c r="AN135" i="80"/>
  <c r="AL144" i="80"/>
  <c r="AJ151" i="80"/>
  <c r="AM153" i="80"/>
  <c r="AN160" i="80"/>
  <c r="AK167" i="80"/>
  <c r="AJ174" i="80"/>
  <c r="AK177" i="80"/>
  <c r="AJ177" i="80"/>
  <c r="AJ199" i="80"/>
  <c r="AJ202" i="80"/>
  <c r="AM210" i="80"/>
  <c r="AN224" i="80"/>
  <c r="AL261" i="80"/>
  <c r="AM298" i="80"/>
  <c r="AO308" i="80"/>
  <c r="AN308" i="80"/>
  <c r="AM308" i="80"/>
  <c r="AL320" i="80"/>
  <c r="AN91" i="80"/>
  <c r="AO153" i="80"/>
  <c r="AO160" i="80"/>
  <c r="AM261" i="80"/>
  <c r="AO274" i="80"/>
  <c r="AN274" i="80"/>
  <c r="AM274" i="80"/>
  <c r="AL274" i="80"/>
  <c r="AK274" i="80"/>
  <c r="AJ274" i="80"/>
  <c r="AN298" i="80"/>
  <c r="AO350" i="80"/>
  <c r="AN350" i="80"/>
  <c r="AM350" i="80"/>
  <c r="AL350" i="80"/>
  <c r="AK350" i="80"/>
  <c r="AJ350" i="80"/>
  <c r="AN25" i="80"/>
  <c r="AO225" i="80"/>
  <c r="AN225" i="80"/>
  <c r="AM225" i="80"/>
  <c r="AL225" i="80"/>
  <c r="AK225" i="80"/>
  <c r="AJ225" i="80"/>
  <c r="AJ286" i="80"/>
  <c r="AN60" i="80"/>
  <c r="AN47" i="80"/>
  <c r="AJ18" i="80"/>
  <c r="AJ34" i="80"/>
  <c r="AN53" i="80"/>
  <c r="AK59" i="80"/>
  <c r="AJ61" i="80"/>
  <c r="AK87" i="80"/>
  <c r="AL100" i="80"/>
  <c r="AL113" i="80"/>
  <c r="AJ122" i="80"/>
  <c r="AJ131" i="80"/>
  <c r="AL142" i="80"/>
  <c r="AJ149" i="80"/>
  <c r="AK165" i="80"/>
  <c r="AO170" i="80"/>
  <c r="AJ170" i="80"/>
  <c r="AO174" i="80"/>
  <c r="AI182" i="80"/>
  <c r="AO182" i="80" s="1"/>
  <c r="AL184" i="80"/>
  <c r="AK189" i="80"/>
  <c r="AN194" i="80"/>
  <c r="AN199" i="80"/>
  <c r="AL234" i="80"/>
  <c r="AN246" i="80"/>
  <c r="AJ271" i="80"/>
  <c r="AJ283" i="80"/>
  <c r="AO296" i="80"/>
  <c r="AN296" i="80"/>
  <c r="AM296" i="80"/>
  <c r="AL296" i="80"/>
  <c r="AK296" i="80"/>
  <c r="AJ296" i="80"/>
  <c r="AK187" i="80"/>
  <c r="AJ187" i="80"/>
  <c r="AM165" i="80"/>
  <c r="AI187" i="80"/>
  <c r="AO187" i="80" s="1"/>
  <c r="AN200" i="80"/>
  <c r="AM200" i="80"/>
  <c r="AL200" i="80"/>
  <c r="AK200" i="80"/>
  <c r="AO247" i="80"/>
  <c r="AN247" i="80"/>
  <c r="AM247" i="80"/>
  <c r="AL247" i="80"/>
  <c r="AK247" i="80"/>
  <c r="AJ247" i="80"/>
  <c r="AO318" i="80"/>
  <c r="AN318" i="80"/>
  <c r="AM318" i="80"/>
  <c r="AL318" i="80"/>
  <c r="AK318" i="80"/>
  <c r="AJ318" i="80"/>
  <c r="AM56" i="80"/>
  <c r="AN165" i="80"/>
  <c r="AL203" i="80"/>
  <c r="AK203" i="80"/>
  <c r="AO235" i="80"/>
  <c r="AN235" i="80"/>
  <c r="AM235" i="80"/>
  <c r="AL235" i="80"/>
  <c r="AK235" i="80"/>
  <c r="AJ235" i="80"/>
  <c r="AO244" i="80"/>
  <c r="AM244" i="80"/>
  <c r="AO232" i="80"/>
  <c r="AN232" i="80"/>
  <c r="AM232" i="80"/>
  <c r="AL232" i="80"/>
  <c r="AK232" i="80"/>
  <c r="AO303" i="80"/>
  <c r="AN303" i="80"/>
  <c r="AK60" i="80"/>
  <c r="AJ83" i="80"/>
  <c r="AM85" i="80"/>
  <c r="AK138" i="80"/>
  <c r="AN140" i="80"/>
  <c r="AI168" i="80"/>
  <c r="AO168" i="80" s="1"/>
  <c r="AN172" i="80"/>
  <c r="AI175" i="80"/>
  <c r="AO175" i="80" s="1"/>
  <c r="AI190" i="80"/>
  <c r="AO190" i="80" s="1"/>
  <c r="AL278" i="80"/>
  <c r="AJ278" i="80"/>
  <c r="AO284" i="80"/>
  <c r="AN284" i="80"/>
  <c r="AM284" i="80"/>
  <c r="AL284" i="80"/>
  <c r="AK284" i="80"/>
  <c r="AJ284" i="80"/>
  <c r="AM263" i="80"/>
  <c r="AL268" i="80"/>
  <c r="AM295" i="80"/>
  <c r="AL300" i="80"/>
  <c r="AM327" i="80"/>
  <c r="AL332" i="80"/>
  <c r="AM359" i="80"/>
  <c r="AL364" i="80"/>
  <c r="AK347" i="80"/>
  <c r="AJ352" i="80"/>
  <c r="AJ330" i="80"/>
  <c r="AM347" i="80"/>
  <c r="AJ362" i="80"/>
  <c r="AN347" i="80"/>
  <c r="AK362" i="80"/>
  <c r="AJ367" i="80"/>
  <c r="AM330" i="80"/>
  <c r="AK340" i="80"/>
  <c r="AN357" i="80"/>
  <c r="AM362" i="80"/>
  <c r="AL367" i="80"/>
  <c r="AK372" i="80"/>
  <c r="AN330" i="80"/>
  <c r="AL340" i="80"/>
  <c r="AN362" i="80"/>
  <c r="AM367" i="80"/>
  <c r="AL372" i="80"/>
  <c r="AM340" i="80"/>
  <c r="AN367" i="80"/>
  <c r="AM372" i="80"/>
  <c r="AN340" i="80"/>
  <c r="AJ360" i="80"/>
  <c r="AN372" i="80"/>
  <c r="AL259" i="80"/>
  <c r="AL291" i="80"/>
  <c r="AL323" i="80"/>
  <c r="AJ333" i="80"/>
  <c r="AN345" i="80"/>
  <c r="AL355" i="80"/>
  <c r="AK360" i="80"/>
  <c r="AJ365" i="80"/>
  <c r="AK333" i="80"/>
  <c r="AJ338" i="80"/>
  <c r="AM355" i="80"/>
  <c r="AL360" i="80"/>
  <c r="AK365" i="80"/>
  <c r="AJ370" i="80"/>
  <c r="AL333" i="80"/>
  <c r="AK338" i="80"/>
  <c r="AN355" i="80"/>
  <c r="AM360" i="80"/>
  <c r="AL365" i="80"/>
  <c r="AK370" i="80"/>
  <c r="AJ316" i="80"/>
  <c r="AM333" i="80"/>
  <c r="AL338" i="80"/>
  <c r="AJ348" i="80"/>
  <c r="AN360" i="80"/>
  <c r="AM365" i="80"/>
  <c r="AL370" i="80"/>
  <c r="AK316" i="80"/>
  <c r="AJ321" i="80"/>
  <c r="AN333" i="80"/>
  <c r="AM338" i="80"/>
  <c r="AK348" i="80"/>
  <c r="AJ353" i="80"/>
  <c r="AN365" i="80"/>
  <c r="AM370" i="80"/>
  <c r="AJ230" i="80"/>
  <c r="AJ262" i="80"/>
  <c r="AJ294" i="80"/>
  <c r="AL316" i="80"/>
  <c r="AK321" i="80"/>
  <c r="AJ326" i="80"/>
  <c r="AN338" i="80"/>
  <c r="AL348" i="80"/>
  <c r="AK353" i="80"/>
  <c r="AN370" i="80"/>
  <c r="AK230" i="80"/>
  <c r="AK262" i="80"/>
  <c r="AJ267" i="80"/>
  <c r="AK294" i="80"/>
  <c r="AJ299" i="80"/>
  <c r="AM316" i="80"/>
  <c r="AL321" i="80"/>
  <c r="AK326" i="80"/>
  <c r="AJ331" i="80"/>
  <c r="AM348" i="80"/>
  <c r="AL353" i="80"/>
  <c r="AL230" i="80"/>
  <c r="AL262" i="80"/>
  <c r="AK267" i="80"/>
  <c r="AL294" i="80"/>
  <c r="AK299" i="80"/>
  <c r="AN316" i="80"/>
  <c r="AM321" i="80"/>
  <c r="AL326" i="80"/>
  <c r="AK331" i="80"/>
  <c r="AN348" i="80"/>
  <c r="AM353" i="80"/>
  <c r="AL358" i="80"/>
  <c r="AK363" i="80"/>
  <c r="AJ213" i="80"/>
  <c r="AM230" i="80"/>
  <c r="AJ245" i="80"/>
  <c r="AL267" i="80"/>
  <c r="AJ277" i="80"/>
  <c r="AM294" i="80"/>
  <c r="AL299" i="80"/>
  <c r="AJ309" i="80"/>
  <c r="AN321" i="80"/>
  <c r="AM326" i="80"/>
  <c r="AL331" i="80"/>
  <c r="AJ341" i="80"/>
  <c r="AN353" i="80"/>
  <c r="AM358" i="80"/>
  <c r="AL363" i="80"/>
  <c r="AJ373" i="80"/>
  <c r="AN230" i="80"/>
  <c r="AM267" i="80"/>
  <c r="AK277" i="80"/>
  <c r="AJ282" i="80"/>
  <c r="AM299" i="80"/>
  <c r="AK309" i="80"/>
  <c r="AJ314" i="80"/>
  <c r="AM331" i="80"/>
  <c r="AK341" i="80"/>
  <c r="AJ346" i="80"/>
  <c r="AN358" i="80"/>
  <c r="AM363" i="80"/>
  <c r="AK373" i="80"/>
  <c r="AL245" i="80"/>
  <c r="AN267" i="80"/>
  <c r="AK282" i="80"/>
  <c r="AN299" i="80"/>
  <c r="AL309" i="80"/>
  <c r="AK314" i="80"/>
  <c r="AN331" i="80"/>
  <c r="AN363" i="80"/>
  <c r="AL373" i="80"/>
  <c r="AJ228" i="80"/>
  <c r="AJ260" i="80"/>
  <c r="AJ292" i="80"/>
  <c r="AJ356" i="80"/>
  <c r="AM373" i="80"/>
  <c r="AM196" i="80"/>
  <c r="AN213" i="80"/>
  <c r="AM218" i="80"/>
  <c r="AK228" i="80"/>
  <c r="AJ233" i="80"/>
  <c r="AN245" i="80"/>
  <c r="AM250" i="80"/>
  <c r="AK260" i="80"/>
  <c r="AN277" i="80"/>
  <c r="AM282" i="80"/>
  <c r="AK292" i="80"/>
  <c r="AN309" i="80"/>
  <c r="AM314" i="80"/>
  <c r="AK324" i="80"/>
  <c r="AJ361" i="80"/>
  <c r="AN373" i="80"/>
  <c r="BL15" i="80" l="1"/>
  <c r="BJ16" i="80"/>
  <c r="BY14" i="80"/>
  <c r="BZ14" i="80" s="1"/>
  <c r="BL16" i="80" l="1"/>
  <c r="BJ17" i="80"/>
  <c r="X44" i="20"/>
  <c r="W38" i="20"/>
  <c r="W44" i="20"/>
  <c r="W40" i="20"/>
  <c r="W43" i="20" s="1"/>
  <c r="BL17" i="80" l="1"/>
  <c r="BJ18" i="80"/>
  <c r="BL18" i="80" l="1"/>
  <c r="BJ19" i="80"/>
  <c r="BL19" i="80" l="1"/>
  <c r="BJ20" i="80"/>
  <c r="W26" i="20"/>
  <c r="W25" i="20"/>
  <c r="W9" i="20"/>
  <c r="W8" i="20"/>
  <c r="BL20" i="80" l="1"/>
  <c r="BJ21" i="80"/>
  <c r="BL21" i="80" l="1"/>
  <c r="BJ22" i="80"/>
  <c r="BL22" i="80" l="1"/>
  <c r="BJ23" i="80"/>
  <c r="BL23" i="80" l="1"/>
  <c r="BJ24" i="80"/>
  <c r="BM14" i="80"/>
  <c r="BL24" i="80" l="1"/>
  <c r="BJ25" i="80"/>
  <c r="BL25" i="80" l="1"/>
  <c r="BJ26" i="80"/>
  <c r="U12" i="1"/>
  <c r="V12" i="1" s="1"/>
  <c r="V11" i="1"/>
  <c r="BL26" i="80" l="1"/>
  <c r="BJ27" i="80"/>
  <c r="U13" i="1"/>
  <c r="V13" i="1" s="1"/>
  <c r="BL27" i="80" l="1"/>
  <c r="BJ28" i="80"/>
  <c r="U14" i="1"/>
  <c r="U15" i="1" s="1"/>
  <c r="N630" i="20"/>
  <c r="N421" i="20"/>
  <c r="N402" i="20"/>
  <c r="N383" i="20"/>
  <c r="N364" i="20"/>
  <c r="N345" i="20"/>
  <c r="N326" i="20"/>
  <c r="N307" i="20"/>
  <c r="N288" i="20"/>
  <c r="N269" i="20"/>
  <c r="N250" i="20"/>
  <c r="N231" i="20"/>
  <c r="N212" i="20"/>
  <c r="N193" i="20"/>
  <c r="N174" i="20"/>
  <c r="N155" i="20"/>
  <c r="N136" i="20"/>
  <c r="N79" i="20"/>
  <c r="N117" i="20"/>
  <c r="N649" i="20"/>
  <c r="V14" i="1" l="1"/>
  <c r="BL28" i="80"/>
  <c r="BJ29" i="80"/>
  <c r="BL29" i="80" s="1"/>
  <c r="U16" i="1"/>
  <c r="V15" i="1"/>
  <c r="BJ30" i="80" l="1"/>
  <c r="BL30" i="80" s="1"/>
  <c r="V16" i="1"/>
  <c r="U17" i="1"/>
  <c r="BM15" i="80"/>
  <c r="BM16" i="80"/>
  <c r="BM17" i="80"/>
  <c r="V17" i="1" l="1"/>
  <c r="U18" i="1"/>
  <c r="V18" i="1" s="1"/>
  <c r="BJ31" i="80"/>
  <c r="BL31" i="80" s="1"/>
  <c r="BM18" i="80"/>
  <c r="AK26" i="1"/>
  <c r="BJ32" i="80" l="1"/>
  <c r="BL32" i="80" s="1"/>
  <c r="BM19" i="80"/>
  <c r="AF25" i="1"/>
  <c r="AF24" i="1"/>
  <c r="AF23" i="1"/>
  <c r="AF22" i="1"/>
  <c r="AF21" i="1"/>
  <c r="AE25" i="1"/>
  <c r="AE24" i="1"/>
  <c r="AE23" i="1"/>
  <c r="AE22" i="1"/>
  <c r="AE21" i="1"/>
  <c r="AA31" i="1"/>
  <c r="Z31" i="1"/>
  <c r="Y31" i="1"/>
  <c r="X31" i="1"/>
  <c r="BJ33" i="80" l="1"/>
  <c r="BL33" i="80" s="1"/>
  <c r="BM20" i="80"/>
  <c r="AF26" i="1"/>
  <c r="AE26" i="1"/>
  <c r="AG24" i="1"/>
  <c r="AH24" i="1" s="1"/>
  <c r="AG25" i="1"/>
  <c r="AH25" i="1" s="1"/>
  <c r="AG23" i="1"/>
  <c r="AH23" i="1" s="1"/>
  <c r="AG22" i="1"/>
  <c r="AH22" i="1" s="1"/>
  <c r="AG21" i="1"/>
  <c r="AH21" i="1" s="1"/>
  <c r="U31" i="1"/>
  <c r="T31" i="1"/>
  <c r="BJ34" i="80" l="1"/>
  <c r="BL34" i="80" s="1"/>
  <c r="BM21" i="80"/>
  <c r="AG26" i="1"/>
  <c r="AH26" i="1" s="1"/>
  <c r="AL21" i="1"/>
  <c r="AJ24" i="1"/>
  <c r="AJ22" i="1"/>
  <c r="AL25" i="1"/>
  <c r="AJ21" i="1"/>
  <c r="AL23" i="1"/>
  <c r="AL22" i="1"/>
  <c r="AJ25" i="1"/>
  <c r="AL24" i="1"/>
  <c r="AJ23" i="1"/>
  <c r="AM22" i="1" l="1"/>
  <c r="AM24" i="1"/>
  <c r="AM23" i="1"/>
  <c r="AM25" i="1"/>
  <c r="BJ35" i="80"/>
  <c r="BL35" i="80" s="1"/>
  <c r="BM22" i="80"/>
  <c r="AJ26" i="1"/>
  <c r="AM21" i="1"/>
  <c r="AL26" i="1"/>
  <c r="BJ36" i="80" l="1"/>
  <c r="BM23" i="80"/>
  <c r="BL36" i="80" l="1"/>
  <c r="BJ37" i="80"/>
  <c r="BM24" i="80"/>
  <c r="BL37" i="80" l="1"/>
  <c r="BJ38" i="80"/>
  <c r="BM25" i="80"/>
  <c r="BN38" i="80" l="1"/>
  <c r="BL38" i="80"/>
  <c r="BJ39" i="80"/>
  <c r="BM26" i="80"/>
  <c r="BO38" i="80" l="1"/>
  <c r="BN39" i="80"/>
  <c r="BL39" i="80"/>
  <c r="BJ40" i="80"/>
  <c r="BM27" i="80"/>
  <c r="BN40" i="80" l="1"/>
  <c r="BL40" i="80"/>
  <c r="BO39" i="80"/>
  <c r="BJ41" i="80"/>
  <c r="BM28" i="80"/>
  <c r="BN41" i="80" l="1"/>
  <c r="BL41" i="80"/>
  <c r="BO40" i="80"/>
  <c r="BJ42" i="80"/>
  <c r="BM29" i="80"/>
  <c r="BN14" i="80" s="1"/>
  <c r="BP14" i="80" l="1"/>
  <c r="BO14" i="80"/>
  <c r="BQ14" i="80" s="1"/>
  <c r="BO41" i="80"/>
  <c r="BN42" i="80"/>
  <c r="BL42" i="80"/>
  <c r="BJ43" i="80"/>
  <c r="BM30" i="80"/>
  <c r="BN15" i="80" s="1"/>
  <c r="BP15" i="80" l="1"/>
  <c r="BO15" i="80"/>
  <c r="BQ15" i="80" s="1"/>
  <c r="BO42" i="80"/>
  <c r="BL43" i="80"/>
  <c r="BJ44" i="80"/>
  <c r="BM31" i="80"/>
  <c r="BN16" i="80" s="1"/>
  <c r="O17" i="1"/>
  <c r="BO16" i="80" l="1"/>
  <c r="BQ16" i="80" s="1"/>
  <c r="BP16" i="80"/>
  <c r="BL44" i="80"/>
  <c r="BJ45" i="80"/>
  <c r="BM32" i="80"/>
  <c r="BN17" i="80" s="1"/>
  <c r="U8" i="1"/>
  <c r="T8" i="1"/>
  <c r="U7" i="1"/>
  <c r="T7" i="1"/>
  <c r="U6" i="1"/>
  <c r="U5" i="1"/>
  <c r="T5" i="1"/>
  <c r="U4" i="1"/>
  <c r="T4" i="1"/>
  <c r="V7" i="1"/>
  <c r="W7" i="1" s="1"/>
  <c r="T6" i="1"/>
  <c r="O13" i="1"/>
  <c r="N13" i="1"/>
  <c r="P12" i="1"/>
  <c r="Q12" i="1" s="1"/>
  <c r="P11" i="1"/>
  <c r="Q11" i="1" s="1"/>
  <c r="P10" i="1"/>
  <c r="Q10" i="1" s="1"/>
  <c r="P9" i="1"/>
  <c r="Q9" i="1" s="1"/>
  <c r="P8" i="1"/>
  <c r="Q8" i="1" s="1"/>
  <c r="P7" i="1"/>
  <c r="Q7" i="1" s="1"/>
  <c r="P6" i="1"/>
  <c r="Q6" i="1" s="1"/>
  <c r="P5" i="1"/>
  <c r="Q5" i="1" s="1"/>
  <c r="P4" i="1"/>
  <c r="Q4" i="1" s="1"/>
  <c r="BP17" i="80" l="1"/>
  <c r="BO17" i="80"/>
  <c r="BQ17" i="80" s="1"/>
  <c r="BL45" i="80"/>
  <c r="BJ46" i="80"/>
  <c r="BM33" i="80"/>
  <c r="BN18" i="80" s="1"/>
  <c r="V6" i="1"/>
  <c r="W6" i="1" s="1"/>
  <c r="T9" i="1"/>
  <c r="X5" i="1" s="1"/>
  <c r="Z5" i="1" s="1"/>
  <c r="U9" i="1"/>
  <c r="V9" i="1" s="1"/>
  <c r="W9" i="1" s="1"/>
  <c r="V5" i="1"/>
  <c r="W5" i="1" s="1"/>
  <c r="V8" i="1"/>
  <c r="W8" i="1" s="1"/>
  <c r="V4" i="1"/>
  <c r="W4" i="1" s="1"/>
  <c r="P13" i="1"/>
  <c r="Q13" i="1" s="1"/>
  <c r="BO18" i="80" l="1"/>
  <c r="BQ18" i="80" s="1"/>
  <c r="BP18" i="80"/>
  <c r="BL46" i="80"/>
  <c r="BJ47" i="80"/>
  <c r="BM34" i="80"/>
  <c r="BN19" i="80" s="1"/>
  <c r="X7" i="1"/>
  <c r="Z7" i="1" s="1"/>
  <c r="X4" i="1"/>
  <c r="Z4" i="1" s="1"/>
  <c r="AA4" i="1" s="1"/>
  <c r="X8" i="1"/>
  <c r="Z8" i="1" s="1"/>
  <c r="AA8" i="1" s="1"/>
  <c r="X6" i="1"/>
  <c r="Z6" i="1" s="1"/>
  <c r="AA6" i="1" s="1"/>
  <c r="C47" i="1"/>
  <c r="C46" i="1"/>
  <c r="C45" i="1"/>
  <c r="C44" i="1"/>
  <c r="C43" i="1"/>
  <c r="C42" i="1"/>
  <c r="C41" i="1"/>
  <c r="C40" i="1"/>
  <c r="C39" i="1"/>
  <c r="C38" i="1"/>
  <c r="B3" i="1"/>
  <c r="B7" i="1" s="1"/>
  <c r="A8" i="1"/>
  <c r="BO19" i="80" l="1"/>
  <c r="BQ19" i="80" s="1"/>
  <c r="BP19" i="80"/>
  <c r="BL47" i="80"/>
  <c r="BJ48" i="80"/>
  <c r="BM35" i="80"/>
  <c r="AA7" i="1"/>
  <c r="AA5" i="1"/>
  <c r="B8" i="1"/>
  <c r="A9" i="1"/>
  <c r="A10" i="1" s="1"/>
  <c r="B10" i="1" s="1"/>
  <c r="B9" i="1"/>
  <c r="A11" i="1" l="1"/>
  <c r="BN20" i="80"/>
  <c r="BL48" i="80"/>
  <c r="BJ49" i="80"/>
  <c r="BM36" i="80"/>
  <c r="B11" i="1"/>
  <c r="A12" i="1"/>
  <c r="BN21" i="80" l="1"/>
  <c r="BP20" i="80"/>
  <c r="BO20" i="80"/>
  <c r="BQ20" i="80" s="1"/>
  <c r="BL49" i="80"/>
  <c r="BJ50" i="80"/>
  <c r="BM37" i="80"/>
  <c r="B12" i="1"/>
  <c r="A13" i="1"/>
  <c r="BO21" i="80" l="1"/>
  <c r="BQ21" i="80" s="1"/>
  <c r="BP21" i="80"/>
  <c r="BN22" i="80"/>
  <c r="BL50" i="80"/>
  <c r="BJ51" i="80"/>
  <c r="BM38" i="80"/>
  <c r="B13" i="1"/>
  <c r="A14" i="1"/>
  <c r="BN23" i="80" l="1"/>
  <c r="BO22" i="80"/>
  <c r="BQ22" i="80" s="1"/>
  <c r="BP22" i="80"/>
  <c r="BL51" i="80"/>
  <c r="BJ52" i="80"/>
  <c r="BM39" i="80"/>
  <c r="BN24" i="80" s="1"/>
  <c r="B14" i="1"/>
  <c r="A15" i="1"/>
  <c r="BP24" i="80" l="1"/>
  <c r="BO24" i="80"/>
  <c r="BQ24" i="80" s="1"/>
  <c r="BO23" i="80"/>
  <c r="BQ23" i="80" s="1"/>
  <c r="BP23" i="80"/>
  <c r="BL52" i="80"/>
  <c r="BJ53" i="80"/>
  <c r="BM40" i="80"/>
  <c r="BN25" i="80" s="1"/>
  <c r="B15" i="1"/>
  <c r="A16" i="1"/>
  <c r="BP25" i="80" l="1"/>
  <c r="BO25" i="80"/>
  <c r="BQ25" i="80" s="1"/>
  <c r="BL53" i="80"/>
  <c r="BJ54" i="80"/>
  <c r="BM41" i="80"/>
  <c r="BN26" i="80" s="1"/>
  <c r="B16" i="1"/>
  <c r="A17" i="1"/>
  <c r="BO26" i="80" l="1"/>
  <c r="BQ26" i="80" s="1"/>
  <c r="BP26" i="80"/>
  <c r="BL54" i="80"/>
  <c r="BJ55" i="80"/>
  <c r="BM42" i="80"/>
  <c r="BN27" i="80" s="1"/>
  <c r="B17" i="1"/>
  <c r="A18" i="1"/>
  <c r="BO27" i="80" l="1"/>
  <c r="BQ27" i="80" s="1"/>
  <c r="BP27" i="80"/>
  <c r="BL55" i="80"/>
  <c r="BJ56" i="80"/>
  <c r="BM43" i="80"/>
  <c r="BN28" i="80" s="1"/>
  <c r="B18" i="1"/>
  <c r="A19" i="1"/>
  <c r="BO28" i="80" l="1"/>
  <c r="BQ28" i="80" s="1"/>
  <c r="BP28" i="80"/>
  <c r="BL56" i="80"/>
  <c r="BJ57" i="80"/>
  <c r="BM44" i="80"/>
  <c r="BN29" i="80" s="1"/>
  <c r="B19" i="1"/>
  <c r="A20" i="1"/>
  <c r="BN57" i="80" l="1"/>
  <c r="BL57" i="80"/>
  <c r="BO29" i="80"/>
  <c r="BQ29" i="80" s="1"/>
  <c r="BP29" i="80"/>
  <c r="BP38" i="80"/>
  <c r="BJ58" i="80"/>
  <c r="BQ38" i="80"/>
  <c r="BM45" i="80"/>
  <c r="BN30" i="80" s="1"/>
  <c r="B20" i="1"/>
  <c r="A21" i="1"/>
  <c r="BO57" i="80" l="1"/>
  <c r="BN58" i="80"/>
  <c r="BL58" i="80"/>
  <c r="BP39" i="80"/>
  <c r="BO30" i="80"/>
  <c r="BQ30" i="80" s="1"/>
  <c r="BP30" i="80"/>
  <c r="BJ59" i="80"/>
  <c r="BM46" i="80"/>
  <c r="BN36" i="80" s="1"/>
  <c r="BQ39" i="80"/>
  <c r="B21" i="1"/>
  <c r="A22" i="1"/>
  <c r="BN31" i="80" l="1"/>
  <c r="BO31" i="80" s="1"/>
  <c r="BQ31" i="80" s="1"/>
  <c r="BO36" i="80"/>
  <c r="BQ36" i="80" s="1"/>
  <c r="BP36" i="80"/>
  <c r="BO58" i="80"/>
  <c r="BN59" i="80"/>
  <c r="BL59" i="80"/>
  <c r="BP40" i="80"/>
  <c r="BN32" i="80"/>
  <c r="BJ60" i="80"/>
  <c r="BM47" i="80"/>
  <c r="BQ40" i="80"/>
  <c r="A23" i="1"/>
  <c r="B22" i="1"/>
  <c r="BP31" i="80" l="1"/>
  <c r="BN37" i="80"/>
  <c r="BO37" i="80" s="1"/>
  <c r="BQ37" i="80" s="1"/>
  <c r="BN43" i="80"/>
  <c r="BO43" i="80" s="1"/>
  <c r="BO59" i="80"/>
  <c r="BN60" i="80"/>
  <c r="BL60" i="80"/>
  <c r="BO32" i="80"/>
  <c r="BQ32" i="80" s="1"/>
  <c r="BP32" i="80"/>
  <c r="BP41" i="80"/>
  <c r="BN33" i="80"/>
  <c r="BJ61" i="80"/>
  <c r="BM48" i="80"/>
  <c r="BN44" i="80" s="1"/>
  <c r="BO44" i="80" s="1"/>
  <c r="BQ41" i="80"/>
  <c r="B23" i="1"/>
  <c r="A24" i="1"/>
  <c r="BP37" i="80" l="1"/>
  <c r="BO60" i="80"/>
  <c r="BN61" i="80"/>
  <c r="BL61" i="80"/>
  <c r="BP42" i="80"/>
  <c r="BN34" i="80"/>
  <c r="BO33" i="80"/>
  <c r="BQ33" i="80" s="1"/>
  <c r="BP33" i="80"/>
  <c r="BJ62" i="80"/>
  <c r="BM49" i="80"/>
  <c r="BN45" i="80" s="1"/>
  <c r="BO45" i="80" s="1"/>
  <c r="BQ42" i="80"/>
  <c r="B24" i="1"/>
  <c r="A25" i="1"/>
  <c r="BO61" i="80" l="1"/>
  <c r="BQ61" i="80" s="1"/>
  <c r="BN62" i="80"/>
  <c r="BL62" i="80"/>
  <c r="BO34" i="80"/>
  <c r="BQ34" i="80" s="1"/>
  <c r="BP34" i="80"/>
  <c r="BP43" i="80"/>
  <c r="BN35" i="80"/>
  <c r="BJ63" i="80"/>
  <c r="BP61" i="80"/>
  <c r="BM50" i="80"/>
  <c r="BQ43" i="80"/>
  <c r="A26" i="1"/>
  <c r="B25" i="1"/>
  <c r="BP44" i="80" l="1"/>
  <c r="BN46" i="80"/>
  <c r="BO46" i="80" s="1"/>
  <c r="BO62" i="80"/>
  <c r="BQ62" i="80" s="1"/>
  <c r="BN63" i="80"/>
  <c r="BL63" i="80"/>
  <c r="BO35" i="80"/>
  <c r="BQ35" i="80" s="1"/>
  <c r="BP35" i="80"/>
  <c r="BJ64" i="80"/>
  <c r="BP62" i="80"/>
  <c r="BQ44" i="80"/>
  <c r="BM51" i="80"/>
  <c r="B26" i="1"/>
  <c r="A27" i="1"/>
  <c r="BP45" i="80" l="1"/>
  <c r="BN47" i="80"/>
  <c r="BO47" i="80" s="1"/>
  <c r="BN64" i="80"/>
  <c r="BL64" i="80"/>
  <c r="BO63" i="80"/>
  <c r="BQ63" i="80" s="1"/>
  <c r="BJ65" i="80"/>
  <c r="BP63" i="80"/>
  <c r="BM52" i="80"/>
  <c r="BN48" i="80" s="1"/>
  <c r="BO48" i="80" s="1"/>
  <c r="BQ45" i="80"/>
  <c r="B27" i="1"/>
  <c r="A28" i="1"/>
  <c r="BO64" i="80" l="1"/>
  <c r="BQ64" i="80" s="1"/>
  <c r="BN65" i="80"/>
  <c r="BL65" i="80"/>
  <c r="BJ66" i="80"/>
  <c r="BP64" i="80"/>
  <c r="BP46" i="80"/>
  <c r="BM53" i="80"/>
  <c r="BN49" i="80" s="1"/>
  <c r="BO49" i="80" s="1"/>
  <c r="B28" i="1"/>
  <c r="A29" i="1"/>
  <c r="BO65" i="80" l="1"/>
  <c r="BQ65" i="80" s="1"/>
  <c r="BN66" i="80"/>
  <c r="BL66" i="80"/>
  <c r="BJ67" i="80"/>
  <c r="BP65" i="80"/>
  <c r="BQ46" i="80"/>
  <c r="BM54" i="80"/>
  <c r="BN50" i="80" s="1"/>
  <c r="BO50" i="80" s="1"/>
  <c r="BP48" i="80"/>
  <c r="BQ48" i="80"/>
  <c r="BP47" i="80"/>
  <c r="BQ47" i="80"/>
  <c r="B29" i="1"/>
  <c r="A30" i="1"/>
  <c r="BO66" i="80" l="1"/>
  <c r="BQ66" i="80" s="1"/>
  <c r="BN67" i="80"/>
  <c r="BL67" i="80"/>
  <c r="BJ68" i="80"/>
  <c r="BP66" i="80"/>
  <c r="BM55" i="80"/>
  <c r="BP49" i="80"/>
  <c r="BQ49" i="80"/>
  <c r="B30" i="1"/>
  <c r="A31" i="1"/>
  <c r="BN51" i="80" l="1"/>
  <c r="BO51" i="80" s="1"/>
  <c r="BN53" i="80"/>
  <c r="BO53" i="80" s="1"/>
  <c r="BN68" i="80"/>
  <c r="BL68" i="80"/>
  <c r="BO67" i="80"/>
  <c r="BQ67" i="80" s="1"/>
  <c r="BJ69" i="80"/>
  <c r="BP67" i="80"/>
  <c r="BM56" i="80"/>
  <c r="BP50" i="80"/>
  <c r="BQ50" i="80"/>
  <c r="B31" i="1"/>
  <c r="A32" i="1"/>
  <c r="BN52" i="80" l="1"/>
  <c r="BO52" i="80" s="1"/>
  <c r="BN54" i="80"/>
  <c r="BO54" i="80" s="1"/>
  <c r="BO68" i="80"/>
  <c r="BQ68" i="80" s="1"/>
  <c r="BN69" i="80"/>
  <c r="BL69" i="80"/>
  <c r="BJ70" i="80"/>
  <c r="BP68" i="80"/>
  <c r="BM57" i="80"/>
  <c r="BN55" i="80" s="1"/>
  <c r="BO55" i="80" s="1"/>
  <c r="BP51" i="80"/>
  <c r="BQ51" i="80"/>
  <c r="B32" i="1"/>
  <c r="A33" i="1"/>
  <c r="BO69" i="80" l="1"/>
  <c r="BQ69" i="80" s="1"/>
  <c r="BN70" i="80"/>
  <c r="BL70" i="80"/>
  <c r="BJ71" i="80"/>
  <c r="BP69" i="80"/>
  <c r="BP52" i="80"/>
  <c r="BQ52" i="80"/>
  <c r="BW14" i="80" s="1"/>
  <c r="BM58" i="80"/>
  <c r="BN56" i="80" s="1"/>
  <c r="BO56" i="80" s="1"/>
  <c r="B33" i="1"/>
  <c r="A34" i="1"/>
  <c r="BO70" i="80" l="1"/>
  <c r="BQ70" i="80" s="1"/>
  <c r="BN71" i="80"/>
  <c r="BL71" i="80"/>
  <c r="BJ72" i="80"/>
  <c r="BP70" i="80"/>
  <c r="BP53" i="80"/>
  <c r="BQ53" i="80"/>
  <c r="BM59" i="80"/>
  <c r="B34" i="1"/>
  <c r="A35" i="1"/>
  <c r="BO71" i="80" l="1"/>
  <c r="BQ71" i="80" s="1"/>
  <c r="BN72" i="80"/>
  <c r="BL72" i="80"/>
  <c r="BJ73" i="80"/>
  <c r="BP71" i="80"/>
  <c r="BM60" i="80"/>
  <c r="BP54" i="80"/>
  <c r="BQ54" i="80"/>
  <c r="B35" i="1"/>
  <c r="A36" i="1"/>
  <c r="BO72" i="80" l="1"/>
  <c r="BQ72" i="80" s="1"/>
  <c r="BN73" i="80"/>
  <c r="BL73" i="80"/>
  <c r="BJ74" i="80"/>
  <c r="BP72" i="80"/>
  <c r="BP55" i="80"/>
  <c r="BQ55" i="80"/>
  <c r="BM61" i="80"/>
  <c r="B36" i="1"/>
  <c r="A37" i="1"/>
  <c r="BO73" i="80" l="1"/>
  <c r="BQ73" i="80" s="1"/>
  <c r="BN74" i="80"/>
  <c r="BL74" i="80"/>
  <c r="BJ75" i="80"/>
  <c r="BP73" i="80"/>
  <c r="BM62" i="80"/>
  <c r="BP56" i="80"/>
  <c r="BQ56" i="80"/>
  <c r="B37" i="1"/>
  <c r="C5" i="1" s="1"/>
  <c r="A38" i="1"/>
  <c r="BO74" i="80" l="1"/>
  <c r="BQ74" i="80" s="1"/>
  <c r="BN75" i="80"/>
  <c r="BL75" i="80"/>
  <c r="BJ76" i="80"/>
  <c r="BP74" i="80"/>
  <c r="BM63" i="80"/>
  <c r="BP57" i="80"/>
  <c r="BQ57" i="80"/>
  <c r="C3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A39" i="1"/>
  <c r="BO75" i="80" l="1"/>
  <c r="BQ75" i="80" s="1"/>
  <c r="BN76" i="80"/>
  <c r="BL76" i="80"/>
  <c r="BJ77" i="80"/>
  <c r="BP75" i="80"/>
  <c r="BM64" i="80"/>
  <c r="BP58" i="80"/>
  <c r="BQ58" i="80"/>
  <c r="A40" i="1"/>
  <c r="BO76" i="80" l="1"/>
  <c r="BQ76" i="80" s="1"/>
  <c r="BN77" i="80"/>
  <c r="BL77" i="80"/>
  <c r="BJ78" i="80"/>
  <c r="BP76" i="80"/>
  <c r="BP59" i="80"/>
  <c r="BQ59" i="80"/>
  <c r="BM65" i="80"/>
  <c r="A41" i="1"/>
  <c r="BO77" i="80" l="1"/>
  <c r="BQ77" i="80" s="1"/>
  <c r="BN78" i="80"/>
  <c r="BL78" i="80"/>
  <c r="BJ79" i="80"/>
  <c r="BP77" i="80"/>
  <c r="BP60" i="80"/>
  <c r="BQ60" i="80"/>
  <c r="A42" i="1"/>
  <c r="A43" i="1" s="1"/>
  <c r="A44" i="1" s="1"/>
  <c r="A45" i="1" s="1"/>
  <c r="A46" i="1" s="1"/>
  <c r="A47" i="1" s="1"/>
  <c r="BO78" i="80" l="1"/>
  <c r="BQ78" i="80" s="1"/>
  <c r="BL79" i="80"/>
  <c r="BN79" i="80"/>
  <c r="BV14" i="80"/>
  <c r="BX14" i="80" s="1"/>
  <c r="BJ80" i="80"/>
  <c r="BP78" i="80"/>
  <c r="BL80" i="80" l="1"/>
  <c r="BN80" i="80"/>
  <c r="BO79" i="80"/>
  <c r="BQ79" i="80" s="1"/>
  <c r="BJ81" i="80"/>
  <c r="BP79" i="80"/>
  <c r="BL81" i="80" l="1"/>
  <c r="BN81" i="80"/>
  <c r="BO80" i="80"/>
  <c r="BQ80" i="80" s="1"/>
  <c r="BJ82" i="80"/>
  <c r="BP80" i="80"/>
  <c r="BL82" i="80" l="1"/>
  <c r="BN82" i="80"/>
  <c r="BO81" i="80"/>
  <c r="BQ81" i="80" s="1"/>
  <c r="BJ83" i="80"/>
  <c r="BP81" i="80"/>
  <c r="BN83" i="80" l="1"/>
  <c r="BL83" i="80"/>
  <c r="BO82" i="80"/>
  <c r="BQ82" i="80" s="1"/>
  <c r="BJ84" i="80"/>
  <c r="BP82" i="80"/>
  <c r="BO83" i="80" l="1"/>
  <c r="BQ83" i="80" s="1"/>
  <c r="BN84" i="80"/>
  <c r="BL84" i="80"/>
  <c r="BJ85" i="80"/>
  <c r="BP83" i="80"/>
  <c r="BO84" i="80" l="1"/>
  <c r="BQ84" i="80" s="1"/>
  <c r="BN85" i="80"/>
  <c r="BL85" i="80"/>
  <c r="BJ86" i="80"/>
  <c r="BP84" i="80"/>
  <c r="BO85" i="80" l="1"/>
  <c r="BQ85" i="80" s="1"/>
  <c r="BN86" i="80"/>
  <c r="BL86" i="80"/>
  <c r="BJ87" i="80"/>
  <c r="BP85" i="80"/>
  <c r="BO86" i="80" l="1"/>
  <c r="BQ86" i="80" s="1"/>
  <c r="BN87" i="80"/>
  <c r="BL87" i="80"/>
  <c r="BJ88" i="80"/>
  <c r="BP86" i="80"/>
  <c r="BO87" i="80" l="1"/>
  <c r="BQ87" i="80" s="1"/>
  <c r="BN88" i="80"/>
  <c r="BL88" i="80"/>
  <c r="BJ89" i="80"/>
  <c r="BJ90" i="80" s="1"/>
  <c r="BJ91" i="80" s="1"/>
  <c r="BJ92" i="80" s="1"/>
  <c r="BJ93" i="80" s="1"/>
  <c r="BJ94" i="80" s="1"/>
  <c r="BJ95" i="80" s="1"/>
  <c r="BJ96" i="80" s="1"/>
  <c r="BJ97" i="80" s="1"/>
  <c r="BJ98" i="80" s="1"/>
  <c r="BJ99" i="80" s="1"/>
  <c r="BJ100" i="80" s="1"/>
  <c r="BJ101" i="80" s="1"/>
  <c r="BJ102" i="80" s="1"/>
  <c r="BJ103" i="80" s="1"/>
  <c r="BJ104" i="80" s="1"/>
  <c r="BJ105" i="80" s="1"/>
  <c r="BJ106" i="80" s="1"/>
  <c r="BJ107" i="80" s="1"/>
  <c r="BJ108" i="80" s="1"/>
  <c r="BJ109" i="80" s="1"/>
  <c r="BJ110" i="80" s="1"/>
  <c r="BJ111" i="80" s="1"/>
  <c r="BJ112" i="80" s="1"/>
  <c r="BJ113" i="80" s="1"/>
  <c r="BJ114" i="80" s="1"/>
  <c r="BJ115" i="80" s="1"/>
  <c r="BJ116" i="80" s="1"/>
  <c r="BJ117" i="80" s="1"/>
  <c r="BJ118" i="80" s="1"/>
  <c r="BJ119" i="80" s="1"/>
  <c r="BJ120" i="80" s="1"/>
  <c r="BJ121" i="80" s="1"/>
  <c r="BJ122" i="80" s="1"/>
  <c r="BJ123" i="80" s="1"/>
  <c r="BJ124" i="80" s="1"/>
  <c r="BJ125" i="80" s="1"/>
  <c r="BJ126" i="80" s="1"/>
  <c r="BJ127" i="80" s="1"/>
  <c r="BJ128" i="80" s="1"/>
  <c r="BJ129" i="80" s="1"/>
  <c r="BJ130" i="80" s="1"/>
  <c r="BJ131" i="80" s="1"/>
  <c r="BJ132" i="80" s="1"/>
  <c r="BJ133" i="80" s="1"/>
  <c r="BJ134" i="80" s="1"/>
  <c r="BJ135" i="80" s="1"/>
  <c r="BJ136" i="80" s="1"/>
  <c r="BJ137" i="80" s="1"/>
  <c r="BJ138" i="80" s="1"/>
  <c r="BJ139" i="80" s="1"/>
  <c r="BJ140" i="80" s="1"/>
  <c r="BJ141" i="80" s="1"/>
  <c r="BJ142" i="80" s="1"/>
  <c r="BJ143" i="80" s="1"/>
  <c r="BJ144" i="80" s="1"/>
  <c r="BJ145" i="80" s="1"/>
  <c r="BJ146" i="80" s="1"/>
  <c r="BJ147" i="80" s="1"/>
  <c r="BJ148" i="80" s="1"/>
  <c r="BJ149" i="80" s="1"/>
  <c r="BJ150" i="80" s="1"/>
  <c r="BJ151" i="80" s="1"/>
  <c r="BJ152" i="80" s="1"/>
  <c r="BJ153" i="80" s="1"/>
  <c r="BJ154" i="80" s="1"/>
  <c r="BJ155" i="80" s="1"/>
  <c r="BJ156" i="80" s="1"/>
  <c r="BJ157" i="80" s="1"/>
  <c r="BJ158" i="80" s="1"/>
  <c r="BJ159" i="80" s="1"/>
  <c r="BJ160" i="80" s="1"/>
  <c r="BJ161" i="80" s="1"/>
  <c r="BJ162" i="80" s="1"/>
  <c r="BJ163" i="80" s="1"/>
  <c r="BJ164" i="80" s="1"/>
  <c r="BJ165" i="80" s="1"/>
  <c r="BJ166" i="80" s="1"/>
  <c r="BJ167" i="80" s="1"/>
  <c r="BJ168" i="80" s="1"/>
  <c r="BJ169" i="80" s="1"/>
  <c r="BJ170" i="80" s="1"/>
  <c r="BJ171" i="80" s="1"/>
  <c r="BJ172" i="80" s="1"/>
  <c r="BJ173" i="80" s="1"/>
  <c r="BJ174" i="80" s="1"/>
  <c r="BJ175" i="80" s="1"/>
  <c r="BJ176" i="80" s="1"/>
  <c r="BJ177" i="80" s="1"/>
  <c r="BJ178" i="80" s="1"/>
  <c r="BJ179" i="80" s="1"/>
  <c r="BJ180" i="80" s="1"/>
  <c r="BJ181" i="80" s="1"/>
  <c r="BJ182" i="80" s="1"/>
  <c r="BJ183" i="80" s="1"/>
  <c r="BJ184" i="80" s="1"/>
  <c r="BJ185" i="80" s="1"/>
  <c r="BJ186" i="80" s="1"/>
  <c r="BJ187" i="80" s="1"/>
  <c r="BJ188" i="80" s="1"/>
  <c r="BJ189" i="80" s="1"/>
  <c r="BJ190" i="80" s="1"/>
  <c r="BJ191" i="80" s="1"/>
  <c r="BJ192" i="80" s="1"/>
  <c r="BJ193" i="80" s="1"/>
  <c r="BJ194" i="80" s="1"/>
  <c r="BJ195" i="80" s="1"/>
  <c r="BJ196" i="80" s="1"/>
  <c r="BP87" i="80"/>
  <c r="BO88" i="80" l="1"/>
  <c r="BQ88" i="80" s="1"/>
  <c r="BP88" i="80"/>
</calcChain>
</file>

<file path=xl/sharedStrings.xml><?xml version="1.0" encoding="utf-8"?>
<sst xmlns="http://schemas.openxmlformats.org/spreadsheetml/2006/main" count="2041" uniqueCount="190">
  <si>
    <t>Grupo</t>
  </si>
  <si>
    <t>Min</t>
  </si>
  <si>
    <t>Max</t>
  </si>
  <si>
    <t>Edad</t>
  </si>
  <si>
    <t>%</t>
  </si>
  <si>
    <t>Día</t>
  </si>
  <si>
    <t>Sanos</t>
  </si>
  <si>
    <t>Curados</t>
  </si>
  <si>
    <t>Muertos</t>
  </si>
  <si>
    <t>Distancia</t>
  </si>
  <si>
    <t>Encuentros</t>
  </si>
  <si>
    <t>Altas diarias</t>
  </si>
  <si>
    <t>DiasInfec</t>
  </si>
  <si>
    <t>R0</t>
  </si>
  <si>
    <t>Variaciones</t>
  </si>
  <si>
    <t>Cur</t>
  </si>
  <si>
    <t>Mtos</t>
  </si>
  <si>
    <t xml:space="preserve"> Desinmuniz </t>
  </si>
  <si>
    <t>Importados</t>
  </si>
  <si>
    <t>Afectados</t>
  </si>
  <si>
    <t>Mtos/Afec.</t>
  </si>
  <si>
    <t>n</t>
  </si>
  <si>
    <t>a</t>
  </si>
  <si>
    <t>pot</t>
  </si>
  <si>
    <t>x</t>
  </si>
  <si>
    <t>yp</t>
  </si>
  <si>
    <t>suma Yp =</t>
  </si>
  <si>
    <t>Y</t>
  </si>
  <si>
    <t>Clusters</t>
  </si>
  <si>
    <t>Infectados</t>
  </si>
  <si>
    <t>0 a 9</t>
  </si>
  <si>
    <t>10 a 19</t>
  </si>
  <si>
    <t>20 a 29</t>
  </si>
  <si>
    <t>30 a 39</t>
  </si>
  <si>
    <t>40 a 49</t>
  </si>
  <si>
    <t>50 a 59</t>
  </si>
  <si>
    <t>60 a 69</t>
  </si>
  <si>
    <t>70 a 79</t>
  </si>
  <si>
    <t>80 y mas</t>
  </si>
  <si>
    <t>Total</t>
  </si>
  <si>
    <t>% Muerte</t>
  </si>
  <si>
    <t>% Curación</t>
  </si>
  <si>
    <t>Mas de 70</t>
  </si>
  <si>
    <t>20 a 59</t>
  </si>
  <si>
    <t>% Contagio</t>
  </si>
  <si>
    <t>% INE</t>
  </si>
  <si>
    <t>Factor</t>
  </si>
  <si>
    <t>Contagio/INE</t>
  </si>
  <si>
    <t>Base nene</t>
  </si>
  <si>
    <t>Des</t>
  </si>
  <si>
    <t>Inf</t>
  </si>
  <si>
    <t>Días</t>
  </si>
  <si>
    <t>Infectado</t>
  </si>
  <si>
    <t>Probabilidad</t>
  </si>
  <si>
    <t>clusters</t>
  </si>
  <si>
    <t>cluster</t>
  </si>
  <si>
    <t>nene</t>
  </si>
  <si>
    <t>menor</t>
  </si>
  <si>
    <t>adulto</t>
  </si>
  <si>
    <t>jubilado</t>
  </si>
  <si>
    <t>mayor</t>
  </si>
  <si>
    <t>(INE) %</t>
  </si>
  <si>
    <t>Contag</t>
  </si>
  <si>
    <t>Enfermo</t>
  </si>
  <si>
    <t>Individ</t>
  </si>
  <si>
    <t>N.Pasos</t>
  </si>
  <si>
    <t>Cura</t>
  </si>
  <si>
    <t>Porcentajes de población</t>
  </si>
  <si>
    <t>Altas</t>
  </si>
  <si>
    <t>diarias</t>
  </si>
  <si>
    <t>Contagiados</t>
  </si>
  <si>
    <t>CCAA Codigo ISO</t>
  </si>
  <si>
    <t>Fecha</t>
  </si>
  <si>
    <t xml:space="preserve">Casos </t>
  </si>
  <si>
    <t>Hospitalizados</t>
  </si>
  <si>
    <t>UCI</t>
  </si>
  <si>
    <t>Fallecidos</t>
  </si>
  <si>
    <t>AN</t>
  </si>
  <si>
    <t>AR</t>
  </si>
  <si>
    <t>AS</t>
  </si>
  <si>
    <t>IB</t>
  </si>
  <si>
    <t>CN</t>
  </si>
  <si>
    <t>CB</t>
  </si>
  <si>
    <t>CM</t>
  </si>
  <si>
    <t>CL</t>
  </si>
  <si>
    <t>CT</t>
  </si>
  <si>
    <t>CE</t>
  </si>
  <si>
    <t>VC</t>
  </si>
  <si>
    <t>EX</t>
  </si>
  <si>
    <t>GA</t>
  </si>
  <si>
    <t>MD</t>
  </si>
  <si>
    <t>ME</t>
  </si>
  <si>
    <t>MC</t>
  </si>
  <si>
    <t>NC</t>
  </si>
  <si>
    <t>PV</t>
  </si>
  <si>
    <t>RI</t>
  </si>
  <si>
    <t>&lt;2</t>
  </si>
  <si>
    <t>2 a 4</t>
  </si>
  <si>
    <t>5 a 14</t>
  </si>
  <si>
    <t>15 a 29</t>
  </si>
  <si>
    <t>&gt;=80</t>
  </si>
  <si>
    <t>Casos</t>
  </si>
  <si>
    <t>Cercanias</t>
  </si>
  <si>
    <t>Enfermos</t>
  </si>
  <si>
    <t>% Población</t>
  </si>
  <si>
    <t>Pob INE</t>
  </si>
  <si>
    <t>Infectada</t>
  </si>
  <si>
    <t>Contagio</t>
  </si>
  <si>
    <t>Individuos</t>
  </si>
  <si>
    <t>Duración</t>
  </si>
  <si>
    <t>Curación</t>
  </si>
  <si>
    <t>% Factor</t>
  </si>
  <si>
    <t>Num. Pasos</t>
  </si>
  <si>
    <t>Población</t>
  </si>
  <si>
    <t>58*</t>
  </si>
  <si>
    <t>habitantes</t>
  </si>
  <si>
    <t>Super. Km2</t>
  </si>
  <si>
    <t>radio en m</t>
  </si>
  <si>
    <t>alcala de henares</t>
  </si>
  <si>
    <t>prueba</t>
  </si>
  <si>
    <t>Hospital</t>
  </si>
  <si>
    <t>x2</t>
  </si>
  <si>
    <t>c</t>
  </si>
  <si>
    <t>y</t>
  </si>
  <si>
    <t>x3</t>
  </si>
  <si>
    <t>Sanidad</t>
  </si>
  <si>
    <t>Modelo</t>
  </si>
  <si>
    <t>Diferencias</t>
  </si>
  <si>
    <t>SEC</t>
  </si>
  <si>
    <t>Indice</t>
  </si>
  <si>
    <t>Desplazado</t>
  </si>
  <si>
    <t>Modelo * b</t>
  </si>
  <si>
    <t>b</t>
  </si>
  <si>
    <t>Escala</t>
  </si>
  <si>
    <t>Desplazamiento</t>
  </si>
  <si>
    <t>Hasta</t>
  </si>
  <si>
    <t>Máximo</t>
  </si>
  <si>
    <t>EC</t>
  </si>
  <si>
    <t>SEC/N</t>
  </si>
  <si>
    <t>N</t>
  </si>
  <si>
    <t>Desde</t>
  </si>
  <si>
    <t>Movilidad</t>
  </si>
  <si>
    <t>Número de individuos</t>
  </si>
  <si>
    <t>Probabilidad base de REcontagio</t>
  </si>
  <si>
    <t>Días de carencia para contagiar</t>
  </si>
  <si>
    <t>Días de incubación</t>
  </si>
  <si>
    <t>Probabilidad de hospitalización</t>
  </si>
  <si>
    <t>Probabilidad contagio ambiental</t>
  </si>
  <si>
    <t>Número de focos iniciales</t>
  </si>
  <si>
    <t>cada 0 días, del grupo adulto</t>
  </si>
  <si>
    <t>Radio de contacto</t>
  </si>
  <si>
    <t>Longitud media 10 pasos</t>
  </si>
  <si>
    <t>Número clusters objetivo</t>
  </si>
  <si>
    <t>Número clusters generados</t>
  </si>
  <si>
    <t>con        9.960 individuos,            3 infectados de inicio</t>
  </si>
  <si>
    <t>Probabilidad base de contagio de proximidad</t>
  </si>
  <si>
    <t>Probabilidad de enfermar tras la incubación</t>
  </si>
  <si>
    <t>Radio de la población</t>
  </si>
  <si>
    <t>Simulaciones promediadas</t>
  </si>
  <si>
    <t>Reducción de la probabilidad de contagiar de los enfermos al</t>
  </si>
  <si>
    <t>Reducción de la probabilidad de contagiar de los hospitalizados al</t>
  </si>
  <si>
    <t>Potencia de la ecuación de probabilidad de finalizar la infección</t>
  </si>
  <si>
    <t>Probabilidad de contagio en clúster</t>
  </si>
  <si>
    <t>ML</t>
  </si>
  <si>
    <t>Indirectos</t>
  </si>
  <si>
    <t>A</t>
  </si>
  <si>
    <t>B</t>
  </si>
  <si>
    <t>Informe 21</t>
  </si>
  <si>
    <t>Indirecto</t>
  </si>
  <si>
    <t>Hospitaliz</t>
  </si>
  <si>
    <t>Porcentajes de población visible</t>
  </si>
  <si>
    <t>Porcentajes de población total</t>
  </si>
  <si>
    <t>Gravedad</t>
  </si>
  <si>
    <t>Graves</t>
  </si>
  <si>
    <t>---</t>
  </si>
  <si>
    <t>----------</t>
  </si>
  <si>
    <t>Desinmuniz</t>
  </si>
  <si>
    <t>Ida</t>
  </si>
  <si>
    <t>críticos</t>
  </si>
  <si>
    <t>infectados</t>
  </si>
  <si>
    <t>Cercania</t>
  </si>
  <si>
    <t>Tip</t>
  </si>
  <si>
    <t>o 0</t>
  </si>
  <si>
    <t>o 1</t>
  </si>
  <si>
    <t>o 2</t>
  </si>
  <si>
    <t>o 3</t>
  </si>
  <si>
    <t>o 4</t>
  </si>
  <si>
    <t>m1</t>
  </si>
  <si>
    <t>m2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</si>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</sst>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#,##0.0"/>
    <numFmt numFmtId="166" formatCode="0.000%"/>
    <numFmt numFmtId="167" formatCode="0.0%"/>
    <numFmt numFmtId="168" formatCode="0.0000"/>
    <numFmt numFmtId="169" formatCode="0.000000000"/>
    <numFmt numFmtId="170" formatCode="0.0000E+00"/>
    <numFmt numFmtId="171" formatCode="0.00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6" applyNumberFormat="0" applyAlignment="0" applyProtection="0"/>
    <xf numFmtId="0" fontId="10" fillId="6" borderId="7" applyNumberFormat="0" applyAlignment="0" applyProtection="0"/>
    <xf numFmtId="0" fontId="11" fillId="6" borderId="6" applyNumberFormat="0" applyAlignment="0" applyProtection="0"/>
    <xf numFmtId="0" fontId="12" fillId="0" borderId="8" applyNumberFormat="0" applyFill="0" applyAlignment="0" applyProtection="0"/>
    <xf numFmtId="0" fontId="13" fillId="7" borderId="9" applyNumberFormat="0" applyAlignment="0" applyProtection="0"/>
    <xf numFmtId="0" fontId="14" fillId="0" borderId="0" applyNumberFormat="0" applyFill="0" applyBorder="0" applyAlignment="0" applyProtection="0"/>
    <xf numFmtId="0" fontId="2" fillId="8" borderId="10" applyNumberFormat="0" applyFont="0" applyAlignment="0" applyProtection="0"/>
    <xf numFmtId="0" fontId="15" fillId="0" borderId="0" applyNumberFormat="0" applyFill="0" applyBorder="0" applyAlignment="0" applyProtection="0"/>
    <xf numFmtId="0" fontId="1" fillId="0" borderId="11" applyNumberFormat="0" applyFill="0" applyAlignment="0" applyProtection="0"/>
    <xf numFmtId="0" fontId="16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6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30">
    <xf numFmtId="0" fontId="0" fillId="0" borderId="0" xfId="0"/>
    <xf numFmtId="3" fontId="0" fillId="0" borderId="0" xfId="0" applyNumberFormat="1"/>
    <xf numFmtId="2" fontId="1" fillId="0" borderId="1" xfId="0" applyNumberFormat="1" applyFont="1" applyBorder="1" applyAlignment="1">
      <alignment horizontal="center"/>
    </xf>
    <xf numFmtId="3" fontId="0" fillId="0" borderId="0" xfId="0" quotePrefix="1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/>
    <xf numFmtId="14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0" xfId="0" applyFont="1"/>
    <xf numFmtId="168" fontId="1" fillId="0" borderId="1" xfId="0" applyNumberFormat="1" applyFont="1" applyBorder="1" applyAlignment="1">
      <alignment horizontal="center"/>
    </xf>
    <xf numFmtId="169" fontId="0" fillId="0" borderId="0" xfId="0" applyNumberFormat="1"/>
    <xf numFmtId="0" fontId="0" fillId="0" borderId="1" xfId="0" applyBorder="1"/>
    <xf numFmtId="168" fontId="0" fillId="0" borderId="1" xfId="0" applyNumberFormat="1" applyBorder="1"/>
    <xf numFmtId="170" fontId="0" fillId="0" borderId="0" xfId="0" applyNumberFormat="1"/>
    <xf numFmtId="170" fontId="0" fillId="0" borderId="1" xfId="0" applyNumberFormat="1" applyBorder="1"/>
    <xf numFmtId="0" fontId="1" fillId="0" borderId="0" xfId="0" applyFont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1" xfId="0" applyNumberFormat="1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0" fontId="0" fillId="0" borderId="1" xfId="1" applyNumberFormat="1" applyFont="1" applyBorder="1"/>
    <xf numFmtId="10" fontId="0" fillId="0" borderId="1" xfId="0" applyNumberFormat="1" applyBorder="1"/>
    <xf numFmtId="3" fontId="0" fillId="0" borderId="1" xfId="0" applyNumberFormat="1" applyBorder="1"/>
    <xf numFmtId="10" fontId="1" fillId="0" borderId="0" xfId="1" applyNumberFormat="1" applyFont="1"/>
    <xf numFmtId="167" fontId="0" fillId="0" borderId="0" xfId="1" applyNumberFormat="1" applyFont="1"/>
    <xf numFmtId="0" fontId="1" fillId="0" borderId="1" xfId="0" applyFont="1" applyFill="1" applyBorder="1" applyAlignment="1">
      <alignment horizontal="center"/>
    </xf>
    <xf numFmtId="9" fontId="0" fillId="0" borderId="0" xfId="0" applyNumberFormat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9" fontId="0" fillId="0" borderId="0" xfId="1" applyFont="1"/>
    <xf numFmtId="0" fontId="0" fillId="0" borderId="0" xfId="0" applyAlignment="1">
      <alignment horizontal="center"/>
    </xf>
    <xf numFmtId="0" fontId="0" fillId="0" borderId="2" xfId="0" applyBorder="1"/>
    <xf numFmtId="167" fontId="1" fillId="0" borderId="2" xfId="1" applyNumberFormat="1" applyFont="1" applyBorder="1"/>
    <xf numFmtId="0" fontId="1" fillId="0" borderId="1" xfId="0" applyFont="1" applyBorder="1"/>
    <xf numFmtId="2" fontId="19" fillId="0" borderId="1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0" fillId="0" borderId="0" xfId="0" applyNumberFormat="1" applyFont="1"/>
    <xf numFmtId="3" fontId="1" fillId="0" borderId="0" xfId="0" applyNumberFormat="1" applyFont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" fontId="0" fillId="0" borderId="0" xfId="0" applyNumberFormat="1"/>
    <xf numFmtId="17" fontId="0" fillId="0" borderId="0" xfId="0" applyNumberFormat="1"/>
    <xf numFmtId="49" fontId="0" fillId="0" borderId="0" xfId="0" applyNumberFormat="1"/>
    <xf numFmtId="3" fontId="0" fillId="0" borderId="0" xfId="1" applyNumberFormat="1" applyFont="1"/>
    <xf numFmtId="0" fontId="1" fillId="0" borderId="0" xfId="0" applyFont="1" applyFill="1" applyBorder="1" applyAlignment="1">
      <alignment horizontal="center"/>
    </xf>
    <xf numFmtId="10" fontId="20" fillId="0" borderId="0" xfId="1" applyNumberFormat="1" applyFont="1"/>
    <xf numFmtId="10" fontId="20" fillId="0" borderId="1" xfId="1" applyNumberFormat="1" applyFont="1" applyBorder="1"/>
    <xf numFmtId="9" fontId="20" fillId="0" borderId="0" xfId="1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71" fontId="0" fillId="0" borderId="0" xfId="0" applyNumberFormat="1"/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0" fontId="18" fillId="0" borderId="0" xfId="0" applyFont="1"/>
    <xf numFmtId="3" fontId="23" fillId="0" borderId="0" xfId="0" applyNumberFormat="1" applyFont="1"/>
    <xf numFmtId="3" fontId="22" fillId="0" borderId="1" xfId="0" applyNumberFormat="1" applyFont="1" applyBorder="1" applyAlignment="1">
      <alignment horizontal="center"/>
    </xf>
    <xf numFmtId="3" fontId="22" fillId="0" borderId="0" xfId="0" applyNumberFormat="1" applyFont="1" applyAlignment="1">
      <alignment horizontal="center"/>
    </xf>
    <xf numFmtId="3" fontId="24" fillId="0" borderId="0" xfId="0" applyNumberFormat="1" applyFont="1"/>
    <xf numFmtId="3" fontId="1" fillId="0" borderId="1" xfId="0" applyNumberFormat="1" applyFont="1" applyBorder="1" applyAlignment="1">
      <alignment horizontal="center"/>
    </xf>
    <xf numFmtId="3" fontId="25" fillId="0" borderId="0" xfId="0" applyNumberFormat="1" applyFont="1"/>
    <xf numFmtId="3" fontId="26" fillId="0" borderId="1" xfId="0" applyNumberFormat="1" applyFont="1" applyBorder="1" applyAlignment="1">
      <alignment horizontal="center"/>
    </xf>
    <xf numFmtId="3" fontId="22" fillId="0" borderId="1" xfId="0" applyNumberFormat="1" applyFont="1" applyFill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165" fontId="20" fillId="0" borderId="0" xfId="0" applyNumberFormat="1" applyFont="1"/>
    <xf numFmtId="165" fontId="21" fillId="0" borderId="1" xfId="0" applyNumberFormat="1" applyFont="1" applyBorder="1" applyAlignment="1">
      <alignment horizontal="center"/>
    </xf>
    <xf numFmtId="165" fontId="0" fillId="0" borderId="0" xfId="0" quotePrefix="1" applyNumberFormat="1"/>
    <xf numFmtId="3" fontId="0" fillId="0" borderId="0" xfId="0" applyNumberFormat="1" applyFill="1" applyBorder="1"/>
    <xf numFmtId="3" fontId="22" fillId="0" borderId="0" xfId="0" applyNumberFormat="1" applyFont="1"/>
    <xf numFmtId="0" fontId="18" fillId="0" borderId="0" xfId="0" applyFont="1" applyBorder="1"/>
    <xf numFmtId="3" fontId="22" fillId="0" borderId="0" xfId="0" applyNumberFormat="1" applyFont="1" applyBorder="1"/>
    <xf numFmtId="3" fontId="0" fillId="0" borderId="0" xfId="0" applyNumberFormat="1" applyBorder="1"/>
    <xf numFmtId="0" fontId="0" fillId="0" borderId="0" xfId="0" applyBorder="1"/>
    <xf numFmtId="3" fontId="1" fillId="0" borderId="0" xfId="0" applyNumberFormat="1" applyFont="1" applyBorder="1"/>
    <xf numFmtId="9" fontId="20" fillId="0" borderId="1" xfId="1" applyFont="1" applyBorder="1"/>
    <xf numFmtId="3" fontId="21" fillId="0" borderId="1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18" fillId="0" borderId="0" xfId="0" quotePrefix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9" fontId="23" fillId="0" borderId="0" xfId="1" applyFont="1"/>
    <xf numFmtId="9" fontId="23" fillId="0" borderId="1" xfId="1" applyFont="1" applyBorder="1"/>
    <xf numFmtId="9" fontId="27" fillId="0" borderId="0" xfId="1" applyNumberFormat="1" applyFont="1"/>
    <xf numFmtId="9" fontId="27" fillId="0" borderId="1" xfId="1" applyNumberFormat="1" applyFont="1" applyBorder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4" fontId="20" fillId="0" borderId="0" xfId="0" applyNumberFormat="1" applyFont="1"/>
    <xf numFmtId="164" fontId="21" fillId="0" borderId="1" xfId="0" applyNumberFormat="1" applyFont="1" applyBorder="1" applyAlignment="1">
      <alignment horizontal="center"/>
    </xf>
    <xf numFmtId="164" fontId="0" fillId="0" borderId="0" xfId="0" quotePrefix="1" applyNumberFormat="1"/>
    <xf numFmtId="3" fontId="0" fillId="0" borderId="1" xfId="0" applyNumberFormat="1" applyFill="1" applyBorder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2" fontId="22" fillId="0" borderId="1" xfId="0" applyNumberFormat="1" applyFont="1" applyBorder="1" applyAlignment="1">
      <alignment horizontal="center"/>
    </xf>
    <xf numFmtId="3" fontId="21" fillId="0" borderId="1" xfId="0" applyNumberFormat="1" applyFont="1" applyBorder="1" applyAlignment="1">
      <alignment horizontal="center"/>
    </xf>
    <xf numFmtId="9" fontId="1" fillId="0" borderId="0" xfId="1" applyFont="1" applyFill="1" applyBorder="1" applyAlignment="1">
      <alignment horizontal="center"/>
    </xf>
    <xf numFmtId="2" fontId="28" fillId="0" borderId="0" xfId="0" applyNumberFormat="1" applyFont="1"/>
    <xf numFmtId="2" fontId="29" fillId="0" borderId="1" xfId="0" applyNumberFormat="1" applyFont="1" applyBorder="1" applyAlignment="1">
      <alignment horizontal="center"/>
    </xf>
    <xf numFmtId="2" fontId="28" fillId="0" borderId="0" xfId="0" quotePrefix="1" applyNumberFormat="1" applyFont="1"/>
    <xf numFmtId="4" fontId="28" fillId="0" borderId="0" xfId="0" applyNumberFormat="1" applyFont="1"/>
    <xf numFmtId="4" fontId="29" fillId="0" borderId="1" xfId="0" applyNumberFormat="1" applyFont="1" applyBorder="1" applyAlignment="1">
      <alignment horizontal="center"/>
    </xf>
    <xf numFmtId="4" fontId="28" fillId="0" borderId="0" xfId="0" quotePrefix="1" applyNumberFormat="1" applyFont="1"/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3" fontId="18" fillId="0" borderId="1" xfId="0" quotePrefix="1" applyNumberFormat="1" applyFont="1" applyBorder="1" applyAlignment="1">
      <alignment horizontal="center"/>
    </xf>
    <xf numFmtId="3" fontId="21" fillId="0" borderId="0" xfId="0" applyNumberFormat="1" applyFont="1" applyAlignment="1">
      <alignment horizontal="center"/>
    </xf>
    <xf numFmtId="3" fontId="21" fillId="0" borderId="1" xfId="0" applyNumberFormat="1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167" fontId="19" fillId="0" borderId="1" xfId="1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3" fontId="24" fillId="0" borderId="1" xfId="0" applyNumberFormat="1" applyFont="1" applyBorder="1" applyAlignment="1">
      <alignment horizontal="center"/>
    </xf>
  </cellXfs>
  <cellStyles count="43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7" xr:uid="{E1C0368C-F0C9-4AE8-BFDE-43E33BCF9ED0}"/>
    <cellStyle name="60% - Énfasis2 2" xfId="38" xr:uid="{B73B52DC-568D-47D2-B9C2-3381C72FF2FA}"/>
    <cellStyle name="60% - Énfasis3 2" xfId="39" xr:uid="{1CDF9DF4-E8E9-4107-A6AA-A6F44A4B0A13}"/>
    <cellStyle name="60% - Énfasis4 2" xfId="40" xr:uid="{AC2DFEE0-8D6D-4B3F-9F64-9948C2795B15}"/>
    <cellStyle name="60% - Énfasis5 2" xfId="41" xr:uid="{AAF68F65-C58B-4920-A56D-EC7223F794C0}"/>
    <cellStyle name="60% - Énfasis6 2" xfId="42" xr:uid="{97A4D813-2F0A-401A-88C8-15E3339E696F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Neutral 2" xfId="36" xr:uid="{B83AE22B-6AEB-4373-AE7A-236A0E3F523C}"/>
    <cellStyle name="Normal" xfId="0" builtinId="0"/>
    <cellStyle name="Notas" xfId="15" builtinId="10" customBuiltin="1"/>
    <cellStyle name="Porcentaje" xfId="1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Parametros!$C$7:$C$47</c:f>
              <c:numCache>
                <c:formatCode>0.0000E+00</c:formatCode>
                <c:ptCount val="41"/>
                <c:pt idx="0">
                  <c:v>0</c:v>
                </c:pt>
                <c:pt idx="1">
                  <c:v>4.6248121170077469E-6</c:v>
                </c:pt>
                <c:pt idx="2">
                  <c:v>3.6998496936061976E-5</c:v>
                </c:pt>
                <c:pt idx="3">
                  <c:v>1.2486992715920916E-4</c:v>
                </c:pt>
                <c:pt idx="4">
                  <c:v>2.959879754884958E-4</c:v>
                </c:pt>
                <c:pt idx="5">
                  <c:v>5.7810151462596828E-4</c:v>
                </c:pt>
                <c:pt idx="6">
                  <c:v>9.989594172736733E-4</c:v>
                </c:pt>
                <c:pt idx="7">
                  <c:v>1.5863105561336572E-3</c:v>
                </c:pt>
                <c:pt idx="8">
                  <c:v>2.3679038039079664E-3</c:v>
                </c:pt>
                <c:pt idx="9">
                  <c:v>3.3714880332986474E-3</c:v>
                </c:pt>
                <c:pt idx="10">
                  <c:v>4.6248121170077462E-3</c:v>
                </c:pt>
                <c:pt idx="11">
                  <c:v>6.1556249277373108E-3</c:v>
                </c:pt>
                <c:pt idx="12">
                  <c:v>7.9916753381893864E-3</c:v>
                </c:pt>
                <c:pt idx="13">
                  <c:v>1.016071222106602E-2</c:v>
                </c:pt>
                <c:pt idx="14">
                  <c:v>1.2690484449069258E-2</c:v>
                </c:pt>
                <c:pt idx="15">
                  <c:v>1.5608740894901146E-2</c:v>
                </c:pt>
                <c:pt idx="16">
                  <c:v>1.8943230431263731E-2</c:v>
                </c:pt>
                <c:pt idx="17">
                  <c:v>2.272170193085906E-2</c:v>
                </c:pt>
                <c:pt idx="18">
                  <c:v>2.6971904266389179E-2</c:v>
                </c:pt>
                <c:pt idx="19">
                  <c:v>3.1721586310556139E-2</c:v>
                </c:pt>
                <c:pt idx="20">
                  <c:v>3.699849693606197E-2</c:v>
                </c:pt>
                <c:pt idx="21">
                  <c:v>4.2830385015608742E-2</c:v>
                </c:pt>
                <c:pt idx="22">
                  <c:v>4.9244999421898486E-2</c:v>
                </c:pt>
                <c:pt idx="23">
                  <c:v>5.6270089027633252E-2</c:v>
                </c:pt>
                <c:pt idx="24">
                  <c:v>6.3933402705515091E-2</c:v>
                </c:pt>
                <c:pt idx="25">
                  <c:v>7.2262689328246046E-2</c:v>
                </c:pt>
                <c:pt idx="26">
                  <c:v>8.1285697768528162E-2</c:v>
                </c:pt>
                <c:pt idx="27">
                  <c:v>9.1030176899063481E-2</c:v>
                </c:pt>
                <c:pt idx="28">
                  <c:v>0.10152387559255406</c:v>
                </c:pt>
                <c:pt idx="29">
                  <c:v>0.11279454272170193</c:v>
                </c:pt>
                <c:pt idx="30">
                  <c:v>0.12486992715920917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BA-4122-8FFB-21B29350D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428776"/>
        <c:axId val="609426808"/>
      </c:scatterChart>
      <c:valAx>
        <c:axId val="609428776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6808"/>
        <c:crosses val="autoZero"/>
        <c:crossBetween val="midCat"/>
      </c:valAx>
      <c:valAx>
        <c:axId val="60942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942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Nuevos casos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EvolOf!$I$3:$I$53</c:f>
              <c:numCache>
                <c:formatCode>#,##0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7</c:v>
                </c:pt>
                <c:pt idx="6">
                  <c:v>6</c:v>
                </c:pt>
                <c:pt idx="7">
                  <c:v>13</c:v>
                </c:pt>
                <c:pt idx="8">
                  <c:v>14</c:v>
                </c:pt>
                <c:pt idx="9">
                  <c:v>22</c:v>
                </c:pt>
                <c:pt idx="10">
                  <c:v>48</c:v>
                </c:pt>
                <c:pt idx="11">
                  <c:v>35</c:v>
                </c:pt>
                <c:pt idx="12">
                  <c:v>46</c:v>
                </c:pt>
                <c:pt idx="13">
                  <c:v>44</c:v>
                </c:pt>
                <c:pt idx="14">
                  <c:v>126</c:v>
                </c:pt>
                <c:pt idx="15">
                  <c:v>22</c:v>
                </c:pt>
                <c:pt idx="16">
                  <c:v>140</c:v>
                </c:pt>
                <c:pt idx="17">
                  <c:v>480</c:v>
                </c:pt>
                <c:pt idx="18">
                  <c:v>600</c:v>
                </c:pt>
                <c:pt idx="19">
                  <c:v>511</c:v>
                </c:pt>
                <c:pt idx="20">
                  <c:v>812</c:v>
                </c:pt>
                <c:pt idx="21">
                  <c:v>1201</c:v>
                </c:pt>
                <c:pt idx="22">
                  <c:v>1714</c:v>
                </c:pt>
                <c:pt idx="23">
                  <c:v>1854</c:v>
                </c:pt>
                <c:pt idx="24">
                  <c:v>1451</c:v>
                </c:pt>
                <c:pt idx="25">
                  <c:v>2029</c:v>
                </c:pt>
                <c:pt idx="26">
                  <c:v>2538</c:v>
                </c:pt>
                <c:pt idx="27">
                  <c:v>3431</c:v>
                </c:pt>
                <c:pt idx="28">
                  <c:v>2833</c:v>
                </c:pt>
                <c:pt idx="29">
                  <c:v>4946</c:v>
                </c:pt>
                <c:pt idx="30">
                  <c:v>3646</c:v>
                </c:pt>
                <c:pt idx="31">
                  <c:v>4517</c:v>
                </c:pt>
                <c:pt idx="32">
                  <c:v>6584</c:v>
                </c:pt>
                <c:pt idx="33">
                  <c:v>7937</c:v>
                </c:pt>
                <c:pt idx="34">
                  <c:v>8578</c:v>
                </c:pt>
                <c:pt idx="35">
                  <c:v>7871</c:v>
                </c:pt>
                <c:pt idx="36">
                  <c:v>8189</c:v>
                </c:pt>
                <c:pt idx="37">
                  <c:v>6549</c:v>
                </c:pt>
                <c:pt idx="38">
                  <c:v>6398</c:v>
                </c:pt>
                <c:pt idx="39">
                  <c:v>9222</c:v>
                </c:pt>
                <c:pt idx="40">
                  <c:v>7719</c:v>
                </c:pt>
                <c:pt idx="41">
                  <c:v>8102</c:v>
                </c:pt>
                <c:pt idx="42">
                  <c:v>7472</c:v>
                </c:pt>
                <c:pt idx="43">
                  <c:v>7026</c:v>
                </c:pt>
                <c:pt idx="44">
                  <c:v>6023</c:v>
                </c:pt>
                <c:pt idx="45">
                  <c:v>4273</c:v>
                </c:pt>
                <c:pt idx="46">
                  <c:v>5478</c:v>
                </c:pt>
                <c:pt idx="47">
                  <c:v>6180</c:v>
                </c:pt>
                <c:pt idx="48">
                  <c:v>5756</c:v>
                </c:pt>
                <c:pt idx="49">
                  <c:v>4576</c:v>
                </c:pt>
                <c:pt idx="50">
                  <c:v>4830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A-47CF-B82F-3867B732F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Muertes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EvolOf!$K$3:$K$53</c:f>
              <c:numCache>
                <c:formatCode>#,##0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</c:v>
                </c:pt>
                <c:pt idx="18">
                  <c:v>8</c:v>
                </c:pt>
                <c:pt idx="19">
                  <c:v>12</c:v>
                </c:pt>
                <c:pt idx="20">
                  <c:v>36</c:v>
                </c:pt>
                <c:pt idx="21">
                  <c:v>36</c:v>
                </c:pt>
                <c:pt idx="22">
                  <c:v>14</c:v>
                </c:pt>
                <c:pt idx="23">
                  <c:v>151</c:v>
                </c:pt>
                <c:pt idx="24">
                  <c:v>21</c:v>
                </c:pt>
                <c:pt idx="25">
                  <c:v>185</c:v>
                </c:pt>
                <c:pt idx="26">
                  <c:v>107</c:v>
                </c:pt>
                <c:pt idx="27">
                  <c:v>169</c:v>
                </c:pt>
                <c:pt idx="28">
                  <c:v>215</c:v>
                </c:pt>
                <c:pt idx="29">
                  <c:v>344</c:v>
                </c:pt>
                <c:pt idx="30">
                  <c:v>394</c:v>
                </c:pt>
                <c:pt idx="31">
                  <c:v>462</c:v>
                </c:pt>
                <c:pt idx="32">
                  <c:v>514</c:v>
                </c:pt>
                <c:pt idx="33">
                  <c:v>738</c:v>
                </c:pt>
                <c:pt idx="34">
                  <c:v>655</c:v>
                </c:pt>
                <c:pt idx="35">
                  <c:v>769</c:v>
                </c:pt>
                <c:pt idx="36">
                  <c:v>774</c:v>
                </c:pt>
                <c:pt idx="37">
                  <c:v>896</c:v>
                </c:pt>
                <c:pt idx="38">
                  <c:v>812</c:v>
                </c:pt>
                <c:pt idx="39">
                  <c:v>849</c:v>
                </c:pt>
                <c:pt idx="40">
                  <c:v>864</c:v>
                </c:pt>
                <c:pt idx="41">
                  <c:v>950</c:v>
                </c:pt>
                <c:pt idx="42">
                  <c:v>932</c:v>
                </c:pt>
                <c:pt idx="43">
                  <c:v>809</c:v>
                </c:pt>
                <c:pt idx="44">
                  <c:v>674</c:v>
                </c:pt>
                <c:pt idx="45">
                  <c:v>637</c:v>
                </c:pt>
                <c:pt idx="46">
                  <c:v>743</c:v>
                </c:pt>
                <c:pt idx="47">
                  <c:v>757</c:v>
                </c:pt>
                <c:pt idx="48">
                  <c:v>683</c:v>
                </c:pt>
                <c:pt idx="49">
                  <c:v>605</c:v>
                </c:pt>
                <c:pt idx="50">
                  <c:v>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CD-448B-B8EF-AEBAB6886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63712"/>
        <c:axId val="569966336"/>
      </c:scatterChart>
      <c:valAx>
        <c:axId val="56996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6336"/>
        <c:crosses val="autoZero"/>
        <c:crossBetween val="midCat"/>
      </c:valAx>
      <c:valAx>
        <c:axId val="5699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96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25"/>
            <c:dispRSqr val="1"/>
            <c:dispEq val="1"/>
            <c:trendlineLbl>
              <c:layout>
                <c:manualLayout>
                  <c:x val="-0.10050882628841069"/>
                  <c:y val="6.01764335223692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EvolOf!$G$3:$G$32</c:f>
              <c:numCache>
                <c:formatCode>m/d/yyyy</c:formatCode>
                <c:ptCount val="30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</c:numCache>
            </c:numRef>
          </c:xVal>
          <c:yVal>
            <c:numRef>
              <c:f>EvolOf!$H$3:$H$32</c:f>
              <c:numCache>
                <c:formatCode>#,##0</c:formatCode>
                <c:ptCount val="3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4A-4BC0-9DB3-9F6FC6D87182}"/>
            </c:ext>
          </c:extLst>
        </c:ser>
        <c:ser>
          <c:idx val="1"/>
          <c:order val="1"/>
          <c:tx>
            <c:v>Con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4.492168623326416E-2"/>
                  <c:y val="0.458703342611474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EvolOf!$G$32:$G$53</c:f>
              <c:numCache>
                <c:formatCode>m/d/yyyy</c:formatCode>
                <c:ptCount val="22"/>
                <c:pt idx="0">
                  <c:v>43910</c:v>
                </c:pt>
                <c:pt idx="1">
                  <c:v>43911</c:v>
                </c:pt>
                <c:pt idx="2">
                  <c:v>43912</c:v>
                </c:pt>
                <c:pt idx="3">
                  <c:v>43913</c:v>
                </c:pt>
                <c:pt idx="4">
                  <c:v>43914</c:v>
                </c:pt>
                <c:pt idx="5">
                  <c:v>43915</c:v>
                </c:pt>
                <c:pt idx="6">
                  <c:v>43916</c:v>
                </c:pt>
                <c:pt idx="7">
                  <c:v>43917</c:v>
                </c:pt>
                <c:pt idx="8">
                  <c:v>43918</c:v>
                </c:pt>
                <c:pt idx="9">
                  <c:v>43919</c:v>
                </c:pt>
                <c:pt idx="10">
                  <c:v>43920</c:v>
                </c:pt>
                <c:pt idx="11">
                  <c:v>43921</c:v>
                </c:pt>
                <c:pt idx="12">
                  <c:v>43922</c:v>
                </c:pt>
                <c:pt idx="13">
                  <c:v>43923</c:v>
                </c:pt>
                <c:pt idx="14">
                  <c:v>43924</c:v>
                </c:pt>
                <c:pt idx="15">
                  <c:v>43925</c:v>
                </c:pt>
                <c:pt idx="16">
                  <c:v>43926</c:v>
                </c:pt>
                <c:pt idx="17">
                  <c:v>43927</c:v>
                </c:pt>
                <c:pt idx="18">
                  <c:v>43928</c:v>
                </c:pt>
                <c:pt idx="19">
                  <c:v>43929</c:v>
                </c:pt>
                <c:pt idx="20">
                  <c:v>43930</c:v>
                </c:pt>
                <c:pt idx="21">
                  <c:v>43931</c:v>
                </c:pt>
              </c:numCache>
            </c:numRef>
          </c:xVal>
          <c:yVal>
            <c:numRef>
              <c:f>EvolOf!$H$32:$H$53</c:f>
              <c:numCache>
                <c:formatCode>#,##0</c:formatCode>
                <c:ptCount val="22"/>
                <c:pt idx="0">
                  <c:v>24926</c:v>
                </c:pt>
                <c:pt idx="1">
                  <c:v>28572</c:v>
                </c:pt>
                <c:pt idx="2">
                  <c:v>33089</c:v>
                </c:pt>
                <c:pt idx="3">
                  <c:v>39673</c:v>
                </c:pt>
                <c:pt idx="4">
                  <c:v>47610</c:v>
                </c:pt>
                <c:pt idx="5">
                  <c:v>56188</c:v>
                </c:pt>
                <c:pt idx="6">
                  <c:v>64059</c:v>
                </c:pt>
                <c:pt idx="7">
                  <c:v>72248</c:v>
                </c:pt>
                <c:pt idx="8">
                  <c:v>78797</c:v>
                </c:pt>
                <c:pt idx="9">
                  <c:v>85195</c:v>
                </c:pt>
                <c:pt idx="10">
                  <c:v>94417</c:v>
                </c:pt>
                <c:pt idx="11">
                  <c:v>102136</c:v>
                </c:pt>
                <c:pt idx="12">
                  <c:v>110238</c:v>
                </c:pt>
                <c:pt idx="13">
                  <c:v>117710</c:v>
                </c:pt>
                <c:pt idx="14">
                  <c:v>124736</c:v>
                </c:pt>
                <c:pt idx="15">
                  <c:v>130759</c:v>
                </c:pt>
                <c:pt idx="16">
                  <c:v>135032</c:v>
                </c:pt>
                <c:pt idx="17">
                  <c:v>140510</c:v>
                </c:pt>
                <c:pt idx="18">
                  <c:v>146690</c:v>
                </c:pt>
                <c:pt idx="19">
                  <c:v>152446</c:v>
                </c:pt>
                <c:pt idx="20">
                  <c:v>157022</c:v>
                </c:pt>
                <c:pt idx="21">
                  <c:v>161852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18-4439-B264-AAE6DEAD3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Sin restricciones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forward val="20"/>
            <c:dispRSqr val="1"/>
            <c:dispEq val="1"/>
            <c:trendlineLbl>
              <c:layout>
                <c:manualLayout>
                  <c:x val="-0.10050882628841069"/>
                  <c:y val="6.01764335223692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EvolOf!$G$3:$G$36</c:f>
              <c:numCache>
                <c:formatCode>m/d/yyyy</c:formatCode>
                <c:ptCount val="34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  <c:pt idx="13">
                  <c:v>43894</c:v>
                </c:pt>
                <c:pt idx="14">
                  <c:v>43895</c:v>
                </c:pt>
                <c:pt idx="15">
                  <c:v>43896</c:v>
                </c:pt>
                <c:pt idx="16">
                  <c:v>43897</c:v>
                </c:pt>
                <c:pt idx="17">
                  <c:v>43898</c:v>
                </c:pt>
                <c:pt idx="18">
                  <c:v>43899</c:v>
                </c:pt>
                <c:pt idx="19">
                  <c:v>43900</c:v>
                </c:pt>
                <c:pt idx="20">
                  <c:v>43901</c:v>
                </c:pt>
                <c:pt idx="21">
                  <c:v>43902</c:v>
                </c:pt>
                <c:pt idx="22">
                  <c:v>43903</c:v>
                </c:pt>
                <c:pt idx="23">
                  <c:v>43904</c:v>
                </c:pt>
                <c:pt idx="24">
                  <c:v>43905</c:v>
                </c:pt>
                <c:pt idx="25">
                  <c:v>43906</c:v>
                </c:pt>
                <c:pt idx="26">
                  <c:v>43907</c:v>
                </c:pt>
                <c:pt idx="27">
                  <c:v>43908</c:v>
                </c:pt>
                <c:pt idx="28">
                  <c:v>43909</c:v>
                </c:pt>
                <c:pt idx="29">
                  <c:v>43910</c:v>
                </c:pt>
                <c:pt idx="30">
                  <c:v>43911</c:v>
                </c:pt>
                <c:pt idx="31">
                  <c:v>43912</c:v>
                </c:pt>
                <c:pt idx="32">
                  <c:v>43913</c:v>
                </c:pt>
                <c:pt idx="33">
                  <c:v>43914</c:v>
                </c:pt>
              </c:numCache>
            </c:numRef>
          </c:xVal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C5-45F0-B594-E04122F07261}"/>
            </c:ext>
          </c:extLst>
        </c:ser>
        <c:ser>
          <c:idx val="1"/>
          <c:order val="1"/>
          <c:tx>
            <c:v>Con restricciones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5"/>
            <c:dispRSqr val="1"/>
            <c:dispEq val="1"/>
            <c:trendlineLbl>
              <c:layout>
                <c:manualLayout>
                  <c:x val="6.9566123729118703E-2"/>
                  <c:y val="0.2781946325707396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EvolOf!$G$36:$G$53</c:f>
              <c:numCache>
                <c:formatCode>m/d/yyyy</c:formatCode>
                <c:ptCount val="18"/>
                <c:pt idx="0">
                  <c:v>43914</c:v>
                </c:pt>
                <c:pt idx="1">
                  <c:v>43915</c:v>
                </c:pt>
                <c:pt idx="2">
                  <c:v>43916</c:v>
                </c:pt>
                <c:pt idx="3">
                  <c:v>43917</c:v>
                </c:pt>
                <c:pt idx="4">
                  <c:v>43918</c:v>
                </c:pt>
                <c:pt idx="5">
                  <c:v>43919</c:v>
                </c:pt>
                <c:pt idx="6">
                  <c:v>43920</c:v>
                </c:pt>
                <c:pt idx="7">
                  <c:v>43921</c:v>
                </c:pt>
                <c:pt idx="8">
                  <c:v>43922</c:v>
                </c:pt>
                <c:pt idx="9">
                  <c:v>43923</c:v>
                </c:pt>
                <c:pt idx="10">
                  <c:v>43924</c:v>
                </c:pt>
                <c:pt idx="11">
                  <c:v>43925</c:v>
                </c:pt>
                <c:pt idx="12">
                  <c:v>43926</c:v>
                </c:pt>
                <c:pt idx="13">
                  <c:v>43927</c:v>
                </c:pt>
                <c:pt idx="14">
                  <c:v>43928</c:v>
                </c:pt>
                <c:pt idx="15">
                  <c:v>43929</c:v>
                </c:pt>
                <c:pt idx="16">
                  <c:v>43930</c:v>
                </c:pt>
                <c:pt idx="17">
                  <c:v>43931</c:v>
                </c:pt>
              </c:numCache>
            </c:numRef>
          </c:xVal>
          <c:yVal>
            <c:numRef>
              <c:f>EvolOf!$H$36:$H$53</c:f>
              <c:numCache>
                <c:formatCode>#,##0</c:formatCode>
                <c:ptCount val="18"/>
                <c:pt idx="0">
                  <c:v>47610</c:v>
                </c:pt>
                <c:pt idx="1">
                  <c:v>56188</c:v>
                </c:pt>
                <c:pt idx="2">
                  <c:v>64059</c:v>
                </c:pt>
                <c:pt idx="3">
                  <c:v>72248</c:v>
                </c:pt>
                <c:pt idx="4">
                  <c:v>78797</c:v>
                </c:pt>
                <c:pt idx="5">
                  <c:v>85195</c:v>
                </c:pt>
                <c:pt idx="6">
                  <c:v>94417</c:v>
                </c:pt>
                <c:pt idx="7">
                  <c:v>102136</c:v>
                </c:pt>
                <c:pt idx="8">
                  <c:v>110238</c:v>
                </c:pt>
                <c:pt idx="9">
                  <c:v>117710</c:v>
                </c:pt>
                <c:pt idx="10">
                  <c:v>124736</c:v>
                </c:pt>
                <c:pt idx="11">
                  <c:v>130759</c:v>
                </c:pt>
                <c:pt idx="12">
                  <c:v>135032</c:v>
                </c:pt>
                <c:pt idx="13">
                  <c:v>140510</c:v>
                </c:pt>
                <c:pt idx="14">
                  <c:v>146690</c:v>
                </c:pt>
                <c:pt idx="15">
                  <c:v>152446</c:v>
                </c:pt>
                <c:pt idx="16">
                  <c:v>157022</c:v>
                </c:pt>
                <c:pt idx="17">
                  <c:v>161852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C5-45F0-B594-E04122F07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  <c:majorUnit val="20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EvolOf!$H$3:$H$53</c:f>
              <c:numCache>
                <c:formatCode>#,##0</c:formatCode>
                <c:ptCount val="5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  <c:pt idx="34">
                  <c:v>56188</c:v>
                </c:pt>
                <c:pt idx="35">
                  <c:v>64059</c:v>
                </c:pt>
                <c:pt idx="36">
                  <c:v>72248</c:v>
                </c:pt>
                <c:pt idx="37">
                  <c:v>78797</c:v>
                </c:pt>
                <c:pt idx="38">
                  <c:v>85195</c:v>
                </c:pt>
                <c:pt idx="39">
                  <c:v>94417</c:v>
                </c:pt>
                <c:pt idx="40">
                  <c:v>102136</c:v>
                </c:pt>
                <c:pt idx="41">
                  <c:v>110238</c:v>
                </c:pt>
                <c:pt idx="42">
                  <c:v>117710</c:v>
                </c:pt>
                <c:pt idx="43">
                  <c:v>124736</c:v>
                </c:pt>
                <c:pt idx="44">
                  <c:v>130759</c:v>
                </c:pt>
                <c:pt idx="45">
                  <c:v>135032</c:v>
                </c:pt>
                <c:pt idx="46">
                  <c:v>140510</c:v>
                </c:pt>
                <c:pt idx="47">
                  <c:v>146690</c:v>
                </c:pt>
                <c:pt idx="48">
                  <c:v>152446</c:v>
                </c:pt>
                <c:pt idx="49">
                  <c:v>157022</c:v>
                </c:pt>
                <c:pt idx="50">
                  <c:v>161852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1-4686-9C00-699A8B5FD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5.5999999999999999E-3</c:v>
                </c:pt>
                <c:pt idx="15">
                  <c:v>6.4200000000000004E-3</c:v>
                </c:pt>
                <c:pt idx="16">
                  <c:v>7.3200000000000001E-3</c:v>
                </c:pt>
                <c:pt idx="17">
                  <c:v>8.4799999999999997E-3</c:v>
                </c:pt>
                <c:pt idx="18">
                  <c:v>9.8399999999999998E-3</c:v>
                </c:pt>
                <c:pt idx="19">
                  <c:v>1.132E-2</c:v>
                </c:pt>
                <c:pt idx="20">
                  <c:v>1.302E-2</c:v>
                </c:pt>
                <c:pt idx="21">
                  <c:v>1.4880000000000001E-2</c:v>
                </c:pt>
                <c:pt idx="22">
                  <c:v>1.694E-2</c:v>
                </c:pt>
                <c:pt idx="23">
                  <c:v>1.9259999999999999E-2</c:v>
                </c:pt>
                <c:pt idx="24">
                  <c:v>2.198E-2</c:v>
                </c:pt>
                <c:pt idx="25">
                  <c:v>2.512E-2</c:v>
                </c:pt>
                <c:pt idx="26">
                  <c:v>2.8500000000000001E-2</c:v>
                </c:pt>
                <c:pt idx="27">
                  <c:v>3.2099999999999997E-2</c:v>
                </c:pt>
                <c:pt idx="28">
                  <c:v>3.6200000000000003E-2</c:v>
                </c:pt>
                <c:pt idx="29">
                  <c:v>4.0640000000000003E-2</c:v>
                </c:pt>
                <c:pt idx="30">
                  <c:v>4.5560000000000003E-2</c:v>
                </c:pt>
                <c:pt idx="31">
                  <c:v>5.0720000000000001E-2</c:v>
                </c:pt>
                <c:pt idx="32">
                  <c:v>5.6259999999999998E-2</c:v>
                </c:pt>
                <c:pt idx="33">
                  <c:v>6.2480000000000001E-2</c:v>
                </c:pt>
                <c:pt idx="34">
                  <c:v>6.9019999999999998E-2</c:v>
                </c:pt>
                <c:pt idx="35">
                  <c:v>7.5679999999999997E-2</c:v>
                </c:pt>
                <c:pt idx="36">
                  <c:v>8.3119999999999999E-2</c:v>
                </c:pt>
                <c:pt idx="37">
                  <c:v>9.0920000000000001E-2</c:v>
                </c:pt>
                <c:pt idx="38">
                  <c:v>9.912E-2</c:v>
                </c:pt>
                <c:pt idx="39">
                  <c:v>0.1075</c:v>
                </c:pt>
                <c:pt idx="40">
                  <c:v>0.1168</c:v>
                </c:pt>
                <c:pt idx="41">
                  <c:v>0.12626000000000001</c:v>
                </c:pt>
                <c:pt idx="42">
                  <c:v>0.1361</c:v>
                </c:pt>
                <c:pt idx="43">
                  <c:v>0.14630000000000001</c:v>
                </c:pt>
                <c:pt idx="44">
                  <c:v>0.15644</c:v>
                </c:pt>
                <c:pt idx="45">
                  <c:v>0.16650000000000001</c:v>
                </c:pt>
                <c:pt idx="46">
                  <c:v>0.17649999999999999</c:v>
                </c:pt>
                <c:pt idx="47">
                  <c:v>0.18632000000000001</c:v>
                </c:pt>
                <c:pt idx="48">
                  <c:v>0.19600000000000001</c:v>
                </c:pt>
                <c:pt idx="49">
                  <c:v>0.20530000000000001</c:v>
                </c:pt>
                <c:pt idx="50">
                  <c:v>0.21414</c:v>
                </c:pt>
                <c:pt idx="51">
                  <c:v>0.22284000000000001</c:v>
                </c:pt>
                <c:pt idx="52">
                  <c:v>0.23116</c:v>
                </c:pt>
                <c:pt idx="53">
                  <c:v>0.23898</c:v>
                </c:pt>
                <c:pt idx="54">
                  <c:v>0.24665999999999999</c:v>
                </c:pt>
                <c:pt idx="55">
                  <c:v>0.25374000000000002</c:v>
                </c:pt>
                <c:pt idx="56">
                  <c:v>0.26034000000000002</c:v>
                </c:pt>
                <c:pt idx="57">
                  <c:v>0.26662000000000002</c:v>
                </c:pt>
                <c:pt idx="58">
                  <c:v>0.27248</c:v>
                </c:pt>
                <c:pt idx="59">
                  <c:v>0.27778000000000003</c:v>
                </c:pt>
                <c:pt idx="60">
                  <c:v>0.28277999999999998</c:v>
                </c:pt>
                <c:pt idx="61">
                  <c:v>0.28738000000000002</c:v>
                </c:pt>
                <c:pt idx="62">
                  <c:v>0.29154000000000002</c:v>
                </c:pt>
                <c:pt idx="63">
                  <c:v>0.29532000000000003</c:v>
                </c:pt>
                <c:pt idx="64">
                  <c:v>0.29893999999999998</c:v>
                </c:pt>
                <c:pt idx="65">
                  <c:v>0.30225999999999997</c:v>
                </c:pt>
                <c:pt idx="66">
                  <c:v>0.30536000000000002</c:v>
                </c:pt>
                <c:pt idx="67">
                  <c:v>0.30815999999999999</c:v>
                </c:pt>
                <c:pt idx="68">
                  <c:v>0.31087999999999999</c:v>
                </c:pt>
                <c:pt idx="69">
                  <c:v>0.31328</c:v>
                </c:pt>
                <c:pt idx="70">
                  <c:v>0.31552000000000002</c:v>
                </c:pt>
                <c:pt idx="71">
                  <c:v>0.31774000000000002</c:v>
                </c:pt>
                <c:pt idx="72">
                  <c:v>0.31974000000000002</c:v>
                </c:pt>
                <c:pt idx="73">
                  <c:v>0.32162000000000002</c:v>
                </c:pt>
                <c:pt idx="74">
                  <c:v>0.32334000000000002</c:v>
                </c:pt>
                <c:pt idx="75">
                  <c:v>0.32496000000000003</c:v>
                </c:pt>
                <c:pt idx="76">
                  <c:v>0.32654</c:v>
                </c:pt>
                <c:pt idx="77">
                  <c:v>0.32791999999999999</c:v>
                </c:pt>
                <c:pt idx="78">
                  <c:v>0.32923999999999998</c:v>
                </c:pt>
                <c:pt idx="79">
                  <c:v>0.33044000000000001</c:v>
                </c:pt>
                <c:pt idx="80">
                  <c:v>0.33157999999999999</c:v>
                </c:pt>
                <c:pt idx="81">
                  <c:v>0.33267999999999998</c:v>
                </c:pt>
                <c:pt idx="82">
                  <c:v>0.3337</c:v>
                </c:pt>
                <c:pt idx="83">
                  <c:v>0.33454</c:v>
                </c:pt>
                <c:pt idx="84">
                  <c:v>0.33535999999999999</c:v>
                </c:pt>
                <c:pt idx="85">
                  <c:v>0.33613999999999999</c:v>
                </c:pt>
                <c:pt idx="86">
                  <c:v>0.33683999999999997</c:v>
                </c:pt>
                <c:pt idx="87">
                  <c:v>0.33750000000000002</c:v>
                </c:pt>
                <c:pt idx="88">
                  <c:v>0.33811999999999998</c:v>
                </c:pt>
                <c:pt idx="89">
                  <c:v>0.33872000000000002</c:v>
                </c:pt>
                <c:pt idx="90">
                  <c:v>0.33926000000000001</c:v>
                </c:pt>
                <c:pt idx="91">
                  <c:v>0.33978000000000003</c:v>
                </c:pt>
                <c:pt idx="92">
                  <c:v>0.34023999999999999</c:v>
                </c:pt>
                <c:pt idx="93">
                  <c:v>0.34067999999999998</c:v>
                </c:pt>
                <c:pt idx="94">
                  <c:v>0.34105999999999997</c:v>
                </c:pt>
                <c:pt idx="95">
                  <c:v>0.34151999999999999</c:v>
                </c:pt>
                <c:pt idx="96">
                  <c:v>0.34186</c:v>
                </c:pt>
                <c:pt idx="97">
                  <c:v>0.3422</c:v>
                </c:pt>
                <c:pt idx="98">
                  <c:v>0.34251999999999999</c:v>
                </c:pt>
                <c:pt idx="99">
                  <c:v>0.34279999999999999</c:v>
                </c:pt>
                <c:pt idx="100">
                  <c:v>0.34308</c:v>
                </c:pt>
                <c:pt idx="101">
                  <c:v>0.34336</c:v>
                </c:pt>
                <c:pt idx="102">
                  <c:v>0.34364</c:v>
                </c:pt>
                <c:pt idx="103">
                  <c:v>0.34383999999999998</c:v>
                </c:pt>
                <c:pt idx="104">
                  <c:v>0.34410000000000002</c:v>
                </c:pt>
                <c:pt idx="105">
                  <c:v>0.34429999999999999</c:v>
                </c:pt>
                <c:pt idx="106">
                  <c:v>0.34449999999999997</c:v>
                </c:pt>
                <c:pt idx="107">
                  <c:v>0.34467999999999999</c:v>
                </c:pt>
                <c:pt idx="108">
                  <c:v>0.34483999999999998</c:v>
                </c:pt>
                <c:pt idx="109">
                  <c:v>0.34501999999999999</c:v>
                </c:pt>
                <c:pt idx="110">
                  <c:v>0.34517999999999999</c:v>
                </c:pt>
                <c:pt idx="111">
                  <c:v>0.3453</c:v>
                </c:pt>
                <c:pt idx="112">
                  <c:v>0.34545999999999999</c:v>
                </c:pt>
                <c:pt idx="113">
                  <c:v>0.34558</c:v>
                </c:pt>
                <c:pt idx="114">
                  <c:v>0.34570000000000001</c:v>
                </c:pt>
                <c:pt idx="115">
                  <c:v>0.34582000000000002</c:v>
                </c:pt>
                <c:pt idx="116">
                  <c:v>0.34595999999999999</c:v>
                </c:pt>
                <c:pt idx="117">
                  <c:v>0.34604000000000001</c:v>
                </c:pt>
                <c:pt idx="118">
                  <c:v>0.34617999999999999</c:v>
                </c:pt>
                <c:pt idx="119">
                  <c:v>0.34627999999999998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68-4BF0-8D4D-C597D19CFEEB}"/>
            </c:ext>
          </c:extLst>
        </c:ser>
        <c:ser>
          <c:idx val="0"/>
          <c:order val="1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8-4BF0-8D4D-C597D19CFEEB}"/>
            </c:ext>
          </c:extLst>
        </c:ser>
        <c:ser>
          <c:idx val="3"/>
          <c:order val="2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'50SRantiguo'!$AO$14:$AO$373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1.3999999999999999E-4</c:v>
                </c:pt>
                <c:pt idx="4">
                  <c:v>1E-4</c:v>
                </c:pt>
                <c:pt idx="5">
                  <c:v>1E-4</c:v>
                </c:pt>
                <c:pt idx="6">
                  <c:v>2.4000000000000001E-4</c:v>
                </c:pt>
                <c:pt idx="7">
                  <c:v>2.5999999999999998E-4</c:v>
                </c:pt>
                <c:pt idx="8">
                  <c:v>3.4000000000000002E-4</c:v>
                </c:pt>
                <c:pt idx="9">
                  <c:v>5.9999999999999995E-4</c:v>
                </c:pt>
                <c:pt idx="10">
                  <c:v>6.6E-4</c:v>
                </c:pt>
                <c:pt idx="11">
                  <c:v>6.4000000000000005E-4</c:v>
                </c:pt>
                <c:pt idx="12">
                  <c:v>8.0000000000000004E-4</c:v>
                </c:pt>
                <c:pt idx="13">
                  <c:v>7.3999999999999999E-4</c:v>
                </c:pt>
                <c:pt idx="14">
                  <c:v>7.7999999999999999E-4</c:v>
                </c:pt>
                <c:pt idx="15">
                  <c:v>8.1999999999999998E-4</c:v>
                </c:pt>
                <c:pt idx="16">
                  <c:v>8.9999999999999998E-4</c:v>
                </c:pt>
                <c:pt idx="17">
                  <c:v>1.16E-3</c:v>
                </c:pt>
                <c:pt idx="18">
                  <c:v>1.3600000000000001E-3</c:v>
                </c:pt>
                <c:pt idx="19">
                  <c:v>1.48E-3</c:v>
                </c:pt>
                <c:pt idx="20">
                  <c:v>1.6999999999999999E-3</c:v>
                </c:pt>
                <c:pt idx="21">
                  <c:v>1.8600000000000001E-3</c:v>
                </c:pt>
                <c:pt idx="22">
                  <c:v>2.0600000000000002E-3</c:v>
                </c:pt>
                <c:pt idx="23">
                  <c:v>2.32E-3</c:v>
                </c:pt>
                <c:pt idx="24">
                  <c:v>2.7200000000000002E-3</c:v>
                </c:pt>
                <c:pt idx="25">
                  <c:v>3.14E-3</c:v>
                </c:pt>
                <c:pt idx="26">
                  <c:v>3.3800000000000002E-3</c:v>
                </c:pt>
                <c:pt idx="27">
                  <c:v>3.5999999999999999E-3</c:v>
                </c:pt>
                <c:pt idx="28">
                  <c:v>4.1000000000000003E-3</c:v>
                </c:pt>
                <c:pt idx="29">
                  <c:v>4.4400000000000004E-3</c:v>
                </c:pt>
                <c:pt idx="30">
                  <c:v>4.9199999999999999E-3</c:v>
                </c:pt>
                <c:pt idx="31">
                  <c:v>5.1599999999999997E-3</c:v>
                </c:pt>
                <c:pt idx="32">
                  <c:v>5.5399999999999998E-3</c:v>
                </c:pt>
                <c:pt idx="33">
                  <c:v>6.2199999999999998E-3</c:v>
                </c:pt>
                <c:pt idx="34">
                  <c:v>6.5399999999999998E-3</c:v>
                </c:pt>
                <c:pt idx="35">
                  <c:v>6.6600000000000001E-3</c:v>
                </c:pt>
                <c:pt idx="36">
                  <c:v>7.4400000000000004E-3</c:v>
                </c:pt>
                <c:pt idx="37">
                  <c:v>7.7999999999999996E-3</c:v>
                </c:pt>
                <c:pt idx="38">
                  <c:v>8.2000000000000007E-3</c:v>
                </c:pt>
                <c:pt idx="39">
                  <c:v>8.3800000000000003E-3</c:v>
                </c:pt>
                <c:pt idx="40">
                  <c:v>9.2999999999999992E-3</c:v>
                </c:pt>
                <c:pt idx="41">
                  <c:v>9.4599999999999997E-3</c:v>
                </c:pt>
                <c:pt idx="42">
                  <c:v>9.8399999999999998E-3</c:v>
                </c:pt>
                <c:pt idx="43">
                  <c:v>1.0200000000000001E-2</c:v>
                </c:pt>
                <c:pt idx="44">
                  <c:v>1.014E-2</c:v>
                </c:pt>
                <c:pt idx="45">
                  <c:v>1.0059999999999999E-2</c:v>
                </c:pt>
                <c:pt idx="46">
                  <c:v>0.01</c:v>
                </c:pt>
                <c:pt idx="47">
                  <c:v>9.8200000000000006E-3</c:v>
                </c:pt>
                <c:pt idx="48">
                  <c:v>9.6799999999999994E-3</c:v>
                </c:pt>
                <c:pt idx="49">
                  <c:v>9.2999999999999992E-3</c:v>
                </c:pt>
                <c:pt idx="50">
                  <c:v>8.8400000000000006E-3</c:v>
                </c:pt>
                <c:pt idx="51">
                  <c:v>8.6999999999999994E-3</c:v>
                </c:pt>
                <c:pt idx="52">
                  <c:v>8.3199999999999993E-3</c:v>
                </c:pt>
                <c:pt idx="53">
                  <c:v>7.8200000000000006E-3</c:v>
                </c:pt>
                <c:pt idx="54">
                  <c:v>7.6800000000000002E-3</c:v>
                </c:pt>
                <c:pt idx="55">
                  <c:v>7.0800000000000004E-3</c:v>
                </c:pt>
                <c:pt idx="56">
                  <c:v>6.6E-3</c:v>
                </c:pt>
                <c:pt idx="57">
                  <c:v>6.28E-3</c:v>
                </c:pt>
                <c:pt idx="58">
                  <c:v>5.8599999999999998E-3</c:v>
                </c:pt>
                <c:pt idx="59">
                  <c:v>5.3E-3</c:v>
                </c:pt>
                <c:pt idx="60">
                  <c:v>5.0000000000000001E-3</c:v>
                </c:pt>
                <c:pt idx="61">
                  <c:v>4.5999999999999999E-3</c:v>
                </c:pt>
                <c:pt idx="62">
                  <c:v>4.1599999999999996E-3</c:v>
                </c:pt>
                <c:pt idx="63">
                  <c:v>3.7799999999999999E-3</c:v>
                </c:pt>
                <c:pt idx="64">
                  <c:v>3.62E-3</c:v>
                </c:pt>
                <c:pt idx="65">
                  <c:v>3.32E-3</c:v>
                </c:pt>
                <c:pt idx="66">
                  <c:v>3.0999999999999999E-3</c:v>
                </c:pt>
                <c:pt idx="67">
                  <c:v>2.8E-3</c:v>
                </c:pt>
                <c:pt idx="68">
                  <c:v>2.7200000000000002E-3</c:v>
                </c:pt>
                <c:pt idx="69">
                  <c:v>2.3999999999999998E-3</c:v>
                </c:pt>
                <c:pt idx="70">
                  <c:v>2.2399999999999998E-3</c:v>
                </c:pt>
                <c:pt idx="71">
                  <c:v>2.2200000000000002E-3</c:v>
                </c:pt>
                <c:pt idx="72">
                  <c:v>2E-3</c:v>
                </c:pt>
                <c:pt idx="73">
                  <c:v>1.8799999999999999E-3</c:v>
                </c:pt>
                <c:pt idx="74">
                  <c:v>1.72E-3</c:v>
                </c:pt>
                <c:pt idx="75">
                  <c:v>1.6199999999999999E-3</c:v>
                </c:pt>
                <c:pt idx="76">
                  <c:v>1.58E-3</c:v>
                </c:pt>
                <c:pt idx="77">
                  <c:v>1.3799999999999999E-3</c:v>
                </c:pt>
                <c:pt idx="78">
                  <c:v>1.32E-3</c:v>
                </c:pt>
                <c:pt idx="79">
                  <c:v>1.1999999999999999E-3</c:v>
                </c:pt>
                <c:pt idx="80">
                  <c:v>1.14E-3</c:v>
                </c:pt>
                <c:pt idx="81">
                  <c:v>1.1000000000000001E-3</c:v>
                </c:pt>
                <c:pt idx="82">
                  <c:v>1.0200000000000001E-3</c:v>
                </c:pt>
                <c:pt idx="83">
                  <c:v>8.4000000000000003E-4</c:v>
                </c:pt>
                <c:pt idx="84">
                  <c:v>8.1999999999999998E-4</c:v>
                </c:pt>
                <c:pt idx="85">
                  <c:v>7.7999999999999999E-4</c:v>
                </c:pt>
                <c:pt idx="86">
                  <c:v>6.9999999999999999E-4</c:v>
                </c:pt>
                <c:pt idx="87">
                  <c:v>6.6E-4</c:v>
                </c:pt>
                <c:pt idx="88">
                  <c:v>6.2E-4</c:v>
                </c:pt>
                <c:pt idx="89">
                  <c:v>5.9999999999999995E-4</c:v>
                </c:pt>
                <c:pt idx="90">
                  <c:v>5.4000000000000001E-4</c:v>
                </c:pt>
                <c:pt idx="91">
                  <c:v>5.1999999999999995E-4</c:v>
                </c:pt>
                <c:pt idx="92">
                  <c:v>4.6000000000000001E-4</c:v>
                </c:pt>
                <c:pt idx="93">
                  <c:v>4.4000000000000002E-4</c:v>
                </c:pt>
                <c:pt idx="94">
                  <c:v>3.8000000000000002E-4</c:v>
                </c:pt>
                <c:pt idx="95">
                  <c:v>4.6000000000000001E-4</c:v>
                </c:pt>
                <c:pt idx="96">
                  <c:v>3.4000000000000002E-4</c:v>
                </c:pt>
                <c:pt idx="97">
                  <c:v>3.4000000000000002E-4</c:v>
                </c:pt>
                <c:pt idx="98">
                  <c:v>3.2000000000000003E-4</c:v>
                </c:pt>
                <c:pt idx="99">
                  <c:v>2.7999999999999998E-4</c:v>
                </c:pt>
                <c:pt idx="100">
                  <c:v>2.7999999999999998E-4</c:v>
                </c:pt>
                <c:pt idx="101">
                  <c:v>2.7999999999999998E-4</c:v>
                </c:pt>
                <c:pt idx="102">
                  <c:v>2.7999999999999998E-4</c:v>
                </c:pt>
                <c:pt idx="103">
                  <c:v>2.0000000000000001E-4</c:v>
                </c:pt>
                <c:pt idx="104">
                  <c:v>2.5999999999999998E-4</c:v>
                </c:pt>
                <c:pt idx="105">
                  <c:v>2.0000000000000001E-4</c:v>
                </c:pt>
                <c:pt idx="106">
                  <c:v>2.0000000000000001E-4</c:v>
                </c:pt>
                <c:pt idx="107">
                  <c:v>1.8000000000000001E-4</c:v>
                </c:pt>
                <c:pt idx="108">
                  <c:v>1.6000000000000001E-4</c:v>
                </c:pt>
                <c:pt idx="109">
                  <c:v>1.8000000000000001E-4</c:v>
                </c:pt>
                <c:pt idx="110">
                  <c:v>1.6000000000000001E-4</c:v>
                </c:pt>
                <c:pt idx="111">
                  <c:v>1.2E-4</c:v>
                </c:pt>
                <c:pt idx="112">
                  <c:v>1.6000000000000001E-4</c:v>
                </c:pt>
                <c:pt idx="113">
                  <c:v>1.2E-4</c:v>
                </c:pt>
                <c:pt idx="114">
                  <c:v>1.2E-4</c:v>
                </c:pt>
                <c:pt idx="115">
                  <c:v>1.2E-4</c:v>
                </c:pt>
                <c:pt idx="116">
                  <c:v>1.3999999999999999E-4</c:v>
                </c:pt>
                <c:pt idx="117">
                  <c:v>8.0000000000000007E-5</c:v>
                </c:pt>
                <c:pt idx="118">
                  <c:v>1.3999999999999999E-4</c:v>
                </c:pt>
                <c:pt idx="119">
                  <c:v>1E-4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68-4BF0-8D4D-C597D19CFEEB}"/>
            </c:ext>
          </c:extLst>
        </c:ser>
        <c:ser>
          <c:idx val="2"/>
          <c:order val="3"/>
          <c:tx>
            <c:v>Total Altas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2.0000000000000002E-5</c:v>
                </c:pt>
                <c:pt idx="15">
                  <c:v>2.0000000000000002E-5</c:v>
                </c:pt>
                <c:pt idx="16">
                  <c:v>4.0000000000000003E-5</c:v>
                </c:pt>
                <c:pt idx="17">
                  <c:v>6.0000000000000002E-5</c:v>
                </c:pt>
                <c:pt idx="18">
                  <c:v>8.0000000000000007E-5</c:v>
                </c:pt>
                <c:pt idx="19">
                  <c:v>1E-4</c:v>
                </c:pt>
                <c:pt idx="20">
                  <c:v>1.3999999999999999E-4</c:v>
                </c:pt>
                <c:pt idx="21">
                  <c:v>1.8000000000000001E-4</c:v>
                </c:pt>
                <c:pt idx="22">
                  <c:v>2.4000000000000001E-4</c:v>
                </c:pt>
                <c:pt idx="23">
                  <c:v>2.9999999999999997E-4</c:v>
                </c:pt>
                <c:pt idx="24">
                  <c:v>3.8000000000000002E-4</c:v>
                </c:pt>
                <c:pt idx="25">
                  <c:v>4.8000000000000001E-4</c:v>
                </c:pt>
                <c:pt idx="26">
                  <c:v>6.2E-4</c:v>
                </c:pt>
                <c:pt idx="27">
                  <c:v>7.6000000000000004E-4</c:v>
                </c:pt>
                <c:pt idx="28">
                  <c:v>9.3999999999999997E-4</c:v>
                </c:pt>
                <c:pt idx="29">
                  <c:v>1.1199999999999999E-3</c:v>
                </c:pt>
                <c:pt idx="30">
                  <c:v>1.3799999999999999E-3</c:v>
                </c:pt>
                <c:pt idx="31">
                  <c:v>1.74E-3</c:v>
                </c:pt>
                <c:pt idx="32">
                  <c:v>2.0200000000000001E-3</c:v>
                </c:pt>
                <c:pt idx="33">
                  <c:v>2.3999999999999998E-3</c:v>
                </c:pt>
                <c:pt idx="34">
                  <c:v>2.8600000000000001E-3</c:v>
                </c:pt>
                <c:pt idx="35">
                  <c:v>3.3600000000000001E-3</c:v>
                </c:pt>
                <c:pt idx="36">
                  <c:v>3.96E-3</c:v>
                </c:pt>
                <c:pt idx="37">
                  <c:v>4.6600000000000001E-3</c:v>
                </c:pt>
                <c:pt idx="38">
                  <c:v>5.4200000000000003E-3</c:v>
                </c:pt>
                <c:pt idx="39">
                  <c:v>6.3200000000000001E-3</c:v>
                </c:pt>
                <c:pt idx="40">
                  <c:v>7.3800000000000003E-3</c:v>
                </c:pt>
                <c:pt idx="41">
                  <c:v>8.5599999999999999E-3</c:v>
                </c:pt>
                <c:pt idx="42">
                  <c:v>9.8600000000000007E-3</c:v>
                </c:pt>
                <c:pt idx="43">
                  <c:v>1.1299999999999999E-2</c:v>
                </c:pt>
                <c:pt idx="44">
                  <c:v>1.286E-2</c:v>
                </c:pt>
                <c:pt idx="45">
                  <c:v>1.46E-2</c:v>
                </c:pt>
                <c:pt idx="46">
                  <c:v>1.6459999999999999E-2</c:v>
                </c:pt>
                <c:pt idx="47">
                  <c:v>1.8540000000000001E-2</c:v>
                </c:pt>
                <c:pt idx="48">
                  <c:v>2.086E-2</c:v>
                </c:pt>
                <c:pt idx="49">
                  <c:v>2.3380000000000001E-2</c:v>
                </c:pt>
                <c:pt idx="50">
                  <c:v>2.63E-2</c:v>
                </c:pt>
                <c:pt idx="51">
                  <c:v>2.9360000000000001E-2</c:v>
                </c:pt>
                <c:pt idx="52">
                  <c:v>3.2800000000000003E-2</c:v>
                </c:pt>
                <c:pt idx="53">
                  <c:v>3.6479999999999999E-2</c:v>
                </c:pt>
                <c:pt idx="54">
                  <c:v>4.0460000000000003E-2</c:v>
                </c:pt>
                <c:pt idx="55">
                  <c:v>4.48E-2</c:v>
                </c:pt>
                <c:pt idx="56">
                  <c:v>4.9579999999999999E-2</c:v>
                </c:pt>
                <c:pt idx="57">
                  <c:v>5.4679999999999999E-2</c:v>
                </c:pt>
                <c:pt idx="58">
                  <c:v>6.0060000000000002E-2</c:v>
                </c:pt>
                <c:pt idx="59">
                  <c:v>6.5820000000000004E-2</c:v>
                </c:pt>
                <c:pt idx="60">
                  <c:v>7.1999999999999995E-2</c:v>
                </c:pt>
                <c:pt idx="61">
                  <c:v>7.8439999999999996E-2</c:v>
                </c:pt>
                <c:pt idx="62">
                  <c:v>8.5199999999999998E-2</c:v>
                </c:pt>
                <c:pt idx="63">
                  <c:v>9.2179999999999998E-2</c:v>
                </c:pt>
                <c:pt idx="64">
                  <c:v>9.9580000000000002E-2</c:v>
                </c:pt>
                <c:pt idx="65">
                  <c:v>0.10722</c:v>
                </c:pt>
                <c:pt idx="66">
                  <c:v>0.11504</c:v>
                </c:pt>
                <c:pt idx="67">
                  <c:v>0.12307999999999999</c:v>
                </c:pt>
                <c:pt idx="68">
                  <c:v>0.13136</c:v>
                </c:pt>
                <c:pt idx="69">
                  <c:v>0.13980000000000001</c:v>
                </c:pt>
                <c:pt idx="70">
                  <c:v>0.14829999999999999</c:v>
                </c:pt>
                <c:pt idx="71">
                  <c:v>0.15695999999999999</c:v>
                </c:pt>
                <c:pt idx="72">
                  <c:v>0.16547999999999999</c:v>
                </c:pt>
                <c:pt idx="73">
                  <c:v>0.17418</c:v>
                </c:pt>
                <c:pt idx="74">
                  <c:v>0.18284</c:v>
                </c:pt>
                <c:pt idx="75">
                  <c:v>0.19126000000000001</c:v>
                </c:pt>
                <c:pt idx="76">
                  <c:v>0.19946</c:v>
                </c:pt>
                <c:pt idx="77">
                  <c:v>0.20741999999999999</c:v>
                </c:pt>
                <c:pt idx="78">
                  <c:v>0.21515999999999999</c:v>
                </c:pt>
                <c:pt idx="79">
                  <c:v>0.22259999999999999</c:v>
                </c:pt>
                <c:pt idx="80">
                  <c:v>0.22961999999999999</c:v>
                </c:pt>
                <c:pt idx="81">
                  <c:v>0.23626</c:v>
                </c:pt>
                <c:pt idx="82">
                  <c:v>0.24257999999999999</c:v>
                </c:pt>
                <c:pt idx="83">
                  <c:v>0.24859999999999999</c:v>
                </c:pt>
                <c:pt idx="84">
                  <c:v>0.25424000000000002</c:v>
                </c:pt>
                <c:pt idx="85">
                  <c:v>0.25963999999999998</c:v>
                </c:pt>
                <c:pt idx="86">
                  <c:v>0.26454</c:v>
                </c:pt>
                <c:pt idx="87">
                  <c:v>0.26907999999999999</c:v>
                </c:pt>
                <c:pt idx="88">
                  <c:v>0.27334000000000003</c:v>
                </c:pt>
                <c:pt idx="89">
                  <c:v>0.2772</c:v>
                </c:pt>
                <c:pt idx="90">
                  <c:v>0.28083999999999998</c:v>
                </c:pt>
                <c:pt idx="91">
                  <c:v>0.28427999999999998</c:v>
                </c:pt>
                <c:pt idx="92">
                  <c:v>0.28736</c:v>
                </c:pt>
                <c:pt idx="93">
                  <c:v>0.29021999999999998</c:v>
                </c:pt>
                <c:pt idx="94">
                  <c:v>0.29283999999999999</c:v>
                </c:pt>
                <c:pt idx="95">
                  <c:v>0.29530000000000001</c:v>
                </c:pt>
                <c:pt idx="96">
                  <c:v>0.29758000000000001</c:v>
                </c:pt>
                <c:pt idx="97">
                  <c:v>0.29974000000000001</c:v>
                </c:pt>
                <c:pt idx="98">
                  <c:v>0.30165999999999998</c:v>
                </c:pt>
                <c:pt idx="99">
                  <c:v>0.30353999999999998</c:v>
                </c:pt>
                <c:pt idx="100">
                  <c:v>0.30525999999999998</c:v>
                </c:pt>
                <c:pt idx="101">
                  <c:v>0.30681999999999998</c:v>
                </c:pt>
                <c:pt idx="102">
                  <c:v>0.30828</c:v>
                </c:pt>
                <c:pt idx="103">
                  <c:v>0.30968000000000001</c:v>
                </c:pt>
                <c:pt idx="104">
                  <c:v>0.31096000000000001</c:v>
                </c:pt>
                <c:pt idx="105">
                  <c:v>0.31213999999999997</c:v>
                </c:pt>
                <c:pt idx="106">
                  <c:v>0.31325999999999998</c:v>
                </c:pt>
                <c:pt idx="107">
                  <c:v>0.31431999999999999</c:v>
                </c:pt>
                <c:pt idx="108">
                  <c:v>0.31528</c:v>
                </c:pt>
                <c:pt idx="109">
                  <c:v>0.31618000000000002</c:v>
                </c:pt>
                <c:pt idx="110">
                  <c:v>0.317</c:v>
                </c:pt>
                <c:pt idx="111">
                  <c:v>0.31775999999999999</c:v>
                </c:pt>
                <c:pt idx="112">
                  <c:v>0.31847999999999999</c:v>
                </c:pt>
                <c:pt idx="113">
                  <c:v>0.31918000000000002</c:v>
                </c:pt>
                <c:pt idx="114">
                  <c:v>0.31978000000000001</c:v>
                </c:pt>
                <c:pt idx="115">
                  <c:v>0.32035999999999998</c:v>
                </c:pt>
                <c:pt idx="116">
                  <c:v>0.32088</c:v>
                </c:pt>
                <c:pt idx="117">
                  <c:v>0.32135999999999998</c:v>
                </c:pt>
                <c:pt idx="118">
                  <c:v>0.32184000000000001</c:v>
                </c:pt>
                <c:pt idx="119">
                  <c:v>0.32225999999999999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68-4BF0-8D4D-C597D19CFEEB}"/>
            </c:ext>
          </c:extLst>
        </c:ser>
        <c:ser>
          <c:idx val="1"/>
          <c:order val="4"/>
          <c:tx>
            <c:v>Muertes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'50SRantiguo'!$AN$14:$AN$373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2.0000000000000002E-5</c:v>
                </c:pt>
                <c:pt idx="27">
                  <c:v>2.0000000000000002E-5</c:v>
                </c:pt>
                <c:pt idx="28">
                  <c:v>2.0000000000000002E-5</c:v>
                </c:pt>
                <c:pt idx="29">
                  <c:v>4.0000000000000003E-5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1E-4</c:v>
                </c:pt>
                <c:pt idx="33">
                  <c:v>1.2E-4</c:v>
                </c:pt>
                <c:pt idx="34">
                  <c:v>1.3999999999999999E-4</c:v>
                </c:pt>
                <c:pt idx="35">
                  <c:v>1.8000000000000001E-4</c:v>
                </c:pt>
                <c:pt idx="36">
                  <c:v>2.2000000000000001E-4</c:v>
                </c:pt>
                <c:pt idx="37">
                  <c:v>2.5999999999999998E-4</c:v>
                </c:pt>
                <c:pt idx="38">
                  <c:v>2.9999999999999997E-4</c:v>
                </c:pt>
                <c:pt idx="39">
                  <c:v>3.6000000000000002E-4</c:v>
                </c:pt>
                <c:pt idx="40">
                  <c:v>4.2000000000000002E-4</c:v>
                </c:pt>
                <c:pt idx="41">
                  <c:v>5.0000000000000001E-4</c:v>
                </c:pt>
                <c:pt idx="42">
                  <c:v>5.8E-4</c:v>
                </c:pt>
                <c:pt idx="43">
                  <c:v>6.6E-4</c:v>
                </c:pt>
                <c:pt idx="44">
                  <c:v>7.7999999999999999E-4</c:v>
                </c:pt>
                <c:pt idx="45">
                  <c:v>8.9999999999999998E-4</c:v>
                </c:pt>
                <c:pt idx="46">
                  <c:v>1.0200000000000001E-3</c:v>
                </c:pt>
                <c:pt idx="47">
                  <c:v>1.16E-3</c:v>
                </c:pt>
                <c:pt idx="48">
                  <c:v>1.32E-3</c:v>
                </c:pt>
                <c:pt idx="49">
                  <c:v>1.48E-3</c:v>
                </c:pt>
                <c:pt idx="50">
                  <c:v>1.6800000000000001E-3</c:v>
                </c:pt>
                <c:pt idx="51">
                  <c:v>1.8799999999999999E-3</c:v>
                </c:pt>
                <c:pt idx="52">
                  <c:v>2.0799999999999998E-3</c:v>
                </c:pt>
                <c:pt idx="53">
                  <c:v>2.3E-3</c:v>
                </c:pt>
                <c:pt idx="54">
                  <c:v>2.5200000000000001E-3</c:v>
                </c:pt>
                <c:pt idx="55">
                  <c:v>2.7200000000000002E-3</c:v>
                </c:pt>
                <c:pt idx="56">
                  <c:v>2.96E-3</c:v>
                </c:pt>
                <c:pt idx="57">
                  <c:v>3.2000000000000002E-3</c:v>
                </c:pt>
                <c:pt idx="58">
                  <c:v>3.48E-3</c:v>
                </c:pt>
                <c:pt idx="59">
                  <c:v>3.7399999999999998E-3</c:v>
                </c:pt>
                <c:pt idx="60">
                  <c:v>4.0400000000000002E-3</c:v>
                </c:pt>
                <c:pt idx="61">
                  <c:v>4.3400000000000001E-3</c:v>
                </c:pt>
                <c:pt idx="62">
                  <c:v>4.6600000000000001E-3</c:v>
                </c:pt>
                <c:pt idx="63">
                  <c:v>5.0000000000000001E-3</c:v>
                </c:pt>
                <c:pt idx="64">
                  <c:v>5.3200000000000001E-3</c:v>
                </c:pt>
                <c:pt idx="65">
                  <c:v>5.6800000000000002E-3</c:v>
                </c:pt>
                <c:pt idx="66">
                  <c:v>6.0400000000000002E-3</c:v>
                </c:pt>
                <c:pt idx="67">
                  <c:v>6.4200000000000004E-3</c:v>
                </c:pt>
                <c:pt idx="68">
                  <c:v>6.7799999999999996E-3</c:v>
                </c:pt>
                <c:pt idx="69">
                  <c:v>7.1599999999999997E-3</c:v>
                </c:pt>
                <c:pt idx="70">
                  <c:v>7.5599999999999999E-3</c:v>
                </c:pt>
                <c:pt idx="71">
                  <c:v>7.9399999999999991E-3</c:v>
                </c:pt>
                <c:pt idx="72">
                  <c:v>8.3199999999999993E-3</c:v>
                </c:pt>
                <c:pt idx="73">
                  <c:v>8.7600000000000004E-3</c:v>
                </c:pt>
                <c:pt idx="74">
                  <c:v>9.1199999999999996E-3</c:v>
                </c:pt>
                <c:pt idx="75">
                  <c:v>9.5600000000000008E-3</c:v>
                </c:pt>
                <c:pt idx="76">
                  <c:v>9.9600000000000001E-3</c:v>
                </c:pt>
                <c:pt idx="77">
                  <c:v>1.0359999999999999E-2</c:v>
                </c:pt>
                <c:pt idx="78">
                  <c:v>1.074E-2</c:v>
                </c:pt>
                <c:pt idx="79">
                  <c:v>1.112E-2</c:v>
                </c:pt>
                <c:pt idx="80">
                  <c:v>1.154E-2</c:v>
                </c:pt>
                <c:pt idx="81">
                  <c:v>1.1900000000000001E-2</c:v>
                </c:pt>
                <c:pt idx="82">
                  <c:v>1.226E-2</c:v>
                </c:pt>
                <c:pt idx="83">
                  <c:v>1.2619999999999999E-2</c:v>
                </c:pt>
                <c:pt idx="84">
                  <c:v>1.2959999999999999E-2</c:v>
                </c:pt>
                <c:pt idx="85">
                  <c:v>1.3299999999999999E-2</c:v>
                </c:pt>
                <c:pt idx="86">
                  <c:v>1.366E-2</c:v>
                </c:pt>
                <c:pt idx="87">
                  <c:v>1.396E-2</c:v>
                </c:pt>
                <c:pt idx="88">
                  <c:v>1.4239999999999999E-2</c:v>
                </c:pt>
                <c:pt idx="89">
                  <c:v>1.4540000000000001E-2</c:v>
                </c:pt>
                <c:pt idx="90">
                  <c:v>1.478E-2</c:v>
                </c:pt>
                <c:pt idx="91">
                  <c:v>1.504E-2</c:v>
                </c:pt>
                <c:pt idx="92">
                  <c:v>1.5259999999999999E-2</c:v>
                </c:pt>
                <c:pt idx="93">
                  <c:v>1.5520000000000001E-2</c:v>
                </c:pt>
                <c:pt idx="94">
                  <c:v>1.5720000000000001E-2</c:v>
                </c:pt>
                <c:pt idx="95">
                  <c:v>1.5939999999999999E-2</c:v>
                </c:pt>
                <c:pt idx="96">
                  <c:v>1.6119999999999999E-2</c:v>
                </c:pt>
                <c:pt idx="97">
                  <c:v>1.6279999999999999E-2</c:v>
                </c:pt>
                <c:pt idx="98">
                  <c:v>1.6459999999999999E-2</c:v>
                </c:pt>
                <c:pt idx="99">
                  <c:v>1.6619999999999999E-2</c:v>
                </c:pt>
                <c:pt idx="100">
                  <c:v>1.6760000000000001E-2</c:v>
                </c:pt>
                <c:pt idx="101">
                  <c:v>1.6879999999999999E-2</c:v>
                </c:pt>
                <c:pt idx="102">
                  <c:v>1.7000000000000001E-2</c:v>
                </c:pt>
                <c:pt idx="103">
                  <c:v>1.7100000000000001E-2</c:v>
                </c:pt>
                <c:pt idx="104">
                  <c:v>1.72E-2</c:v>
                </c:pt>
                <c:pt idx="105">
                  <c:v>1.7299999999999999E-2</c:v>
                </c:pt>
                <c:pt idx="106">
                  <c:v>1.736E-2</c:v>
                </c:pt>
                <c:pt idx="107">
                  <c:v>1.7440000000000001E-2</c:v>
                </c:pt>
                <c:pt idx="108">
                  <c:v>1.7520000000000001E-2</c:v>
                </c:pt>
                <c:pt idx="109">
                  <c:v>1.7600000000000001E-2</c:v>
                </c:pt>
                <c:pt idx="110">
                  <c:v>1.7659999999999999E-2</c:v>
                </c:pt>
                <c:pt idx="111">
                  <c:v>1.77E-2</c:v>
                </c:pt>
                <c:pt idx="112">
                  <c:v>1.7760000000000001E-2</c:v>
                </c:pt>
                <c:pt idx="113">
                  <c:v>1.7819999999999999E-2</c:v>
                </c:pt>
                <c:pt idx="114">
                  <c:v>1.7860000000000001E-2</c:v>
                </c:pt>
                <c:pt idx="115">
                  <c:v>1.7899999999999999E-2</c:v>
                </c:pt>
                <c:pt idx="116">
                  <c:v>1.796E-2</c:v>
                </c:pt>
                <c:pt idx="117">
                  <c:v>1.7999999999999999E-2</c:v>
                </c:pt>
                <c:pt idx="118">
                  <c:v>1.804E-2</c:v>
                </c:pt>
                <c:pt idx="119">
                  <c:v>1.8079999999999999E-2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68-4BF0-8D4D-C597D19C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7.0175438596491223E-4</c:v>
                </c:pt>
                <c:pt idx="27">
                  <c:v>6.2305295950155766E-4</c:v>
                </c:pt>
                <c:pt idx="28">
                  <c:v>5.5248618784530391E-4</c:v>
                </c:pt>
                <c:pt idx="29">
                  <c:v>9.8425196850393699E-4</c:v>
                </c:pt>
                <c:pt idx="30">
                  <c:v>1.3169446883230904E-3</c:v>
                </c:pt>
                <c:pt idx="31">
                  <c:v>1.1829652996845426E-3</c:v>
                </c:pt>
                <c:pt idx="32">
                  <c:v>1.7774617845716318E-3</c:v>
                </c:pt>
                <c:pt idx="33">
                  <c:v>1.9206145966709346E-3</c:v>
                </c:pt>
                <c:pt idx="34">
                  <c:v>2.0283975659229209E-3</c:v>
                </c:pt>
                <c:pt idx="35">
                  <c:v>2.3784355179704017E-3</c:v>
                </c:pt>
                <c:pt idx="36">
                  <c:v>2.6467757459095282E-3</c:v>
                </c:pt>
                <c:pt idx="37">
                  <c:v>2.8596568411790586E-3</c:v>
                </c:pt>
                <c:pt idx="38">
                  <c:v>3.0266343825665859E-3</c:v>
                </c:pt>
                <c:pt idx="39">
                  <c:v>3.3488372093023254E-3</c:v>
                </c:pt>
                <c:pt idx="40">
                  <c:v>3.5958904109589041E-3</c:v>
                </c:pt>
                <c:pt idx="41">
                  <c:v>3.9600823697132897E-3</c:v>
                </c:pt>
                <c:pt idx="42">
                  <c:v>4.2615723732549599E-3</c:v>
                </c:pt>
                <c:pt idx="43">
                  <c:v>4.5112781954887221E-3</c:v>
                </c:pt>
                <c:pt idx="44">
                  <c:v>4.9859371004858091E-3</c:v>
                </c:pt>
                <c:pt idx="45">
                  <c:v>5.4054054054054057E-3</c:v>
                </c:pt>
                <c:pt idx="46">
                  <c:v>5.7790368271954671E-3</c:v>
                </c:pt>
                <c:pt idx="47">
                  <c:v>6.2258480034349502E-3</c:v>
                </c:pt>
                <c:pt idx="48">
                  <c:v>6.7346938775510205E-3</c:v>
                </c:pt>
                <c:pt idx="49">
                  <c:v>7.2089624939113495E-3</c:v>
                </c:pt>
                <c:pt idx="50">
                  <c:v>7.845334827682824E-3</c:v>
                </c:pt>
                <c:pt idx="51">
                  <c:v>8.4365464010052061E-3</c:v>
                </c:pt>
                <c:pt idx="52">
                  <c:v>8.9980965564976645E-3</c:v>
                </c:pt>
                <c:pt idx="53">
                  <c:v>9.6242363377688506E-3</c:v>
                </c:pt>
                <c:pt idx="54">
                  <c:v>1.0216492337630747E-2</c:v>
                </c:pt>
                <c:pt idx="55">
                  <c:v>1.0719634271301333E-2</c:v>
                </c:pt>
                <c:pt idx="56">
                  <c:v>1.1369747253591458E-2</c:v>
                </c:pt>
                <c:pt idx="57">
                  <c:v>1.2002100367564324E-2</c:v>
                </c:pt>
                <c:pt idx="58">
                  <c:v>1.2771579565472695E-2</c:v>
                </c:pt>
                <c:pt idx="59">
                  <c:v>1.346389228886169E-2</c:v>
                </c:pt>
                <c:pt idx="60">
                  <c:v>1.4286724662281633E-2</c:v>
                </c:pt>
                <c:pt idx="61">
                  <c:v>1.5101955598858654E-2</c:v>
                </c:pt>
                <c:pt idx="62">
                  <c:v>1.5984084516704397E-2</c:v>
                </c:pt>
                <c:pt idx="63">
                  <c:v>1.6930786942977109E-2</c:v>
                </c:pt>
                <c:pt idx="64">
                  <c:v>1.7796213286947214E-2</c:v>
                </c:pt>
                <c:pt idx="65">
                  <c:v>1.8791768675974325E-2</c:v>
                </c:pt>
                <c:pt idx="66">
                  <c:v>1.977993188367828E-2</c:v>
                </c:pt>
                <c:pt idx="67">
                  <c:v>2.0833333333333332E-2</c:v>
                </c:pt>
                <c:pt idx="68">
                  <c:v>2.1809058157488421E-2</c:v>
                </c:pt>
                <c:pt idx="69">
                  <c:v>2.2854954034729317E-2</c:v>
                </c:pt>
                <c:pt idx="70">
                  <c:v>2.3960446247464504E-2</c:v>
                </c:pt>
                <c:pt idx="71">
                  <c:v>2.4988984704475359E-2</c:v>
                </c:pt>
                <c:pt idx="72">
                  <c:v>2.6021142178019641E-2</c:v>
                </c:pt>
                <c:pt idx="73">
                  <c:v>2.7237112119893041E-2</c:v>
                </c:pt>
                <c:pt idx="74">
                  <c:v>2.820560400816478E-2</c:v>
                </c:pt>
                <c:pt idx="75">
                  <c:v>2.9419005416051205E-2</c:v>
                </c:pt>
                <c:pt idx="76">
                  <c:v>3.0501623078336499E-2</c:v>
                </c:pt>
                <c:pt idx="77">
                  <c:v>3.1593071480848986E-2</c:v>
                </c:pt>
                <c:pt idx="78">
                  <c:v>3.2620580731381361E-2</c:v>
                </c:pt>
                <c:pt idx="79">
                  <c:v>3.3652100229996366E-2</c:v>
                </c:pt>
                <c:pt idx="80">
                  <c:v>3.4803064117256768E-2</c:v>
                </c:pt>
                <c:pt idx="81">
                  <c:v>3.5770109414452328E-2</c:v>
                </c:pt>
                <c:pt idx="82">
                  <c:v>3.6739586454899609E-2</c:v>
                </c:pt>
                <c:pt idx="83">
                  <c:v>3.7723441143062114E-2</c:v>
                </c:pt>
                <c:pt idx="84">
                  <c:v>3.8645038167938933E-2</c:v>
                </c:pt>
                <c:pt idx="85">
                  <c:v>3.9566847147022077E-2</c:v>
                </c:pt>
                <c:pt idx="86">
                  <c:v>4.0553378458615369E-2</c:v>
                </c:pt>
                <c:pt idx="87">
                  <c:v>4.1362962962962962E-2</c:v>
                </c:pt>
                <c:pt idx="88">
                  <c:v>4.2115225363776175E-2</c:v>
                </c:pt>
                <c:pt idx="89">
                  <c:v>4.2926310817194141E-2</c:v>
                </c:pt>
                <c:pt idx="90">
                  <c:v>4.3565407062429992E-2</c:v>
                </c:pt>
                <c:pt idx="91">
                  <c:v>4.4263935487668493E-2</c:v>
                </c:pt>
                <c:pt idx="92">
                  <c:v>4.4850693628027273E-2</c:v>
                </c:pt>
                <c:pt idx="93">
                  <c:v>4.555594692967007E-2</c:v>
                </c:pt>
                <c:pt idx="94">
                  <c:v>4.6091596786489178E-2</c:v>
                </c:pt>
                <c:pt idx="95">
                  <c:v>4.6673694073553526E-2</c:v>
                </c:pt>
                <c:pt idx="96">
                  <c:v>4.7153805651436259E-2</c:v>
                </c:pt>
                <c:pt idx="97">
                  <c:v>4.7574517825832843E-2</c:v>
                </c:pt>
                <c:pt idx="98">
                  <c:v>4.8055587994861614E-2</c:v>
                </c:pt>
                <c:pt idx="99">
                  <c:v>4.8483080513418902E-2</c:v>
                </c:pt>
                <c:pt idx="100">
                  <c:v>4.8851579806459135E-2</c:v>
                </c:pt>
                <c:pt idx="101">
                  <c:v>4.9161230195712953E-2</c:v>
                </c:pt>
                <c:pt idx="102">
                  <c:v>4.9470375974857407E-2</c:v>
                </c:pt>
                <c:pt idx="103">
                  <c:v>4.9732433690088416E-2</c:v>
                </c:pt>
                <c:pt idx="104">
                  <c:v>4.998546934030805E-2</c:v>
                </c:pt>
                <c:pt idx="105">
                  <c:v>5.0246877722916063E-2</c:v>
                </c:pt>
                <c:pt idx="106">
                  <c:v>5.0391872278664734E-2</c:v>
                </c:pt>
                <c:pt idx="107">
                  <c:v>5.0597655796680976E-2</c:v>
                </c:pt>
                <c:pt idx="108">
                  <c:v>5.0806170977844796E-2</c:v>
                </c:pt>
                <c:pt idx="109">
                  <c:v>5.1011535563155762E-2</c:v>
                </c:pt>
                <c:pt idx="110">
                  <c:v>5.1161712729590358E-2</c:v>
                </c:pt>
                <c:pt idx="111">
                  <c:v>5.1259774109470024E-2</c:v>
                </c:pt>
                <c:pt idx="112">
                  <c:v>5.1409714583453947E-2</c:v>
                </c:pt>
                <c:pt idx="113">
                  <c:v>5.1565484113663983E-2</c:v>
                </c:pt>
                <c:pt idx="114">
                  <c:v>5.1663291871564938E-2</c:v>
                </c:pt>
                <c:pt idx="115">
                  <c:v>5.176103175062171E-2</c:v>
                </c:pt>
                <c:pt idx="116">
                  <c:v>5.1913516013411952E-2</c:v>
                </c:pt>
                <c:pt idx="117">
                  <c:v>5.2017107848803604E-2</c:v>
                </c:pt>
                <c:pt idx="118">
                  <c:v>5.2111618233289039E-2</c:v>
                </c:pt>
                <c:pt idx="119">
                  <c:v>5.2212082707635436E-2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49-4685-AFDF-660421266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'50SRantiguo'!$M$14:$M$165</c:f>
              <c:numCache>
                <c:formatCode>#,##0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0.59</c:v>
                </c:pt>
                <c:pt idx="9">
                  <c:v>0.66</c:v>
                </c:pt>
                <c:pt idx="10">
                  <c:v>0.45</c:v>
                </c:pt>
                <c:pt idx="11">
                  <c:v>0.59</c:v>
                </c:pt>
                <c:pt idx="12">
                  <c:v>1.41</c:v>
                </c:pt>
                <c:pt idx="13">
                  <c:v>1.87</c:v>
                </c:pt>
                <c:pt idx="14">
                  <c:v>2.13</c:v>
                </c:pt>
                <c:pt idx="15">
                  <c:v>1.81</c:v>
                </c:pt>
                <c:pt idx="16">
                  <c:v>2.2200000000000002</c:v>
                </c:pt>
                <c:pt idx="17">
                  <c:v>2.5299999999999998</c:v>
                </c:pt>
                <c:pt idx="18">
                  <c:v>2.16</c:v>
                </c:pt>
                <c:pt idx="19">
                  <c:v>2.0699999999999998</c:v>
                </c:pt>
                <c:pt idx="20">
                  <c:v>2.0299999999999998</c:v>
                </c:pt>
                <c:pt idx="21">
                  <c:v>2.02</c:v>
                </c:pt>
                <c:pt idx="22">
                  <c:v>1.9</c:v>
                </c:pt>
                <c:pt idx="23">
                  <c:v>1.98</c:v>
                </c:pt>
                <c:pt idx="24">
                  <c:v>2.02</c:v>
                </c:pt>
                <c:pt idx="25">
                  <c:v>1.97</c:v>
                </c:pt>
                <c:pt idx="26">
                  <c:v>2.0499999999999998</c:v>
                </c:pt>
                <c:pt idx="27">
                  <c:v>2.04</c:v>
                </c:pt>
                <c:pt idx="28">
                  <c:v>2.11</c:v>
                </c:pt>
                <c:pt idx="29">
                  <c:v>2.12</c:v>
                </c:pt>
                <c:pt idx="30">
                  <c:v>2.08</c:v>
                </c:pt>
                <c:pt idx="31">
                  <c:v>2.0699999999999998</c:v>
                </c:pt>
                <c:pt idx="32">
                  <c:v>2.04</c:v>
                </c:pt>
                <c:pt idx="33">
                  <c:v>2.04</c:v>
                </c:pt>
                <c:pt idx="34">
                  <c:v>2.06</c:v>
                </c:pt>
                <c:pt idx="35">
                  <c:v>2.06</c:v>
                </c:pt>
                <c:pt idx="36">
                  <c:v>2.02</c:v>
                </c:pt>
                <c:pt idx="37">
                  <c:v>1.99</c:v>
                </c:pt>
                <c:pt idx="38">
                  <c:v>1.98</c:v>
                </c:pt>
                <c:pt idx="39">
                  <c:v>1.93</c:v>
                </c:pt>
                <c:pt idx="40">
                  <c:v>1.9</c:v>
                </c:pt>
                <c:pt idx="41">
                  <c:v>1.88</c:v>
                </c:pt>
                <c:pt idx="42">
                  <c:v>1.85</c:v>
                </c:pt>
                <c:pt idx="43">
                  <c:v>1.83</c:v>
                </c:pt>
                <c:pt idx="44">
                  <c:v>1.82</c:v>
                </c:pt>
                <c:pt idx="45">
                  <c:v>1.81</c:v>
                </c:pt>
                <c:pt idx="46">
                  <c:v>1.81</c:v>
                </c:pt>
                <c:pt idx="47">
                  <c:v>1.8</c:v>
                </c:pt>
                <c:pt idx="48">
                  <c:v>1.79</c:v>
                </c:pt>
                <c:pt idx="49">
                  <c:v>1.77</c:v>
                </c:pt>
                <c:pt idx="50">
                  <c:v>1.74</c:v>
                </c:pt>
                <c:pt idx="51">
                  <c:v>1.73</c:v>
                </c:pt>
                <c:pt idx="52">
                  <c:v>1.72</c:v>
                </c:pt>
                <c:pt idx="53">
                  <c:v>1.71</c:v>
                </c:pt>
                <c:pt idx="54">
                  <c:v>1.69</c:v>
                </c:pt>
                <c:pt idx="55">
                  <c:v>1.68</c:v>
                </c:pt>
                <c:pt idx="56">
                  <c:v>1.66</c:v>
                </c:pt>
                <c:pt idx="57">
                  <c:v>1.64</c:v>
                </c:pt>
                <c:pt idx="58">
                  <c:v>1.62</c:v>
                </c:pt>
                <c:pt idx="59">
                  <c:v>1.6</c:v>
                </c:pt>
                <c:pt idx="60">
                  <c:v>1.58</c:v>
                </c:pt>
                <c:pt idx="61">
                  <c:v>1.57</c:v>
                </c:pt>
                <c:pt idx="62">
                  <c:v>1.54</c:v>
                </c:pt>
                <c:pt idx="63">
                  <c:v>1.52</c:v>
                </c:pt>
                <c:pt idx="64">
                  <c:v>1.5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1.43</c:v>
                </c:pt>
                <c:pt idx="69">
                  <c:v>1.41</c:v>
                </c:pt>
                <c:pt idx="70">
                  <c:v>1.4</c:v>
                </c:pt>
                <c:pt idx="71">
                  <c:v>1.38</c:v>
                </c:pt>
                <c:pt idx="72">
                  <c:v>1.36</c:v>
                </c:pt>
                <c:pt idx="73">
                  <c:v>1.34</c:v>
                </c:pt>
                <c:pt idx="74">
                  <c:v>1.32</c:v>
                </c:pt>
                <c:pt idx="75">
                  <c:v>1.3</c:v>
                </c:pt>
                <c:pt idx="76">
                  <c:v>1.28</c:v>
                </c:pt>
                <c:pt idx="77">
                  <c:v>1.27</c:v>
                </c:pt>
                <c:pt idx="78">
                  <c:v>1.25</c:v>
                </c:pt>
                <c:pt idx="79">
                  <c:v>1.23</c:v>
                </c:pt>
                <c:pt idx="80">
                  <c:v>1.22</c:v>
                </c:pt>
                <c:pt idx="81">
                  <c:v>1.2</c:v>
                </c:pt>
                <c:pt idx="82">
                  <c:v>1.19</c:v>
                </c:pt>
                <c:pt idx="83">
                  <c:v>1.18</c:v>
                </c:pt>
                <c:pt idx="84">
                  <c:v>1.1599999999999999</c:v>
                </c:pt>
                <c:pt idx="85">
                  <c:v>1.1499999999999999</c:v>
                </c:pt>
                <c:pt idx="86">
                  <c:v>1.1399999999999999</c:v>
                </c:pt>
                <c:pt idx="87">
                  <c:v>1.1299999999999999</c:v>
                </c:pt>
                <c:pt idx="88">
                  <c:v>1.1200000000000001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1.0900000000000001</c:v>
                </c:pt>
                <c:pt idx="92">
                  <c:v>1.0900000000000001</c:v>
                </c:pt>
                <c:pt idx="93">
                  <c:v>1.08</c:v>
                </c:pt>
                <c:pt idx="94">
                  <c:v>1.07</c:v>
                </c:pt>
                <c:pt idx="95">
                  <c:v>1.07</c:v>
                </c:pt>
                <c:pt idx="96">
                  <c:v>1.06</c:v>
                </c:pt>
                <c:pt idx="97">
                  <c:v>1.06</c:v>
                </c:pt>
                <c:pt idx="98">
                  <c:v>1.05</c:v>
                </c:pt>
                <c:pt idx="99">
                  <c:v>1.05</c:v>
                </c:pt>
                <c:pt idx="100">
                  <c:v>1.05</c:v>
                </c:pt>
                <c:pt idx="101">
                  <c:v>1.04</c:v>
                </c:pt>
                <c:pt idx="102">
                  <c:v>1.04</c:v>
                </c:pt>
                <c:pt idx="103">
                  <c:v>1.04</c:v>
                </c:pt>
                <c:pt idx="104">
                  <c:v>1.03</c:v>
                </c:pt>
                <c:pt idx="105">
                  <c:v>1.03</c:v>
                </c:pt>
                <c:pt idx="106">
                  <c:v>1.03</c:v>
                </c:pt>
                <c:pt idx="107">
                  <c:v>1.03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E5-454E-BB00-18FD17C0B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'50SRantiguo'!$BL$14:$BL$88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1E-4215-89F5-9123701017A2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1E-4215-89F5-912370101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'50SRantiguo'!$BR$14:$BR$88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51852.012344707</c:v>
                </c:pt>
                <c:pt idx="20">
                  <c:v>59638.975329336143</c:v>
                </c:pt>
                <c:pt idx="21">
                  <c:v>68158.828947812726</c:v>
                </c:pt>
                <c:pt idx="22">
                  <c:v>77594.795858598634</c:v>
                </c:pt>
                <c:pt idx="23">
                  <c:v>88221.710049386646</c:v>
                </c:pt>
                <c:pt idx="24">
                  <c:v>100680.85082479326</c:v>
                </c:pt>
                <c:pt idx="25">
                  <c:v>115063.82951404944</c:v>
                </c:pt>
                <c:pt idx="26">
                  <c:v>130546.1441540768</c:v>
                </c:pt>
                <c:pt idx="27">
                  <c:v>147036.18341564439</c:v>
                </c:pt>
                <c:pt idx="28">
                  <c:v>165816.50590798527</c:v>
                </c:pt>
                <c:pt idx="29">
                  <c:v>186154.22099725198</c:v>
                </c:pt>
                <c:pt idx="30">
                  <c:v>208690.60798806103</c:v>
                </c:pt>
                <c:pt idx="31">
                  <c:v>232326.33092964123</c:v>
                </c:pt>
                <c:pt idx="32">
                  <c:v>257702.66912660917</c:v>
                </c:pt>
                <c:pt idx="33">
                  <c:v>286193.79251742875</c:v>
                </c:pt>
                <c:pt idx="34">
                  <c:v>316150.69717594318</c:v>
                </c:pt>
                <c:pt idx="35">
                  <c:v>346657.26980984327</c:v>
                </c:pt>
                <c:pt idx="36">
                  <c:v>380736.68428374961</c:v>
                </c:pt>
                <c:pt idx="37">
                  <c:v>416465.10268381273</c:v>
                </c:pt>
                <c:pt idx="38">
                  <c:v>454025.74766849447</c:v>
                </c:pt>
                <c:pt idx="39">
                  <c:v>492410.89461625461</c:v>
                </c:pt>
                <c:pt idx="40">
                  <c:v>535010.16270863754</c:v>
                </c:pt>
                <c:pt idx="41">
                  <c:v>578342.32143486792</c:v>
                </c:pt>
                <c:pt idx="42">
                  <c:v>623415.09541648603</c:v>
                </c:pt>
                <c:pt idx="43">
                  <c:v>670136.87332426093</c:v>
                </c:pt>
                <c:pt idx="44">
                  <c:v>716583.81724434299</c:v>
                </c:pt>
                <c:pt idx="45">
                  <c:v>762664.31584750128</c:v>
                </c:pt>
                <c:pt idx="46">
                  <c:v>808469.98046296684</c:v>
                </c:pt>
                <c:pt idx="47">
                  <c:v>853451.143115354</c:v>
                </c:pt>
                <c:pt idx="48">
                  <c:v>897791.02646312467</c:v>
                </c:pt>
                <c:pt idx="49">
                  <c:v>940390.2945555076</c:v>
                </c:pt>
                <c:pt idx="50">
                  <c:v>980882.50207557913</c:v>
                </c:pt>
                <c:pt idx="51">
                  <c:v>1020733.4302910342</c:v>
                </c:pt>
                <c:pt idx="52">
                  <c:v>1058843.7432511016</c:v>
                </c:pt>
                <c:pt idx="53">
                  <c:v>1094663.7729803957</c:v>
                </c:pt>
                <c:pt idx="54">
                  <c:v>1129842.5234050732</c:v>
                </c:pt>
                <c:pt idx="55">
                  <c:v>1162272.9339528228</c:v>
                </c:pt>
                <c:pt idx="56">
                  <c:v>1192504.67259903</c:v>
                </c:pt>
                <c:pt idx="57">
                  <c:v>1221270.6299775424</c:v>
                </c:pt>
                <c:pt idx="58">
                  <c:v>1248112.7494422051</c:v>
                </c:pt>
                <c:pt idx="59">
                  <c:v>1272389.7516884019</c:v>
                </c:pt>
                <c:pt idx="60">
                  <c:v>1295292.5839961346</c:v>
                </c:pt>
                <c:pt idx="61">
                  <c:v>1316363.1897192488</c:v>
                </c:pt>
                <c:pt idx="62">
                  <c:v>1335418.3461992824</c:v>
                </c:pt>
                <c:pt idx="63">
                  <c:v>1352732.8874239286</c:v>
                </c:pt>
                <c:pt idx="64">
                  <c:v>1369314.5380147269</c:v>
                </c:pt>
                <c:pt idx="65">
                  <c:v>1384522.0186670616</c:v>
                </c:pt>
                <c:pt idx="66">
                  <c:v>1398721.7746978558</c:v>
                </c:pt>
                <c:pt idx="67">
                  <c:v>1411547.3607901863</c:v>
                </c:pt>
                <c:pt idx="68">
                  <c:v>1424006.5015655928</c:v>
                </c:pt>
                <c:pt idx="69">
                  <c:v>1434999.8610733047</c:v>
                </c:pt>
                <c:pt idx="70">
                  <c:v>1445260.3299471689</c:v>
                </c:pt>
                <c:pt idx="71">
                  <c:v>1455429.1874918023</c:v>
                </c:pt>
                <c:pt idx="72">
                  <c:v>1464590.3204148954</c:v>
                </c:pt>
                <c:pt idx="73">
                  <c:v>1473201.7853626029</c:v>
                </c:pt>
                <c:pt idx="74">
                  <c:v>1481080.3596764628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2-43C1-9836-586D0737F254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'50SRantiguo'!$BS$14:$BS$88</c:f>
              <c:numCache>
                <c:formatCode>#,##0</c:formatCode>
                <c:ptCount val="75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25559.560855429776</c:v>
                </c:pt>
                <c:pt idx="15">
                  <c:v>29315.625353897951</c:v>
                </c:pt>
                <c:pt idx="16">
                  <c:v>33346.523840058915</c:v>
                </c:pt>
                <c:pt idx="17">
                  <c:v>38568.36960622199</c:v>
                </c:pt>
                <c:pt idx="18">
                  <c:v>44706.328664694374</c:v>
                </c:pt>
                <c:pt idx="19">
                  <c:v>51393.955698552345</c:v>
                </c:pt>
                <c:pt idx="20">
                  <c:v>58997.696024719626</c:v>
                </c:pt>
                <c:pt idx="21">
                  <c:v>67334.326984734347</c:v>
                </c:pt>
                <c:pt idx="22">
                  <c:v>76495.459907827462</c:v>
                </c:pt>
                <c:pt idx="23">
                  <c:v>86847.54011092268</c:v>
                </c:pt>
                <c:pt idx="24">
                  <c:v>98940.235569405573</c:v>
                </c:pt>
                <c:pt idx="25">
                  <c:v>112865.1576125071</c:v>
                </c:pt>
                <c:pt idx="26">
                  <c:v>127614.58161868701</c:v>
                </c:pt>
                <c:pt idx="27">
                  <c:v>143463.3415756381</c:v>
                </c:pt>
                <c:pt idx="28">
                  <c:v>161419.16210490058</c:v>
                </c:pt>
                <c:pt idx="29">
                  <c:v>180840.76390185798</c:v>
                </c:pt>
                <c:pt idx="30">
                  <c:v>202094.59228343397</c:v>
                </c:pt>
                <c:pt idx="31">
                  <c:v>224081.31129885744</c:v>
                </c:pt>
                <c:pt idx="32">
                  <c:v>247991.86822813045</c:v>
                </c:pt>
                <c:pt idx="33">
                  <c:v>274650.76503433142</c:v>
                </c:pt>
                <c:pt idx="34">
                  <c:v>302408.99779130355</c:v>
                </c:pt>
                <c:pt idx="35">
                  <c:v>330442.06453596847</c:v>
                </c:pt>
                <c:pt idx="36">
                  <c:v>361589.91647448501</c:v>
                </c:pt>
                <c:pt idx="37">
                  <c:v>393928.71569300367</c:v>
                </c:pt>
                <c:pt idx="38">
                  <c:v>427824.90750844817</c:v>
                </c:pt>
                <c:pt idx="39">
                  <c:v>461812.71065312362</c:v>
                </c:pt>
                <c:pt idx="40">
                  <c:v>499281.74430857442</c:v>
                </c:pt>
                <c:pt idx="41">
                  <c:v>536842.38929325622</c:v>
                </c:pt>
                <c:pt idx="42">
                  <c:v>575593.98155794002</c:v>
                </c:pt>
                <c:pt idx="43">
                  <c:v>615353.2984441641</c:v>
                </c:pt>
                <c:pt idx="44">
                  <c:v>654104.89070884802</c:v>
                </c:pt>
                <c:pt idx="45">
                  <c:v>691665.53569352976</c:v>
                </c:pt>
                <c:pt idx="46">
                  <c:v>728401.67871513311</c:v>
                </c:pt>
                <c:pt idx="47">
                  <c:v>763213.98382288695</c:v>
                </c:pt>
                <c:pt idx="48">
                  <c:v>796194.06234602211</c:v>
                </c:pt>
                <c:pt idx="49">
                  <c:v>826517.41232146032</c:v>
                </c:pt>
                <c:pt idx="50">
                  <c:v>852718.25248150656</c:v>
                </c:pt>
                <c:pt idx="51">
                  <c:v>877636.53403231991</c:v>
                </c:pt>
                <c:pt idx="52">
                  <c:v>899073.58507235767</c:v>
                </c:pt>
                <c:pt idx="53">
                  <c:v>917029.40560162021</c:v>
                </c:pt>
                <c:pt idx="54">
                  <c:v>932969.77688780217</c:v>
                </c:pt>
                <c:pt idx="55">
                  <c:v>944604.41570013051</c:v>
                </c:pt>
                <c:pt idx="56">
                  <c:v>951841.71070937405</c:v>
                </c:pt>
                <c:pt idx="57">
                  <c:v>956147.44318322779</c:v>
                </c:pt>
                <c:pt idx="58">
                  <c:v>957063.55647553713</c:v>
                </c:pt>
                <c:pt idx="59">
                  <c:v>953765.54862322356</c:v>
                </c:pt>
                <c:pt idx="60">
                  <c:v>946986.31026013463</c:v>
                </c:pt>
                <c:pt idx="61">
                  <c:v>937183.89803242509</c:v>
                </c:pt>
                <c:pt idx="62">
                  <c:v>923808.64396470913</c:v>
                </c:pt>
                <c:pt idx="63">
                  <c:v>907593.43869083433</c:v>
                </c:pt>
                <c:pt idx="64">
                  <c:v>888813.1161984934</c:v>
                </c:pt>
                <c:pt idx="65">
                  <c:v>867376.06515845552</c:v>
                </c:pt>
                <c:pt idx="66">
                  <c:v>844106.78753379907</c:v>
                </c:pt>
                <c:pt idx="67">
                  <c:v>818364.00401990744</c:v>
                </c:pt>
                <c:pt idx="68">
                  <c:v>791247.05056755187</c:v>
                </c:pt>
                <c:pt idx="69">
                  <c:v>761839.813884423</c:v>
                </c:pt>
                <c:pt idx="70">
                  <c:v>731333.2412505229</c:v>
                </c:pt>
                <c:pt idx="71">
                  <c:v>700093.77798277535</c:v>
                </c:pt>
                <c:pt idx="72">
                  <c:v>668487.86939810414</c:v>
                </c:pt>
                <c:pt idx="73">
                  <c:v>635232.95688727614</c:v>
                </c:pt>
                <c:pt idx="74">
                  <c:v>601794.82171798637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CC2-43C1-9836-586D0737F254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2-43C1-9836-586D0737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4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'50SRantiguo'!$BL$14:$BL$73</c:f>
              <c:numCache>
                <c:formatCode>#,##0</c:formatCode>
                <c:ptCount val="60"/>
                <c:pt idx="0">
                  <c:v>916.11329230931096</c:v>
                </c:pt>
                <c:pt idx="1">
                  <c:v>916.11329230931096</c:v>
                </c:pt>
                <c:pt idx="2">
                  <c:v>916.11329230931096</c:v>
                </c:pt>
                <c:pt idx="3">
                  <c:v>1557.3925969258285</c:v>
                </c:pt>
                <c:pt idx="4">
                  <c:v>2015.4492430804839</c:v>
                </c:pt>
                <c:pt idx="5">
                  <c:v>2473.5058892351394</c:v>
                </c:pt>
                <c:pt idx="6">
                  <c:v>3572.8418400063124</c:v>
                </c:pt>
                <c:pt idx="7">
                  <c:v>4763.7891200084168</c:v>
                </c:pt>
                <c:pt idx="8">
                  <c:v>6321.1817169342448</c:v>
                </c:pt>
                <c:pt idx="9">
                  <c:v>9069.5215938621786</c:v>
                </c:pt>
                <c:pt idx="10">
                  <c:v>12092.695458482904</c:v>
                </c:pt>
                <c:pt idx="11">
                  <c:v>15024.257993872699</c:v>
                </c:pt>
                <c:pt idx="12">
                  <c:v>18688.711163109943</c:v>
                </c:pt>
                <c:pt idx="13">
                  <c:v>22078.330344654394</c:v>
                </c:pt>
                <c:pt idx="14">
                  <c:v>25651.172184660707</c:v>
                </c:pt>
                <c:pt idx="15">
                  <c:v>29407.236683128882</c:v>
                </c:pt>
                <c:pt idx="16">
                  <c:v>33529.746498520777</c:v>
                </c:pt>
                <c:pt idx="17">
                  <c:v>38843.203593914783</c:v>
                </c:pt>
                <c:pt idx="18">
                  <c:v>45072.773981618098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11-4FA9-B5C7-F7670F791A69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'50SRantiguo'!$BK$14:$BK$73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'50SRantiguo'!$BN$14:$BN$73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11-4FA9-B5C7-F7670F791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Cercania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'50SRantiguo'!$N$14:$N$163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14</c:v>
                </c:pt>
                <c:pt idx="11">
                  <c:v>19</c:v>
                </c:pt>
                <c:pt idx="12">
                  <c:v>27</c:v>
                </c:pt>
                <c:pt idx="13">
                  <c:v>36</c:v>
                </c:pt>
                <c:pt idx="14">
                  <c:v>49</c:v>
                </c:pt>
                <c:pt idx="15">
                  <c:v>64</c:v>
                </c:pt>
                <c:pt idx="16">
                  <c:v>81</c:v>
                </c:pt>
                <c:pt idx="17">
                  <c:v>96</c:v>
                </c:pt>
                <c:pt idx="18">
                  <c:v>113</c:v>
                </c:pt>
                <c:pt idx="19">
                  <c:v>131</c:v>
                </c:pt>
                <c:pt idx="20">
                  <c:v>152</c:v>
                </c:pt>
                <c:pt idx="21">
                  <c:v>176</c:v>
                </c:pt>
                <c:pt idx="22">
                  <c:v>203</c:v>
                </c:pt>
                <c:pt idx="23">
                  <c:v>233</c:v>
                </c:pt>
                <c:pt idx="24">
                  <c:v>269</c:v>
                </c:pt>
                <c:pt idx="25">
                  <c:v>309</c:v>
                </c:pt>
                <c:pt idx="26">
                  <c:v>353</c:v>
                </c:pt>
                <c:pt idx="27">
                  <c:v>402</c:v>
                </c:pt>
                <c:pt idx="28">
                  <c:v>458</c:v>
                </c:pt>
                <c:pt idx="29">
                  <c:v>524</c:v>
                </c:pt>
                <c:pt idx="30">
                  <c:v>598</c:v>
                </c:pt>
                <c:pt idx="31">
                  <c:v>676</c:v>
                </c:pt>
                <c:pt idx="32">
                  <c:v>762</c:v>
                </c:pt>
                <c:pt idx="33">
                  <c:v>853</c:v>
                </c:pt>
                <c:pt idx="34">
                  <c:v>959</c:v>
                </c:pt>
                <c:pt idx="35">
                  <c:v>1070</c:v>
                </c:pt>
                <c:pt idx="36">
                  <c:v>1197</c:v>
                </c:pt>
                <c:pt idx="37">
                  <c:v>1327</c:v>
                </c:pt>
                <c:pt idx="38">
                  <c:v>1469</c:v>
                </c:pt>
                <c:pt idx="39">
                  <c:v>1619</c:v>
                </c:pt>
                <c:pt idx="40">
                  <c:v>1779</c:v>
                </c:pt>
                <c:pt idx="41">
                  <c:v>1952</c:v>
                </c:pt>
                <c:pt idx="42">
                  <c:v>2130</c:v>
                </c:pt>
                <c:pt idx="43">
                  <c:v>2321</c:v>
                </c:pt>
                <c:pt idx="44">
                  <c:v>2520</c:v>
                </c:pt>
                <c:pt idx="45">
                  <c:v>2724</c:v>
                </c:pt>
                <c:pt idx="46">
                  <c:v>2941</c:v>
                </c:pt>
                <c:pt idx="47">
                  <c:v>3159</c:v>
                </c:pt>
                <c:pt idx="48">
                  <c:v>3385</c:v>
                </c:pt>
                <c:pt idx="49">
                  <c:v>3610</c:v>
                </c:pt>
                <c:pt idx="50">
                  <c:v>3832</c:v>
                </c:pt>
                <c:pt idx="51">
                  <c:v>4056</c:v>
                </c:pt>
                <c:pt idx="52">
                  <c:v>4275</c:v>
                </c:pt>
                <c:pt idx="53">
                  <c:v>4491</c:v>
                </c:pt>
                <c:pt idx="54">
                  <c:v>4710</c:v>
                </c:pt>
                <c:pt idx="55">
                  <c:v>4921</c:v>
                </c:pt>
                <c:pt idx="56">
                  <c:v>5122</c:v>
                </c:pt>
                <c:pt idx="57">
                  <c:v>5324</c:v>
                </c:pt>
                <c:pt idx="58">
                  <c:v>5522</c:v>
                </c:pt>
                <c:pt idx="59">
                  <c:v>5712</c:v>
                </c:pt>
                <c:pt idx="60">
                  <c:v>5894</c:v>
                </c:pt>
                <c:pt idx="61">
                  <c:v>6071</c:v>
                </c:pt>
                <c:pt idx="62">
                  <c:v>6236</c:v>
                </c:pt>
                <c:pt idx="63">
                  <c:v>6394</c:v>
                </c:pt>
                <c:pt idx="64">
                  <c:v>6548</c:v>
                </c:pt>
                <c:pt idx="65">
                  <c:v>6690</c:v>
                </c:pt>
                <c:pt idx="66">
                  <c:v>6827</c:v>
                </c:pt>
                <c:pt idx="67">
                  <c:v>6953</c:v>
                </c:pt>
                <c:pt idx="68">
                  <c:v>7079</c:v>
                </c:pt>
                <c:pt idx="69">
                  <c:v>7189</c:v>
                </c:pt>
                <c:pt idx="70">
                  <c:v>7293</c:v>
                </c:pt>
                <c:pt idx="71">
                  <c:v>7398</c:v>
                </c:pt>
                <c:pt idx="72">
                  <c:v>7494</c:v>
                </c:pt>
                <c:pt idx="73">
                  <c:v>7582</c:v>
                </c:pt>
                <c:pt idx="74">
                  <c:v>7665</c:v>
                </c:pt>
                <c:pt idx="75">
                  <c:v>7741</c:v>
                </c:pt>
                <c:pt idx="76">
                  <c:v>7817</c:v>
                </c:pt>
                <c:pt idx="77">
                  <c:v>7883</c:v>
                </c:pt>
                <c:pt idx="78">
                  <c:v>7946</c:v>
                </c:pt>
                <c:pt idx="79">
                  <c:v>8003</c:v>
                </c:pt>
                <c:pt idx="80">
                  <c:v>8057</c:v>
                </c:pt>
                <c:pt idx="81">
                  <c:v>8109</c:v>
                </c:pt>
                <c:pt idx="82">
                  <c:v>8156</c:v>
                </c:pt>
                <c:pt idx="83">
                  <c:v>8196</c:v>
                </c:pt>
                <c:pt idx="84">
                  <c:v>8235</c:v>
                </c:pt>
                <c:pt idx="85">
                  <c:v>8271</c:v>
                </c:pt>
                <c:pt idx="86">
                  <c:v>8303</c:v>
                </c:pt>
                <c:pt idx="87">
                  <c:v>8333</c:v>
                </c:pt>
                <c:pt idx="88">
                  <c:v>8362</c:v>
                </c:pt>
                <c:pt idx="89">
                  <c:v>8389</c:v>
                </c:pt>
                <c:pt idx="90">
                  <c:v>8414</c:v>
                </c:pt>
                <c:pt idx="91">
                  <c:v>8437</c:v>
                </c:pt>
                <c:pt idx="92">
                  <c:v>8457</c:v>
                </c:pt>
                <c:pt idx="93">
                  <c:v>8477</c:v>
                </c:pt>
                <c:pt idx="94">
                  <c:v>8495</c:v>
                </c:pt>
                <c:pt idx="95">
                  <c:v>8513</c:v>
                </c:pt>
                <c:pt idx="96">
                  <c:v>8528</c:v>
                </c:pt>
                <c:pt idx="97">
                  <c:v>8543</c:v>
                </c:pt>
                <c:pt idx="98">
                  <c:v>8556</c:v>
                </c:pt>
                <c:pt idx="99">
                  <c:v>8568</c:v>
                </c:pt>
                <c:pt idx="100">
                  <c:v>8580</c:v>
                </c:pt>
                <c:pt idx="101">
                  <c:v>8591</c:v>
                </c:pt>
                <c:pt idx="102">
                  <c:v>8602</c:v>
                </c:pt>
                <c:pt idx="103">
                  <c:v>8612</c:v>
                </c:pt>
                <c:pt idx="104">
                  <c:v>8621</c:v>
                </c:pt>
                <c:pt idx="105">
                  <c:v>8629</c:v>
                </c:pt>
                <c:pt idx="106">
                  <c:v>8637</c:v>
                </c:pt>
                <c:pt idx="107">
                  <c:v>8644</c:v>
                </c:pt>
                <c:pt idx="108">
                  <c:v>8651</c:v>
                </c:pt>
                <c:pt idx="109">
                  <c:v>8657</c:v>
                </c:pt>
                <c:pt idx="110">
                  <c:v>8663</c:v>
                </c:pt>
                <c:pt idx="111">
                  <c:v>8668</c:v>
                </c:pt>
                <c:pt idx="112">
                  <c:v>8674</c:v>
                </c:pt>
                <c:pt idx="113">
                  <c:v>8678</c:v>
                </c:pt>
                <c:pt idx="114">
                  <c:v>8683</c:v>
                </c:pt>
                <c:pt idx="115">
                  <c:v>8687</c:v>
                </c:pt>
                <c:pt idx="116">
                  <c:v>8691</c:v>
                </c:pt>
                <c:pt idx="117">
                  <c:v>8695</c:v>
                </c:pt>
                <c:pt idx="118">
                  <c:v>8698</c:v>
                </c:pt>
                <c:pt idx="119">
                  <c:v>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8-473B-AD86-1A4D2D201C8D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'50SRantiguo'!$O$14:$O$163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11</c:v>
                </c:pt>
                <c:pt idx="5">
                  <c:v>14</c:v>
                </c:pt>
                <c:pt idx="6">
                  <c:v>25</c:v>
                </c:pt>
                <c:pt idx="7">
                  <c:v>37</c:v>
                </c:pt>
                <c:pt idx="8">
                  <c:v>52</c:v>
                </c:pt>
                <c:pt idx="9">
                  <c:v>78</c:v>
                </c:pt>
                <c:pt idx="10">
                  <c:v>107</c:v>
                </c:pt>
                <c:pt idx="11">
                  <c:v>135</c:v>
                </c:pt>
                <c:pt idx="12">
                  <c:v>167</c:v>
                </c:pt>
                <c:pt idx="13">
                  <c:v>195</c:v>
                </c:pt>
                <c:pt idx="14">
                  <c:v>221</c:v>
                </c:pt>
                <c:pt idx="15">
                  <c:v>247</c:v>
                </c:pt>
                <c:pt idx="16">
                  <c:v>275</c:v>
                </c:pt>
                <c:pt idx="17">
                  <c:v>318</c:v>
                </c:pt>
                <c:pt idx="18">
                  <c:v>370</c:v>
                </c:pt>
                <c:pt idx="19">
                  <c:v>426</c:v>
                </c:pt>
                <c:pt idx="20">
                  <c:v>489</c:v>
                </c:pt>
                <c:pt idx="21">
                  <c:v>558</c:v>
                </c:pt>
                <c:pt idx="22">
                  <c:v>634</c:v>
                </c:pt>
                <c:pt idx="23">
                  <c:v>720</c:v>
                </c:pt>
                <c:pt idx="24">
                  <c:v>821</c:v>
                </c:pt>
                <c:pt idx="25">
                  <c:v>938</c:v>
                </c:pt>
                <c:pt idx="26">
                  <c:v>1062</c:v>
                </c:pt>
                <c:pt idx="27">
                  <c:v>1193</c:v>
                </c:pt>
                <c:pt idx="28">
                  <c:v>1342</c:v>
                </c:pt>
                <c:pt idx="29">
                  <c:v>1499</c:v>
                </c:pt>
                <c:pt idx="30">
                  <c:v>1670</c:v>
                </c:pt>
                <c:pt idx="31">
                  <c:v>1851</c:v>
                </c:pt>
                <c:pt idx="32">
                  <c:v>2041</c:v>
                </c:pt>
                <c:pt idx="33">
                  <c:v>2261</c:v>
                </c:pt>
                <c:pt idx="34">
                  <c:v>2482</c:v>
                </c:pt>
                <c:pt idx="35">
                  <c:v>2705</c:v>
                </c:pt>
                <c:pt idx="36">
                  <c:v>2950</c:v>
                </c:pt>
                <c:pt idx="37">
                  <c:v>3209</c:v>
                </c:pt>
                <c:pt idx="38">
                  <c:v>3478</c:v>
                </c:pt>
                <c:pt idx="39">
                  <c:v>3746</c:v>
                </c:pt>
                <c:pt idx="40">
                  <c:v>4051</c:v>
                </c:pt>
                <c:pt idx="41">
                  <c:v>4351</c:v>
                </c:pt>
                <c:pt idx="42">
                  <c:v>4666</c:v>
                </c:pt>
                <c:pt idx="43">
                  <c:v>4986</c:v>
                </c:pt>
                <c:pt idx="44">
                  <c:v>5293</c:v>
                </c:pt>
                <c:pt idx="45">
                  <c:v>5591</c:v>
                </c:pt>
                <c:pt idx="46">
                  <c:v>5876</c:v>
                </c:pt>
                <c:pt idx="47">
                  <c:v>6147</c:v>
                </c:pt>
                <c:pt idx="48">
                  <c:v>6406</c:v>
                </c:pt>
                <c:pt idx="49">
                  <c:v>6646</c:v>
                </c:pt>
                <c:pt idx="50">
                  <c:v>6865</c:v>
                </c:pt>
                <c:pt idx="51">
                  <c:v>7077</c:v>
                </c:pt>
                <c:pt idx="52">
                  <c:v>7273</c:v>
                </c:pt>
                <c:pt idx="53">
                  <c:v>7449</c:v>
                </c:pt>
                <c:pt idx="54">
                  <c:v>7613</c:v>
                </c:pt>
                <c:pt idx="55">
                  <c:v>7758</c:v>
                </c:pt>
                <c:pt idx="56">
                  <c:v>7886</c:v>
                </c:pt>
                <c:pt idx="57">
                  <c:v>7998</c:v>
                </c:pt>
                <c:pt idx="58">
                  <c:v>8091</c:v>
                </c:pt>
                <c:pt idx="59">
                  <c:v>8169</c:v>
                </c:pt>
                <c:pt idx="60">
                  <c:v>8236</c:v>
                </c:pt>
                <c:pt idx="61">
                  <c:v>8289</c:v>
                </c:pt>
                <c:pt idx="62">
                  <c:v>8330</c:v>
                </c:pt>
                <c:pt idx="63">
                  <c:v>8363</c:v>
                </c:pt>
                <c:pt idx="64">
                  <c:v>8389</c:v>
                </c:pt>
                <c:pt idx="65">
                  <c:v>8413</c:v>
                </c:pt>
                <c:pt idx="66">
                  <c:v>8432</c:v>
                </c:pt>
                <c:pt idx="67">
                  <c:v>8446</c:v>
                </c:pt>
                <c:pt idx="68">
                  <c:v>8456</c:v>
                </c:pt>
                <c:pt idx="69">
                  <c:v>8466</c:v>
                </c:pt>
                <c:pt idx="70">
                  <c:v>8473</c:v>
                </c:pt>
                <c:pt idx="71">
                  <c:v>8479</c:v>
                </c:pt>
                <c:pt idx="72">
                  <c:v>8484</c:v>
                </c:pt>
                <c:pt idx="73">
                  <c:v>8490</c:v>
                </c:pt>
                <c:pt idx="74">
                  <c:v>8494</c:v>
                </c:pt>
                <c:pt idx="75">
                  <c:v>8497</c:v>
                </c:pt>
                <c:pt idx="76">
                  <c:v>8500</c:v>
                </c:pt>
                <c:pt idx="77">
                  <c:v>8504</c:v>
                </c:pt>
                <c:pt idx="78">
                  <c:v>8507</c:v>
                </c:pt>
                <c:pt idx="79">
                  <c:v>8509</c:v>
                </c:pt>
                <c:pt idx="80">
                  <c:v>8513</c:v>
                </c:pt>
                <c:pt idx="81">
                  <c:v>8516</c:v>
                </c:pt>
                <c:pt idx="82">
                  <c:v>8519</c:v>
                </c:pt>
                <c:pt idx="83">
                  <c:v>8521</c:v>
                </c:pt>
                <c:pt idx="84">
                  <c:v>8524</c:v>
                </c:pt>
                <c:pt idx="85">
                  <c:v>8527</c:v>
                </c:pt>
                <c:pt idx="86">
                  <c:v>8529</c:v>
                </c:pt>
                <c:pt idx="87">
                  <c:v>8532</c:v>
                </c:pt>
                <c:pt idx="88">
                  <c:v>8535</c:v>
                </c:pt>
                <c:pt idx="89">
                  <c:v>8537</c:v>
                </c:pt>
                <c:pt idx="90">
                  <c:v>8540</c:v>
                </c:pt>
                <c:pt idx="91">
                  <c:v>8542</c:v>
                </c:pt>
                <c:pt idx="92">
                  <c:v>8545</c:v>
                </c:pt>
                <c:pt idx="93">
                  <c:v>8547</c:v>
                </c:pt>
                <c:pt idx="94">
                  <c:v>8550</c:v>
                </c:pt>
                <c:pt idx="95">
                  <c:v>8553</c:v>
                </c:pt>
                <c:pt idx="96">
                  <c:v>8555</c:v>
                </c:pt>
                <c:pt idx="97">
                  <c:v>8557</c:v>
                </c:pt>
                <c:pt idx="98">
                  <c:v>8560</c:v>
                </c:pt>
                <c:pt idx="99">
                  <c:v>8562</c:v>
                </c:pt>
                <c:pt idx="100">
                  <c:v>8564</c:v>
                </c:pt>
                <c:pt idx="101">
                  <c:v>8567</c:v>
                </c:pt>
                <c:pt idx="102">
                  <c:v>8570</c:v>
                </c:pt>
                <c:pt idx="103">
                  <c:v>8572</c:v>
                </c:pt>
                <c:pt idx="104">
                  <c:v>8574</c:v>
                </c:pt>
                <c:pt idx="105">
                  <c:v>8576</c:v>
                </c:pt>
                <c:pt idx="106">
                  <c:v>8579</c:v>
                </c:pt>
                <c:pt idx="107">
                  <c:v>8580</c:v>
                </c:pt>
                <c:pt idx="108">
                  <c:v>8582</c:v>
                </c:pt>
                <c:pt idx="109">
                  <c:v>8584</c:v>
                </c:pt>
                <c:pt idx="110">
                  <c:v>8586</c:v>
                </c:pt>
                <c:pt idx="111">
                  <c:v>8587</c:v>
                </c:pt>
                <c:pt idx="112">
                  <c:v>8589</c:v>
                </c:pt>
                <c:pt idx="113">
                  <c:v>8591</c:v>
                </c:pt>
                <c:pt idx="114">
                  <c:v>8593</c:v>
                </c:pt>
                <c:pt idx="115">
                  <c:v>8595</c:v>
                </c:pt>
                <c:pt idx="116">
                  <c:v>8597</c:v>
                </c:pt>
                <c:pt idx="117">
                  <c:v>8599</c:v>
                </c:pt>
                <c:pt idx="118">
                  <c:v>8601</c:v>
                </c:pt>
                <c:pt idx="119">
                  <c:v>8603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38-473B-AD86-1A4D2D201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61776"/>
        <c:axId val="606369320"/>
      </c:scatterChart>
      <c:valAx>
        <c:axId val="60636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9320"/>
        <c:crosses val="autoZero"/>
        <c:crossBetween val="midCat"/>
      </c:valAx>
      <c:valAx>
        <c:axId val="60636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Simulación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6"/>
          <c:order val="0"/>
          <c:tx>
            <c:v>Antiguo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yVal>
            <c:numRef>
              <c:f>'50SRantiguo'!$AL$14:$AL$373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3.4000000000000002E-4</c:v>
                </c:pt>
                <c:pt idx="4">
                  <c:v>4.4000000000000002E-4</c:v>
                </c:pt>
                <c:pt idx="5">
                  <c:v>5.4000000000000001E-4</c:v>
                </c:pt>
                <c:pt idx="6">
                  <c:v>7.7999999999999999E-4</c:v>
                </c:pt>
                <c:pt idx="7">
                  <c:v>1.0399999999999999E-3</c:v>
                </c:pt>
                <c:pt idx="8">
                  <c:v>1.3799999999999999E-3</c:v>
                </c:pt>
                <c:pt idx="9">
                  <c:v>1.98E-3</c:v>
                </c:pt>
                <c:pt idx="10">
                  <c:v>2.64E-3</c:v>
                </c:pt>
                <c:pt idx="11">
                  <c:v>3.2799999999999999E-3</c:v>
                </c:pt>
                <c:pt idx="12">
                  <c:v>4.0800000000000003E-3</c:v>
                </c:pt>
                <c:pt idx="13">
                  <c:v>4.8199999999999996E-3</c:v>
                </c:pt>
                <c:pt idx="14">
                  <c:v>5.5799999999999999E-3</c:v>
                </c:pt>
                <c:pt idx="15">
                  <c:v>6.4000000000000003E-3</c:v>
                </c:pt>
                <c:pt idx="16">
                  <c:v>7.28E-3</c:v>
                </c:pt>
                <c:pt idx="17">
                  <c:v>8.4200000000000004E-3</c:v>
                </c:pt>
                <c:pt idx="18">
                  <c:v>9.7599999999999996E-3</c:v>
                </c:pt>
                <c:pt idx="19">
                  <c:v>1.1220000000000001E-2</c:v>
                </c:pt>
                <c:pt idx="20">
                  <c:v>1.2880000000000001E-2</c:v>
                </c:pt>
                <c:pt idx="21">
                  <c:v>1.47E-2</c:v>
                </c:pt>
                <c:pt idx="22">
                  <c:v>1.67E-2</c:v>
                </c:pt>
                <c:pt idx="23">
                  <c:v>1.8960000000000001E-2</c:v>
                </c:pt>
                <c:pt idx="24">
                  <c:v>2.1600000000000001E-2</c:v>
                </c:pt>
                <c:pt idx="25">
                  <c:v>2.4639999999999999E-2</c:v>
                </c:pt>
                <c:pt idx="26">
                  <c:v>2.7859999999999999E-2</c:v>
                </c:pt>
                <c:pt idx="27">
                  <c:v>3.1320000000000001E-2</c:v>
                </c:pt>
                <c:pt idx="28">
                  <c:v>3.524E-2</c:v>
                </c:pt>
                <c:pt idx="29">
                  <c:v>3.9480000000000001E-2</c:v>
                </c:pt>
                <c:pt idx="30">
                  <c:v>4.4119999999999999E-2</c:v>
                </c:pt>
                <c:pt idx="31">
                  <c:v>4.8919999999999998E-2</c:v>
                </c:pt>
                <c:pt idx="32">
                  <c:v>5.4140000000000001E-2</c:v>
                </c:pt>
                <c:pt idx="33">
                  <c:v>5.9959999999999999E-2</c:v>
                </c:pt>
                <c:pt idx="34">
                  <c:v>6.6019999999999995E-2</c:v>
                </c:pt>
                <c:pt idx="35">
                  <c:v>7.2139999999999996E-2</c:v>
                </c:pt>
                <c:pt idx="36">
                  <c:v>7.8939999999999996E-2</c:v>
                </c:pt>
                <c:pt idx="37">
                  <c:v>8.5999999999999993E-2</c:v>
                </c:pt>
                <c:pt idx="38">
                  <c:v>9.3399999999999997E-2</c:v>
                </c:pt>
                <c:pt idx="39">
                  <c:v>0.10082000000000001</c:v>
                </c:pt>
                <c:pt idx="40">
                  <c:v>0.109</c:v>
                </c:pt>
                <c:pt idx="41">
                  <c:v>0.1172</c:v>
                </c:pt>
                <c:pt idx="42">
                  <c:v>0.12565999999999999</c:v>
                </c:pt>
                <c:pt idx="43">
                  <c:v>0.13433999999999999</c:v>
                </c:pt>
                <c:pt idx="44">
                  <c:v>0.14280000000000001</c:v>
                </c:pt>
                <c:pt idx="45">
                  <c:v>0.151</c:v>
                </c:pt>
                <c:pt idx="46">
                  <c:v>0.15901999999999999</c:v>
                </c:pt>
                <c:pt idx="47">
                  <c:v>0.16661999999999999</c:v>
                </c:pt>
                <c:pt idx="48">
                  <c:v>0.17382</c:v>
                </c:pt>
                <c:pt idx="49">
                  <c:v>0.18043999999999999</c:v>
                </c:pt>
                <c:pt idx="50">
                  <c:v>0.18615999999999999</c:v>
                </c:pt>
                <c:pt idx="51">
                  <c:v>0.19159999999999999</c:v>
                </c:pt>
                <c:pt idx="52">
                  <c:v>0.19628000000000001</c:v>
                </c:pt>
                <c:pt idx="53">
                  <c:v>0.20019999999999999</c:v>
                </c:pt>
                <c:pt idx="54">
                  <c:v>0.20368</c:v>
                </c:pt>
                <c:pt idx="55">
                  <c:v>0.20621999999999999</c:v>
                </c:pt>
                <c:pt idx="56">
                  <c:v>0.20780000000000001</c:v>
                </c:pt>
                <c:pt idx="57">
                  <c:v>0.20874000000000001</c:v>
                </c:pt>
                <c:pt idx="58">
                  <c:v>0.20893999999999999</c:v>
                </c:pt>
                <c:pt idx="59">
                  <c:v>0.20821999999999999</c:v>
                </c:pt>
                <c:pt idx="60">
                  <c:v>0.20674000000000001</c:v>
                </c:pt>
                <c:pt idx="61">
                  <c:v>0.2046</c:v>
                </c:pt>
                <c:pt idx="62">
                  <c:v>0.20168</c:v>
                </c:pt>
                <c:pt idx="63">
                  <c:v>0.19814000000000001</c:v>
                </c:pt>
                <c:pt idx="64">
                  <c:v>0.19403999999999999</c:v>
                </c:pt>
                <c:pt idx="65">
                  <c:v>0.18936</c:v>
                </c:pt>
                <c:pt idx="66">
                  <c:v>0.18428</c:v>
                </c:pt>
                <c:pt idx="67">
                  <c:v>0.17866000000000001</c:v>
                </c:pt>
                <c:pt idx="68">
                  <c:v>0.17274</c:v>
                </c:pt>
                <c:pt idx="69">
                  <c:v>0.16632</c:v>
                </c:pt>
                <c:pt idx="70">
                  <c:v>0.15966</c:v>
                </c:pt>
                <c:pt idx="71">
                  <c:v>0.15284</c:v>
                </c:pt>
                <c:pt idx="72">
                  <c:v>0.14593999999999999</c:v>
                </c:pt>
                <c:pt idx="73">
                  <c:v>0.13868</c:v>
                </c:pt>
                <c:pt idx="74">
                  <c:v>0.13138</c:v>
                </c:pt>
                <c:pt idx="75">
                  <c:v>0.12414</c:v>
                </c:pt>
                <c:pt idx="76">
                  <c:v>0.11712</c:v>
                </c:pt>
                <c:pt idx="77">
                  <c:v>0.11014</c:v>
                </c:pt>
                <c:pt idx="78">
                  <c:v>0.10334</c:v>
                </c:pt>
                <c:pt idx="79">
                  <c:v>9.672E-2</c:v>
                </c:pt>
                <c:pt idx="80">
                  <c:v>9.042E-2</c:v>
                </c:pt>
                <c:pt idx="81">
                  <c:v>8.4519999999999998E-2</c:v>
                </c:pt>
                <c:pt idx="82">
                  <c:v>7.886E-2</c:v>
                </c:pt>
                <c:pt idx="83">
                  <c:v>7.3319999999999996E-2</c:v>
                </c:pt>
                <c:pt idx="84">
                  <c:v>6.8159999999999998E-2</c:v>
                </c:pt>
                <c:pt idx="85">
                  <c:v>6.3200000000000006E-2</c:v>
                </c:pt>
                <c:pt idx="86">
                  <c:v>5.8639999999999998E-2</c:v>
                </c:pt>
                <c:pt idx="87">
                  <c:v>5.4460000000000001E-2</c:v>
                </c:pt>
                <c:pt idx="88">
                  <c:v>5.0540000000000002E-2</c:v>
                </c:pt>
                <c:pt idx="89">
                  <c:v>4.6980000000000001E-2</c:v>
                </c:pt>
                <c:pt idx="90">
                  <c:v>4.3639999999999998E-2</c:v>
                </c:pt>
                <c:pt idx="91">
                  <c:v>4.0460000000000003E-2</c:v>
                </c:pt>
                <c:pt idx="92">
                  <c:v>3.7620000000000001E-2</c:v>
                </c:pt>
                <c:pt idx="93">
                  <c:v>3.4939999999999999E-2</c:v>
                </c:pt>
                <c:pt idx="94">
                  <c:v>3.2500000000000001E-2</c:v>
                </c:pt>
                <c:pt idx="95">
                  <c:v>3.0280000000000001E-2</c:v>
                </c:pt>
                <c:pt idx="96">
                  <c:v>2.8160000000000001E-2</c:v>
                </c:pt>
                <c:pt idx="97">
                  <c:v>2.6179999999999998E-2</c:v>
                </c:pt>
                <c:pt idx="98">
                  <c:v>2.4400000000000002E-2</c:v>
                </c:pt>
                <c:pt idx="99">
                  <c:v>2.264E-2</c:v>
                </c:pt>
                <c:pt idx="100">
                  <c:v>2.1059999999999999E-2</c:v>
                </c:pt>
                <c:pt idx="101">
                  <c:v>1.966E-2</c:v>
                </c:pt>
                <c:pt idx="102">
                  <c:v>1.8360000000000001E-2</c:v>
                </c:pt>
                <c:pt idx="103">
                  <c:v>1.7059999999999999E-2</c:v>
                </c:pt>
                <c:pt idx="104">
                  <c:v>1.5939999999999999E-2</c:v>
                </c:pt>
                <c:pt idx="105">
                  <c:v>1.486E-2</c:v>
                </c:pt>
                <c:pt idx="106">
                  <c:v>1.388E-2</c:v>
                </c:pt>
                <c:pt idx="107">
                  <c:v>1.2919999999999999E-2</c:v>
                </c:pt>
                <c:pt idx="108">
                  <c:v>1.204E-2</c:v>
                </c:pt>
                <c:pt idx="109">
                  <c:v>1.124E-2</c:v>
                </c:pt>
                <c:pt idx="110">
                  <c:v>1.052E-2</c:v>
                </c:pt>
                <c:pt idx="111">
                  <c:v>9.8399999999999998E-3</c:v>
                </c:pt>
                <c:pt idx="112">
                  <c:v>9.2200000000000008E-3</c:v>
                </c:pt>
                <c:pt idx="113">
                  <c:v>8.5800000000000008E-3</c:v>
                </c:pt>
                <c:pt idx="114">
                  <c:v>8.0599999999999995E-3</c:v>
                </c:pt>
                <c:pt idx="115">
                  <c:v>7.5599999999999999E-3</c:v>
                </c:pt>
                <c:pt idx="116">
                  <c:v>7.1199999999999996E-3</c:v>
                </c:pt>
                <c:pt idx="117">
                  <c:v>6.6800000000000002E-3</c:v>
                </c:pt>
                <c:pt idx="118">
                  <c:v>6.3E-3</c:v>
                </c:pt>
                <c:pt idx="119">
                  <c:v>5.94E-3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B8-46A8-AA4C-D40DD13A809A}"/>
            </c:ext>
          </c:extLst>
        </c:ser>
        <c:ser>
          <c:idx val="5"/>
          <c:order val="1"/>
          <c:tx>
            <c:v>Afectados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'50SRMA'!$C$14:$C$133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'50SRMA'!$AK$14:$AK$373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3.6000000000000002E-4</c:v>
                </c:pt>
                <c:pt idx="4">
                  <c:v>5.1999999999999995E-4</c:v>
                </c:pt>
                <c:pt idx="5">
                  <c:v>6.4000000000000005E-4</c:v>
                </c:pt>
                <c:pt idx="6">
                  <c:v>9.7999999999999997E-4</c:v>
                </c:pt>
                <c:pt idx="7">
                  <c:v>1.4400000000000001E-3</c:v>
                </c:pt>
                <c:pt idx="8">
                  <c:v>1.98E-3</c:v>
                </c:pt>
                <c:pt idx="9">
                  <c:v>2.82E-3</c:v>
                </c:pt>
                <c:pt idx="10">
                  <c:v>3.5599999999999998E-3</c:v>
                </c:pt>
                <c:pt idx="11">
                  <c:v>4.3200000000000001E-3</c:v>
                </c:pt>
                <c:pt idx="12">
                  <c:v>5.1399999999999996E-3</c:v>
                </c:pt>
                <c:pt idx="13">
                  <c:v>5.96E-3</c:v>
                </c:pt>
                <c:pt idx="14">
                  <c:v>7.28E-3</c:v>
                </c:pt>
                <c:pt idx="15">
                  <c:v>8.8800000000000007E-3</c:v>
                </c:pt>
                <c:pt idx="16">
                  <c:v>1.0619999999999999E-2</c:v>
                </c:pt>
                <c:pt idx="17">
                  <c:v>1.2460000000000001E-2</c:v>
                </c:pt>
                <c:pt idx="18">
                  <c:v>1.4800000000000001E-2</c:v>
                </c:pt>
                <c:pt idx="19">
                  <c:v>1.7579999999999998E-2</c:v>
                </c:pt>
                <c:pt idx="20">
                  <c:v>2.0660000000000001E-2</c:v>
                </c:pt>
                <c:pt idx="21">
                  <c:v>2.4080000000000001E-2</c:v>
                </c:pt>
                <c:pt idx="22">
                  <c:v>2.8060000000000002E-2</c:v>
                </c:pt>
                <c:pt idx="23">
                  <c:v>3.2439999999999997E-2</c:v>
                </c:pt>
                <c:pt idx="24">
                  <c:v>3.7560000000000003E-2</c:v>
                </c:pt>
                <c:pt idx="25">
                  <c:v>4.3139999999999998E-2</c:v>
                </c:pt>
                <c:pt idx="26">
                  <c:v>4.9259999999999998E-2</c:v>
                </c:pt>
                <c:pt idx="27">
                  <c:v>5.602E-2</c:v>
                </c:pt>
                <c:pt idx="28">
                  <c:v>6.3600000000000004E-2</c:v>
                </c:pt>
                <c:pt idx="29">
                  <c:v>7.1779999999999997E-2</c:v>
                </c:pt>
                <c:pt idx="30">
                  <c:v>8.0600000000000005E-2</c:v>
                </c:pt>
                <c:pt idx="31">
                  <c:v>9.0060000000000001E-2</c:v>
                </c:pt>
                <c:pt idx="32">
                  <c:v>0.10004</c:v>
                </c:pt>
                <c:pt idx="33">
                  <c:v>0.11056000000000001</c:v>
                </c:pt>
                <c:pt idx="34">
                  <c:v>0.12166</c:v>
                </c:pt>
                <c:pt idx="35">
                  <c:v>0.13331999999999999</c:v>
                </c:pt>
                <c:pt idx="36">
                  <c:v>0.14554</c:v>
                </c:pt>
                <c:pt idx="37">
                  <c:v>0.15809999999999999</c:v>
                </c:pt>
                <c:pt idx="38">
                  <c:v>0.17050000000000001</c:v>
                </c:pt>
                <c:pt idx="39">
                  <c:v>0.18284</c:v>
                </c:pt>
                <c:pt idx="40">
                  <c:v>0.19502</c:v>
                </c:pt>
                <c:pt idx="41">
                  <c:v>0.20684</c:v>
                </c:pt>
                <c:pt idx="42">
                  <c:v>0.21831999999999999</c:v>
                </c:pt>
                <c:pt idx="43">
                  <c:v>0.22946</c:v>
                </c:pt>
                <c:pt idx="44">
                  <c:v>0.24004</c:v>
                </c:pt>
                <c:pt idx="45">
                  <c:v>0.24978</c:v>
                </c:pt>
                <c:pt idx="46">
                  <c:v>0.25884000000000001</c:v>
                </c:pt>
                <c:pt idx="47">
                  <c:v>0.26728000000000002</c:v>
                </c:pt>
                <c:pt idx="48">
                  <c:v>0.27492</c:v>
                </c:pt>
                <c:pt idx="49">
                  <c:v>0.28195999999999999</c:v>
                </c:pt>
                <c:pt idx="50">
                  <c:v>0.28843999999999997</c:v>
                </c:pt>
                <c:pt idx="51">
                  <c:v>0.29436000000000001</c:v>
                </c:pt>
                <c:pt idx="52">
                  <c:v>0.29970000000000002</c:v>
                </c:pt>
                <c:pt idx="53">
                  <c:v>0.30462</c:v>
                </c:pt>
                <c:pt idx="54">
                  <c:v>0.30915999999999999</c:v>
                </c:pt>
                <c:pt idx="55">
                  <c:v>0.31324000000000002</c:v>
                </c:pt>
                <c:pt idx="56">
                  <c:v>0.31716</c:v>
                </c:pt>
                <c:pt idx="57">
                  <c:v>0.32074000000000003</c:v>
                </c:pt>
                <c:pt idx="58">
                  <c:v>0.32413999999999998</c:v>
                </c:pt>
                <c:pt idx="59">
                  <c:v>0.32738</c:v>
                </c:pt>
                <c:pt idx="60">
                  <c:v>0.33029999999999998</c:v>
                </c:pt>
                <c:pt idx="61">
                  <c:v>0.33301999999999998</c:v>
                </c:pt>
                <c:pt idx="62">
                  <c:v>0.33560000000000001</c:v>
                </c:pt>
                <c:pt idx="63">
                  <c:v>0.33800000000000002</c:v>
                </c:pt>
                <c:pt idx="64">
                  <c:v>0.34023999999999999</c:v>
                </c:pt>
                <c:pt idx="65">
                  <c:v>0.34226000000000001</c:v>
                </c:pt>
                <c:pt idx="66">
                  <c:v>0.34423999999999999</c:v>
                </c:pt>
                <c:pt idx="67">
                  <c:v>0.34601999999999999</c:v>
                </c:pt>
                <c:pt idx="68">
                  <c:v>0.34770000000000001</c:v>
                </c:pt>
                <c:pt idx="69">
                  <c:v>0.34926000000000001</c:v>
                </c:pt>
                <c:pt idx="70">
                  <c:v>0.35070000000000001</c:v>
                </c:pt>
                <c:pt idx="71">
                  <c:v>0.35205999999999998</c:v>
                </c:pt>
                <c:pt idx="72">
                  <c:v>0.35333999999999999</c:v>
                </c:pt>
                <c:pt idx="73">
                  <c:v>0.35452</c:v>
                </c:pt>
                <c:pt idx="74">
                  <c:v>0.35564000000000001</c:v>
                </c:pt>
                <c:pt idx="75">
                  <c:v>0.35661999999999999</c:v>
                </c:pt>
                <c:pt idx="76">
                  <c:v>0.35752</c:v>
                </c:pt>
                <c:pt idx="77">
                  <c:v>0.3584</c:v>
                </c:pt>
                <c:pt idx="78">
                  <c:v>0.35914000000000001</c:v>
                </c:pt>
                <c:pt idx="79">
                  <c:v>0.35983999999999999</c:v>
                </c:pt>
                <c:pt idx="80">
                  <c:v>0.36054000000000003</c:v>
                </c:pt>
                <c:pt idx="81">
                  <c:v>0.36114000000000002</c:v>
                </c:pt>
                <c:pt idx="82">
                  <c:v>0.36171999999999999</c:v>
                </c:pt>
                <c:pt idx="83">
                  <c:v>0.36224000000000001</c:v>
                </c:pt>
                <c:pt idx="84">
                  <c:v>0.36274000000000001</c:v>
                </c:pt>
                <c:pt idx="85">
                  <c:v>0.36320000000000002</c:v>
                </c:pt>
                <c:pt idx="86">
                  <c:v>0.36365999999999998</c:v>
                </c:pt>
                <c:pt idx="87">
                  <c:v>0.36405999999999999</c:v>
                </c:pt>
                <c:pt idx="88">
                  <c:v>0.36448000000000003</c:v>
                </c:pt>
                <c:pt idx="89">
                  <c:v>0.36484</c:v>
                </c:pt>
                <c:pt idx="90">
                  <c:v>0.36521999999999999</c:v>
                </c:pt>
                <c:pt idx="91">
                  <c:v>0.36553999999999998</c:v>
                </c:pt>
                <c:pt idx="92">
                  <c:v>0.36586000000000002</c:v>
                </c:pt>
                <c:pt idx="93">
                  <c:v>0.36615999999999999</c:v>
                </c:pt>
                <c:pt idx="94">
                  <c:v>0.36646000000000001</c:v>
                </c:pt>
                <c:pt idx="95">
                  <c:v>0.36674000000000001</c:v>
                </c:pt>
                <c:pt idx="96">
                  <c:v>0.36702000000000001</c:v>
                </c:pt>
                <c:pt idx="97">
                  <c:v>0.36725999999999998</c:v>
                </c:pt>
                <c:pt idx="98">
                  <c:v>0.36747999999999997</c:v>
                </c:pt>
                <c:pt idx="99">
                  <c:v>0.36774000000000001</c:v>
                </c:pt>
                <c:pt idx="100">
                  <c:v>0.36797999999999997</c:v>
                </c:pt>
                <c:pt idx="101">
                  <c:v>0.36814000000000002</c:v>
                </c:pt>
                <c:pt idx="102">
                  <c:v>0.36834</c:v>
                </c:pt>
                <c:pt idx="103">
                  <c:v>0.36852000000000001</c:v>
                </c:pt>
                <c:pt idx="104">
                  <c:v>0.36868000000000001</c:v>
                </c:pt>
                <c:pt idx="105">
                  <c:v>0.36884</c:v>
                </c:pt>
                <c:pt idx="106">
                  <c:v>0.36902000000000001</c:v>
                </c:pt>
                <c:pt idx="107">
                  <c:v>0.36915999999999999</c:v>
                </c:pt>
                <c:pt idx="108">
                  <c:v>0.36934</c:v>
                </c:pt>
                <c:pt idx="109">
                  <c:v>0.36946000000000001</c:v>
                </c:pt>
                <c:pt idx="110">
                  <c:v>0.36959999999999998</c:v>
                </c:pt>
                <c:pt idx="111">
                  <c:v>0.36974000000000001</c:v>
                </c:pt>
                <c:pt idx="112">
                  <c:v>0.36986000000000002</c:v>
                </c:pt>
                <c:pt idx="113">
                  <c:v>0.37</c:v>
                </c:pt>
                <c:pt idx="114">
                  <c:v>0.37014000000000002</c:v>
                </c:pt>
                <c:pt idx="115">
                  <c:v>0.37021999999999999</c:v>
                </c:pt>
                <c:pt idx="116">
                  <c:v>0.37031999999999998</c:v>
                </c:pt>
                <c:pt idx="117">
                  <c:v>0.37042000000000003</c:v>
                </c:pt>
                <c:pt idx="118">
                  <c:v>0.37052000000000002</c:v>
                </c:pt>
                <c:pt idx="119">
                  <c:v>0.37062</c:v>
                </c:pt>
                <c:pt idx="120">
                  <c:v>0.37069999999999997</c:v>
                </c:pt>
                <c:pt idx="121">
                  <c:v>0.37081999999999998</c:v>
                </c:pt>
                <c:pt idx="122">
                  <c:v>0.37087999999999999</c:v>
                </c:pt>
                <c:pt idx="123">
                  <c:v>0.37096000000000001</c:v>
                </c:pt>
                <c:pt idx="124">
                  <c:v>0.37103999999999998</c:v>
                </c:pt>
                <c:pt idx="125">
                  <c:v>0.37109999999999999</c:v>
                </c:pt>
                <c:pt idx="126">
                  <c:v>0.37115999999999999</c:v>
                </c:pt>
                <c:pt idx="127">
                  <c:v>0.37124000000000001</c:v>
                </c:pt>
                <c:pt idx="128">
                  <c:v>0.37131999999999998</c:v>
                </c:pt>
                <c:pt idx="129">
                  <c:v>0.37136000000000002</c:v>
                </c:pt>
                <c:pt idx="130">
                  <c:v>0.37143999999999999</c:v>
                </c:pt>
                <c:pt idx="131">
                  <c:v>0.3715</c:v>
                </c:pt>
                <c:pt idx="132">
                  <c:v>0.37156</c:v>
                </c:pt>
                <c:pt idx="133">
                  <c:v>0.37162000000000001</c:v>
                </c:pt>
                <c:pt idx="134">
                  <c:v>0.37165999999999999</c:v>
                </c:pt>
                <c:pt idx="135">
                  <c:v>0.37169999999999997</c:v>
                </c:pt>
                <c:pt idx="136">
                  <c:v>0.37171999999999999</c:v>
                </c:pt>
                <c:pt idx="137">
                  <c:v>0.37178</c:v>
                </c:pt>
                <c:pt idx="138">
                  <c:v>0.37181999999999998</c:v>
                </c:pt>
                <c:pt idx="139">
                  <c:v>0.37190000000000001</c:v>
                </c:pt>
                <c:pt idx="140">
                  <c:v>0.37191999999999997</c:v>
                </c:pt>
                <c:pt idx="141">
                  <c:v>0.37196000000000001</c:v>
                </c:pt>
                <c:pt idx="142">
                  <c:v>0.372</c:v>
                </c:pt>
                <c:pt idx="143">
                  <c:v>0.37203999999999998</c:v>
                </c:pt>
                <c:pt idx="144">
                  <c:v>0.37208000000000002</c:v>
                </c:pt>
                <c:pt idx="145">
                  <c:v>0.37212000000000001</c:v>
                </c:pt>
                <c:pt idx="146">
                  <c:v>0.37215999999999999</c:v>
                </c:pt>
                <c:pt idx="147">
                  <c:v>0.37218000000000001</c:v>
                </c:pt>
                <c:pt idx="148">
                  <c:v>0.37222</c:v>
                </c:pt>
                <c:pt idx="149">
                  <c:v>0.37225999999999998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B8-46A8-AA4C-D40DD13A809A}"/>
            </c:ext>
          </c:extLst>
        </c:ser>
        <c:ser>
          <c:idx val="0"/>
          <c:order val="2"/>
          <c:tx>
            <c:v>Contagiados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'50SRMA'!$C$14:$C$133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'50SRMA'!$AL$14:$AL$373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3.6000000000000002E-4</c:v>
                </c:pt>
                <c:pt idx="4">
                  <c:v>5.1999999999999995E-4</c:v>
                </c:pt>
                <c:pt idx="5">
                  <c:v>6.4000000000000005E-4</c:v>
                </c:pt>
                <c:pt idx="6">
                  <c:v>9.7999999999999997E-4</c:v>
                </c:pt>
                <c:pt idx="7">
                  <c:v>1.4400000000000001E-3</c:v>
                </c:pt>
                <c:pt idx="8">
                  <c:v>1.98E-3</c:v>
                </c:pt>
                <c:pt idx="9">
                  <c:v>2.82E-3</c:v>
                </c:pt>
                <c:pt idx="10">
                  <c:v>3.5599999999999998E-3</c:v>
                </c:pt>
                <c:pt idx="11">
                  <c:v>4.3200000000000001E-3</c:v>
                </c:pt>
                <c:pt idx="12">
                  <c:v>5.1399999999999996E-3</c:v>
                </c:pt>
                <c:pt idx="13">
                  <c:v>5.96E-3</c:v>
                </c:pt>
                <c:pt idx="14">
                  <c:v>7.26E-3</c:v>
                </c:pt>
                <c:pt idx="15">
                  <c:v>8.8599999999999998E-3</c:v>
                </c:pt>
                <c:pt idx="16">
                  <c:v>1.0580000000000001E-2</c:v>
                </c:pt>
                <c:pt idx="17">
                  <c:v>1.24E-2</c:v>
                </c:pt>
                <c:pt idx="18">
                  <c:v>1.472E-2</c:v>
                </c:pt>
                <c:pt idx="19">
                  <c:v>1.746E-2</c:v>
                </c:pt>
                <c:pt idx="20">
                  <c:v>2.0500000000000001E-2</c:v>
                </c:pt>
                <c:pt idx="21">
                  <c:v>2.3859999999999999E-2</c:v>
                </c:pt>
                <c:pt idx="22">
                  <c:v>2.776E-2</c:v>
                </c:pt>
                <c:pt idx="23">
                  <c:v>3.2059999999999998E-2</c:v>
                </c:pt>
                <c:pt idx="24">
                  <c:v>3.7100000000000001E-2</c:v>
                </c:pt>
                <c:pt idx="25">
                  <c:v>4.2520000000000002E-2</c:v>
                </c:pt>
                <c:pt idx="26">
                  <c:v>4.8480000000000002E-2</c:v>
                </c:pt>
                <c:pt idx="27">
                  <c:v>5.5039999999999999E-2</c:v>
                </c:pt>
                <c:pt idx="28">
                  <c:v>6.2379999999999998E-2</c:v>
                </c:pt>
                <c:pt idx="29">
                  <c:v>7.0239999999999997E-2</c:v>
                </c:pt>
                <c:pt idx="30">
                  <c:v>7.8659999999999994E-2</c:v>
                </c:pt>
                <c:pt idx="31">
                  <c:v>8.7580000000000005E-2</c:v>
                </c:pt>
                <c:pt idx="32">
                  <c:v>9.7019999999999995E-2</c:v>
                </c:pt>
                <c:pt idx="33">
                  <c:v>0.10692</c:v>
                </c:pt>
                <c:pt idx="34">
                  <c:v>0.11724</c:v>
                </c:pt>
                <c:pt idx="35">
                  <c:v>0.12803999999999999</c:v>
                </c:pt>
                <c:pt idx="36">
                  <c:v>0.13925999999999999</c:v>
                </c:pt>
                <c:pt idx="37">
                  <c:v>0.15057999999999999</c:v>
                </c:pt>
                <c:pt idx="38">
                  <c:v>0.16158</c:v>
                </c:pt>
                <c:pt idx="39">
                  <c:v>0.17230000000000001</c:v>
                </c:pt>
                <c:pt idx="40">
                  <c:v>0.18264</c:v>
                </c:pt>
                <c:pt idx="41">
                  <c:v>0.19242000000000001</c:v>
                </c:pt>
                <c:pt idx="42">
                  <c:v>0.20166000000000001</c:v>
                </c:pt>
                <c:pt idx="43">
                  <c:v>0.21027999999999999</c:v>
                </c:pt>
                <c:pt idx="44">
                  <c:v>0.21808</c:v>
                </c:pt>
                <c:pt idx="45">
                  <c:v>0.22456000000000001</c:v>
                </c:pt>
                <c:pt idx="46">
                  <c:v>0.23002</c:v>
                </c:pt>
                <c:pt idx="47">
                  <c:v>0.23444000000000001</c:v>
                </c:pt>
                <c:pt idx="48">
                  <c:v>0.23768</c:v>
                </c:pt>
                <c:pt idx="49">
                  <c:v>0.23980000000000001</c:v>
                </c:pt>
                <c:pt idx="50">
                  <c:v>0.24093999999999999</c:v>
                </c:pt>
                <c:pt idx="51">
                  <c:v>0.24106</c:v>
                </c:pt>
                <c:pt idx="52">
                  <c:v>0.24013999999999999</c:v>
                </c:pt>
                <c:pt idx="53">
                  <c:v>0.23830000000000001</c:v>
                </c:pt>
                <c:pt idx="54">
                  <c:v>0.23554</c:v>
                </c:pt>
                <c:pt idx="55">
                  <c:v>0.23191999999999999</c:v>
                </c:pt>
                <c:pt idx="56">
                  <c:v>0.22752</c:v>
                </c:pt>
                <c:pt idx="57">
                  <c:v>0.22236</c:v>
                </c:pt>
                <c:pt idx="58">
                  <c:v>0.21665999999999999</c:v>
                </c:pt>
                <c:pt idx="59">
                  <c:v>0.21038000000000001</c:v>
                </c:pt>
                <c:pt idx="60">
                  <c:v>0.20346</c:v>
                </c:pt>
                <c:pt idx="61">
                  <c:v>0.19608</c:v>
                </c:pt>
                <c:pt idx="62">
                  <c:v>0.18834000000000001</c:v>
                </c:pt>
                <c:pt idx="63">
                  <c:v>0.18007999999999999</c:v>
                </c:pt>
                <c:pt idx="64">
                  <c:v>0.17169999999999999</c:v>
                </c:pt>
                <c:pt idx="65">
                  <c:v>0.16298000000000001</c:v>
                </c:pt>
                <c:pt idx="66">
                  <c:v>0.15426000000000001</c:v>
                </c:pt>
                <c:pt idx="67">
                  <c:v>0.14532</c:v>
                </c:pt>
                <c:pt idx="68">
                  <c:v>0.13628000000000001</c:v>
                </c:pt>
                <c:pt idx="69">
                  <c:v>0.12758</c:v>
                </c:pt>
                <c:pt idx="70">
                  <c:v>0.11902</c:v>
                </c:pt>
                <c:pt idx="71">
                  <c:v>0.11086</c:v>
                </c:pt>
                <c:pt idx="72">
                  <c:v>0.10308</c:v>
                </c:pt>
                <c:pt idx="73">
                  <c:v>9.5560000000000006E-2</c:v>
                </c:pt>
                <c:pt idx="74">
                  <c:v>8.8639999999999997E-2</c:v>
                </c:pt>
                <c:pt idx="75">
                  <c:v>8.2040000000000002E-2</c:v>
                </c:pt>
                <c:pt idx="76">
                  <c:v>7.5800000000000006E-2</c:v>
                </c:pt>
                <c:pt idx="77">
                  <c:v>7.0199999999999999E-2</c:v>
                </c:pt>
                <c:pt idx="78">
                  <c:v>6.4960000000000004E-2</c:v>
                </c:pt>
                <c:pt idx="79">
                  <c:v>6.0199999999999997E-2</c:v>
                </c:pt>
                <c:pt idx="80">
                  <c:v>5.586E-2</c:v>
                </c:pt>
                <c:pt idx="81">
                  <c:v>5.178E-2</c:v>
                </c:pt>
                <c:pt idx="82">
                  <c:v>4.802E-2</c:v>
                </c:pt>
                <c:pt idx="83">
                  <c:v>4.4720000000000003E-2</c:v>
                </c:pt>
                <c:pt idx="84">
                  <c:v>4.1640000000000003E-2</c:v>
                </c:pt>
                <c:pt idx="85">
                  <c:v>3.8679999999999999E-2</c:v>
                </c:pt>
                <c:pt idx="86">
                  <c:v>3.5999999999999997E-2</c:v>
                </c:pt>
                <c:pt idx="87">
                  <c:v>3.3520000000000001E-2</c:v>
                </c:pt>
                <c:pt idx="88">
                  <c:v>3.1199999999999999E-2</c:v>
                </c:pt>
                <c:pt idx="89">
                  <c:v>2.9080000000000002E-2</c:v>
                </c:pt>
                <c:pt idx="90">
                  <c:v>2.7060000000000001E-2</c:v>
                </c:pt>
                <c:pt idx="91">
                  <c:v>2.5139999999999999E-2</c:v>
                </c:pt>
                <c:pt idx="92">
                  <c:v>2.3380000000000001E-2</c:v>
                </c:pt>
                <c:pt idx="93">
                  <c:v>2.1760000000000002E-2</c:v>
                </c:pt>
                <c:pt idx="94">
                  <c:v>2.026E-2</c:v>
                </c:pt>
                <c:pt idx="95">
                  <c:v>1.8919999999999999E-2</c:v>
                </c:pt>
                <c:pt idx="96">
                  <c:v>1.7659999999999999E-2</c:v>
                </c:pt>
                <c:pt idx="97">
                  <c:v>1.644E-2</c:v>
                </c:pt>
                <c:pt idx="98">
                  <c:v>1.528E-2</c:v>
                </c:pt>
                <c:pt idx="99">
                  <c:v>1.436E-2</c:v>
                </c:pt>
                <c:pt idx="100">
                  <c:v>1.342E-2</c:v>
                </c:pt>
                <c:pt idx="101">
                  <c:v>1.2540000000000001E-2</c:v>
                </c:pt>
                <c:pt idx="102">
                  <c:v>1.17E-2</c:v>
                </c:pt>
                <c:pt idx="103">
                  <c:v>1.0919999999999999E-2</c:v>
                </c:pt>
                <c:pt idx="104">
                  <c:v>1.026E-2</c:v>
                </c:pt>
                <c:pt idx="105">
                  <c:v>9.58E-3</c:v>
                </c:pt>
                <c:pt idx="106">
                  <c:v>8.9999999999999993E-3</c:v>
                </c:pt>
                <c:pt idx="107">
                  <c:v>8.4600000000000005E-3</c:v>
                </c:pt>
                <c:pt idx="108">
                  <c:v>8.0199999999999994E-3</c:v>
                </c:pt>
                <c:pt idx="109">
                  <c:v>7.5599999999999999E-3</c:v>
                </c:pt>
                <c:pt idx="110">
                  <c:v>7.1399999999999996E-3</c:v>
                </c:pt>
                <c:pt idx="111">
                  <c:v>6.7799999999999996E-3</c:v>
                </c:pt>
                <c:pt idx="112">
                  <c:v>6.4400000000000004E-3</c:v>
                </c:pt>
                <c:pt idx="113">
                  <c:v>6.1199999999999996E-3</c:v>
                </c:pt>
                <c:pt idx="114">
                  <c:v>5.8199999999999997E-3</c:v>
                </c:pt>
                <c:pt idx="115">
                  <c:v>5.5199999999999997E-3</c:v>
                </c:pt>
                <c:pt idx="116">
                  <c:v>5.2599999999999999E-3</c:v>
                </c:pt>
                <c:pt idx="117">
                  <c:v>5.0000000000000001E-3</c:v>
                </c:pt>
                <c:pt idx="118">
                  <c:v>4.7800000000000004E-3</c:v>
                </c:pt>
                <c:pt idx="119">
                  <c:v>4.5799999999999999E-3</c:v>
                </c:pt>
                <c:pt idx="120">
                  <c:v>4.3600000000000002E-3</c:v>
                </c:pt>
                <c:pt idx="121">
                  <c:v>4.1799999999999997E-3</c:v>
                </c:pt>
                <c:pt idx="122">
                  <c:v>3.98E-3</c:v>
                </c:pt>
                <c:pt idx="123">
                  <c:v>3.82E-3</c:v>
                </c:pt>
                <c:pt idx="124">
                  <c:v>3.6600000000000001E-3</c:v>
                </c:pt>
                <c:pt idx="125">
                  <c:v>3.5200000000000001E-3</c:v>
                </c:pt>
                <c:pt idx="126">
                  <c:v>3.3800000000000002E-3</c:v>
                </c:pt>
                <c:pt idx="127">
                  <c:v>3.2399999999999998E-3</c:v>
                </c:pt>
                <c:pt idx="128">
                  <c:v>3.1199999999999999E-3</c:v>
                </c:pt>
                <c:pt idx="129">
                  <c:v>2.98E-3</c:v>
                </c:pt>
                <c:pt idx="130">
                  <c:v>2.8600000000000001E-3</c:v>
                </c:pt>
                <c:pt idx="131">
                  <c:v>2.7399999999999998E-3</c:v>
                </c:pt>
                <c:pt idx="132">
                  <c:v>2.6199999999999999E-3</c:v>
                </c:pt>
                <c:pt idx="133">
                  <c:v>2.5000000000000001E-3</c:v>
                </c:pt>
                <c:pt idx="134">
                  <c:v>2.3999999999999998E-3</c:v>
                </c:pt>
                <c:pt idx="135">
                  <c:v>2.3E-3</c:v>
                </c:pt>
                <c:pt idx="136">
                  <c:v>2.1800000000000001E-3</c:v>
                </c:pt>
                <c:pt idx="137">
                  <c:v>2.0999999999999999E-3</c:v>
                </c:pt>
                <c:pt idx="138">
                  <c:v>2.0200000000000001E-3</c:v>
                </c:pt>
                <c:pt idx="139">
                  <c:v>1.9599999999999999E-3</c:v>
                </c:pt>
                <c:pt idx="140">
                  <c:v>1.8600000000000001E-3</c:v>
                </c:pt>
                <c:pt idx="141">
                  <c:v>1.7799999999999999E-3</c:v>
                </c:pt>
                <c:pt idx="142">
                  <c:v>1.72E-3</c:v>
                </c:pt>
                <c:pt idx="143">
                  <c:v>1.64E-3</c:v>
                </c:pt>
                <c:pt idx="144">
                  <c:v>1.58E-3</c:v>
                </c:pt>
                <c:pt idx="145">
                  <c:v>1.5399999999999999E-3</c:v>
                </c:pt>
                <c:pt idx="146">
                  <c:v>1.5E-3</c:v>
                </c:pt>
                <c:pt idx="147">
                  <c:v>1.4400000000000001E-3</c:v>
                </c:pt>
                <c:pt idx="148">
                  <c:v>1.3799999999999999E-3</c:v>
                </c:pt>
                <c:pt idx="149">
                  <c:v>1.34E-3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B8-46A8-AA4C-D40DD13A809A}"/>
            </c:ext>
          </c:extLst>
        </c:ser>
        <c:ser>
          <c:idx val="3"/>
          <c:order val="3"/>
          <c:tx>
            <c:v>Altas día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'50SRMA'!$C$14:$C$133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  <c:extLst xmlns:c15="http://schemas.microsoft.com/office/drawing/2012/chart"/>
            </c:numRef>
          </c:xVal>
          <c:yVal>
            <c:numRef>
              <c:f>'50SRMA'!$AO$14:$AO$373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1.6000000000000001E-4</c:v>
                </c:pt>
                <c:pt idx="4">
                  <c:v>1.6000000000000001E-4</c:v>
                </c:pt>
                <c:pt idx="5">
                  <c:v>1.2E-4</c:v>
                </c:pt>
                <c:pt idx="6">
                  <c:v>3.4000000000000002E-4</c:v>
                </c:pt>
                <c:pt idx="7">
                  <c:v>4.6000000000000001E-4</c:v>
                </c:pt>
                <c:pt idx="8">
                  <c:v>5.4000000000000001E-4</c:v>
                </c:pt>
                <c:pt idx="9">
                  <c:v>8.4000000000000003E-4</c:v>
                </c:pt>
                <c:pt idx="10">
                  <c:v>7.3999999999999999E-4</c:v>
                </c:pt>
                <c:pt idx="11">
                  <c:v>7.6000000000000004E-4</c:v>
                </c:pt>
                <c:pt idx="12">
                  <c:v>8.1999999999999998E-4</c:v>
                </c:pt>
                <c:pt idx="13">
                  <c:v>8.1999999999999998E-4</c:v>
                </c:pt>
                <c:pt idx="14">
                  <c:v>1.32E-3</c:v>
                </c:pt>
                <c:pt idx="15">
                  <c:v>1.6000000000000001E-3</c:v>
                </c:pt>
                <c:pt idx="16">
                  <c:v>1.74E-3</c:v>
                </c:pt>
                <c:pt idx="17">
                  <c:v>1.8400000000000001E-3</c:v>
                </c:pt>
                <c:pt idx="18">
                  <c:v>2.3400000000000001E-3</c:v>
                </c:pt>
                <c:pt idx="19">
                  <c:v>2.7799999999999999E-3</c:v>
                </c:pt>
                <c:pt idx="20">
                  <c:v>3.0799999999999998E-3</c:v>
                </c:pt>
                <c:pt idx="21">
                  <c:v>3.4199999999999999E-3</c:v>
                </c:pt>
                <c:pt idx="22">
                  <c:v>3.98E-3</c:v>
                </c:pt>
                <c:pt idx="23">
                  <c:v>4.3800000000000002E-3</c:v>
                </c:pt>
                <c:pt idx="24">
                  <c:v>5.1200000000000004E-3</c:v>
                </c:pt>
                <c:pt idx="25">
                  <c:v>5.5799999999999999E-3</c:v>
                </c:pt>
                <c:pt idx="26">
                  <c:v>6.1199999999999996E-3</c:v>
                </c:pt>
                <c:pt idx="27">
                  <c:v>6.7600000000000004E-3</c:v>
                </c:pt>
                <c:pt idx="28">
                  <c:v>7.5799999999999999E-3</c:v>
                </c:pt>
                <c:pt idx="29">
                  <c:v>8.1799999999999998E-3</c:v>
                </c:pt>
                <c:pt idx="30">
                  <c:v>8.8199999999999997E-3</c:v>
                </c:pt>
                <c:pt idx="31">
                  <c:v>9.4599999999999997E-3</c:v>
                </c:pt>
                <c:pt idx="32">
                  <c:v>9.9799999999999993E-3</c:v>
                </c:pt>
                <c:pt idx="33">
                  <c:v>1.052E-2</c:v>
                </c:pt>
                <c:pt idx="34">
                  <c:v>1.11E-2</c:v>
                </c:pt>
                <c:pt idx="35">
                  <c:v>1.166E-2</c:v>
                </c:pt>
                <c:pt idx="36">
                  <c:v>1.222E-2</c:v>
                </c:pt>
                <c:pt idx="37">
                  <c:v>1.256E-2</c:v>
                </c:pt>
                <c:pt idx="38">
                  <c:v>1.24E-2</c:v>
                </c:pt>
                <c:pt idx="39">
                  <c:v>1.234E-2</c:v>
                </c:pt>
                <c:pt idx="40">
                  <c:v>1.218E-2</c:v>
                </c:pt>
                <c:pt idx="41">
                  <c:v>1.1820000000000001E-2</c:v>
                </c:pt>
                <c:pt idx="42">
                  <c:v>1.1480000000000001E-2</c:v>
                </c:pt>
                <c:pt idx="43">
                  <c:v>1.1140000000000001E-2</c:v>
                </c:pt>
                <c:pt idx="44">
                  <c:v>1.0580000000000001E-2</c:v>
                </c:pt>
                <c:pt idx="45">
                  <c:v>9.7400000000000004E-3</c:v>
                </c:pt>
                <c:pt idx="46">
                  <c:v>9.0600000000000003E-3</c:v>
                </c:pt>
                <c:pt idx="47">
                  <c:v>8.4399999999999996E-3</c:v>
                </c:pt>
                <c:pt idx="48">
                  <c:v>7.6400000000000001E-3</c:v>
                </c:pt>
                <c:pt idx="49">
                  <c:v>7.0400000000000003E-3</c:v>
                </c:pt>
                <c:pt idx="50">
                  <c:v>6.4799999999999996E-3</c:v>
                </c:pt>
                <c:pt idx="51">
                  <c:v>5.9199999999999999E-3</c:v>
                </c:pt>
                <c:pt idx="52">
                  <c:v>5.3400000000000001E-3</c:v>
                </c:pt>
                <c:pt idx="53">
                  <c:v>4.9199999999999999E-3</c:v>
                </c:pt>
                <c:pt idx="54">
                  <c:v>4.5399999999999998E-3</c:v>
                </c:pt>
                <c:pt idx="55">
                  <c:v>4.0800000000000003E-3</c:v>
                </c:pt>
                <c:pt idx="56">
                  <c:v>3.9199999999999999E-3</c:v>
                </c:pt>
                <c:pt idx="57">
                  <c:v>3.5799999999999998E-3</c:v>
                </c:pt>
                <c:pt idx="58">
                  <c:v>3.3999999999999998E-3</c:v>
                </c:pt>
                <c:pt idx="59">
                  <c:v>3.2399999999999998E-3</c:v>
                </c:pt>
                <c:pt idx="60">
                  <c:v>2.9199999999999999E-3</c:v>
                </c:pt>
                <c:pt idx="61">
                  <c:v>2.7200000000000002E-3</c:v>
                </c:pt>
                <c:pt idx="62">
                  <c:v>2.5799999999999998E-3</c:v>
                </c:pt>
                <c:pt idx="63">
                  <c:v>2.3999999999999998E-3</c:v>
                </c:pt>
                <c:pt idx="64">
                  <c:v>2.2399999999999998E-3</c:v>
                </c:pt>
                <c:pt idx="65">
                  <c:v>2.0200000000000001E-3</c:v>
                </c:pt>
                <c:pt idx="66">
                  <c:v>1.98E-3</c:v>
                </c:pt>
                <c:pt idx="67">
                  <c:v>1.7799999999999999E-3</c:v>
                </c:pt>
                <c:pt idx="68">
                  <c:v>1.6800000000000001E-3</c:v>
                </c:pt>
                <c:pt idx="69">
                  <c:v>1.56E-3</c:v>
                </c:pt>
                <c:pt idx="70">
                  <c:v>1.4400000000000001E-3</c:v>
                </c:pt>
                <c:pt idx="71">
                  <c:v>1.3600000000000001E-3</c:v>
                </c:pt>
                <c:pt idx="72">
                  <c:v>1.2800000000000001E-3</c:v>
                </c:pt>
                <c:pt idx="73">
                  <c:v>1.1800000000000001E-3</c:v>
                </c:pt>
                <c:pt idx="74">
                  <c:v>1.1199999999999999E-3</c:v>
                </c:pt>
                <c:pt idx="75">
                  <c:v>9.7999999999999997E-4</c:v>
                </c:pt>
                <c:pt idx="76">
                  <c:v>8.9999999999999998E-4</c:v>
                </c:pt>
                <c:pt idx="77">
                  <c:v>8.8000000000000003E-4</c:v>
                </c:pt>
                <c:pt idx="78">
                  <c:v>7.3999999999999999E-4</c:v>
                </c:pt>
                <c:pt idx="79">
                  <c:v>6.9999999999999999E-4</c:v>
                </c:pt>
                <c:pt idx="80">
                  <c:v>6.9999999999999999E-4</c:v>
                </c:pt>
                <c:pt idx="81">
                  <c:v>5.9999999999999995E-4</c:v>
                </c:pt>
                <c:pt idx="82">
                  <c:v>5.8E-4</c:v>
                </c:pt>
                <c:pt idx="83">
                  <c:v>5.1999999999999995E-4</c:v>
                </c:pt>
                <c:pt idx="84">
                  <c:v>5.0000000000000001E-4</c:v>
                </c:pt>
                <c:pt idx="85">
                  <c:v>4.6000000000000001E-4</c:v>
                </c:pt>
                <c:pt idx="86">
                  <c:v>4.6000000000000001E-4</c:v>
                </c:pt>
                <c:pt idx="87">
                  <c:v>4.0000000000000002E-4</c:v>
                </c:pt>
                <c:pt idx="88">
                  <c:v>4.2000000000000002E-4</c:v>
                </c:pt>
                <c:pt idx="89">
                  <c:v>3.6000000000000002E-4</c:v>
                </c:pt>
                <c:pt idx="90">
                  <c:v>3.8000000000000002E-4</c:v>
                </c:pt>
                <c:pt idx="91">
                  <c:v>3.2000000000000003E-4</c:v>
                </c:pt>
                <c:pt idx="92">
                  <c:v>3.2000000000000003E-4</c:v>
                </c:pt>
                <c:pt idx="93">
                  <c:v>2.9999999999999997E-4</c:v>
                </c:pt>
                <c:pt idx="94">
                  <c:v>2.9999999999999997E-4</c:v>
                </c:pt>
                <c:pt idx="95">
                  <c:v>2.7999999999999998E-4</c:v>
                </c:pt>
                <c:pt idx="96">
                  <c:v>2.7999999999999998E-4</c:v>
                </c:pt>
                <c:pt idx="97">
                  <c:v>2.4000000000000001E-4</c:v>
                </c:pt>
                <c:pt idx="98">
                  <c:v>2.2000000000000001E-4</c:v>
                </c:pt>
                <c:pt idx="99">
                  <c:v>2.5999999999999998E-4</c:v>
                </c:pt>
                <c:pt idx="100">
                  <c:v>2.4000000000000001E-4</c:v>
                </c:pt>
                <c:pt idx="101">
                  <c:v>1.6000000000000001E-4</c:v>
                </c:pt>
                <c:pt idx="102">
                  <c:v>2.0000000000000001E-4</c:v>
                </c:pt>
                <c:pt idx="103">
                  <c:v>1.8000000000000001E-4</c:v>
                </c:pt>
                <c:pt idx="104">
                  <c:v>1.6000000000000001E-4</c:v>
                </c:pt>
                <c:pt idx="105">
                  <c:v>1.6000000000000001E-4</c:v>
                </c:pt>
                <c:pt idx="106">
                  <c:v>1.8000000000000001E-4</c:v>
                </c:pt>
                <c:pt idx="107">
                  <c:v>1.3999999999999999E-4</c:v>
                </c:pt>
                <c:pt idx="108">
                  <c:v>1.8000000000000001E-4</c:v>
                </c:pt>
                <c:pt idx="109">
                  <c:v>1.2E-4</c:v>
                </c:pt>
                <c:pt idx="110">
                  <c:v>1.3999999999999999E-4</c:v>
                </c:pt>
                <c:pt idx="111">
                  <c:v>1.3999999999999999E-4</c:v>
                </c:pt>
                <c:pt idx="112">
                  <c:v>1.2E-4</c:v>
                </c:pt>
                <c:pt idx="113">
                  <c:v>1.3999999999999999E-4</c:v>
                </c:pt>
                <c:pt idx="114">
                  <c:v>1.3999999999999999E-4</c:v>
                </c:pt>
                <c:pt idx="115">
                  <c:v>8.0000000000000007E-5</c:v>
                </c:pt>
                <c:pt idx="116">
                  <c:v>1E-4</c:v>
                </c:pt>
                <c:pt idx="117">
                  <c:v>1E-4</c:v>
                </c:pt>
                <c:pt idx="118">
                  <c:v>1E-4</c:v>
                </c:pt>
                <c:pt idx="119">
                  <c:v>1E-4</c:v>
                </c:pt>
                <c:pt idx="120">
                  <c:v>8.0000000000000007E-5</c:v>
                </c:pt>
                <c:pt idx="121">
                  <c:v>1.2E-4</c:v>
                </c:pt>
                <c:pt idx="122">
                  <c:v>6.0000000000000002E-5</c:v>
                </c:pt>
                <c:pt idx="123">
                  <c:v>8.0000000000000007E-5</c:v>
                </c:pt>
                <c:pt idx="124">
                  <c:v>8.0000000000000007E-5</c:v>
                </c:pt>
                <c:pt idx="125">
                  <c:v>6.0000000000000002E-5</c:v>
                </c:pt>
                <c:pt idx="126">
                  <c:v>6.0000000000000002E-5</c:v>
                </c:pt>
                <c:pt idx="127">
                  <c:v>8.0000000000000007E-5</c:v>
                </c:pt>
                <c:pt idx="128">
                  <c:v>8.0000000000000007E-5</c:v>
                </c:pt>
                <c:pt idx="129">
                  <c:v>4.0000000000000003E-5</c:v>
                </c:pt>
                <c:pt idx="130">
                  <c:v>8.0000000000000007E-5</c:v>
                </c:pt>
                <c:pt idx="131">
                  <c:v>6.0000000000000002E-5</c:v>
                </c:pt>
                <c:pt idx="132">
                  <c:v>6.0000000000000002E-5</c:v>
                </c:pt>
                <c:pt idx="133">
                  <c:v>6.0000000000000002E-5</c:v>
                </c:pt>
                <c:pt idx="134">
                  <c:v>4.0000000000000003E-5</c:v>
                </c:pt>
                <c:pt idx="135">
                  <c:v>4.0000000000000003E-5</c:v>
                </c:pt>
                <c:pt idx="136">
                  <c:v>2.0000000000000002E-5</c:v>
                </c:pt>
                <c:pt idx="137">
                  <c:v>6.0000000000000002E-5</c:v>
                </c:pt>
                <c:pt idx="138">
                  <c:v>4.0000000000000003E-5</c:v>
                </c:pt>
                <c:pt idx="139">
                  <c:v>8.0000000000000007E-5</c:v>
                </c:pt>
                <c:pt idx="140">
                  <c:v>2.0000000000000002E-5</c:v>
                </c:pt>
                <c:pt idx="141">
                  <c:v>4.0000000000000003E-5</c:v>
                </c:pt>
                <c:pt idx="142">
                  <c:v>4.0000000000000003E-5</c:v>
                </c:pt>
                <c:pt idx="143">
                  <c:v>4.0000000000000003E-5</c:v>
                </c:pt>
                <c:pt idx="144">
                  <c:v>4.0000000000000003E-5</c:v>
                </c:pt>
                <c:pt idx="145">
                  <c:v>4.0000000000000003E-5</c:v>
                </c:pt>
                <c:pt idx="146">
                  <c:v>4.0000000000000003E-5</c:v>
                </c:pt>
                <c:pt idx="147">
                  <c:v>2.0000000000000002E-5</c:v>
                </c:pt>
                <c:pt idx="148">
                  <c:v>4.0000000000000003E-5</c:v>
                </c:pt>
                <c:pt idx="149">
                  <c:v>4.0000000000000003E-5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EB8-46A8-AA4C-D40DD13A8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4"/>
                <c:tx>
                  <c:v>Total Altas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'50SRMA'!$C$14:$C$133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'50SRMA'!$AM$14:$AM$373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2.0000000000000002E-5</c:v>
                      </c:pt>
                      <c:pt idx="15">
                        <c:v>2.0000000000000002E-5</c:v>
                      </c:pt>
                      <c:pt idx="16">
                        <c:v>4.0000000000000003E-5</c:v>
                      </c:pt>
                      <c:pt idx="17">
                        <c:v>6.0000000000000002E-5</c:v>
                      </c:pt>
                      <c:pt idx="18">
                        <c:v>8.0000000000000007E-5</c:v>
                      </c:pt>
                      <c:pt idx="19">
                        <c:v>1.2E-4</c:v>
                      </c:pt>
                      <c:pt idx="20">
                        <c:v>1.6000000000000001E-4</c:v>
                      </c:pt>
                      <c:pt idx="21">
                        <c:v>2.2000000000000001E-4</c:v>
                      </c:pt>
                      <c:pt idx="22">
                        <c:v>2.9999999999999997E-4</c:v>
                      </c:pt>
                      <c:pt idx="23">
                        <c:v>3.8000000000000002E-4</c:v>
                      </c:pt>
                      <c:pt idx="24">
                        <c:v>4.6000000000000001E-4</c:v>
                      </c:pt>
                      <c:pt idx="25">
                        <c:v>5.9999999999999995E-4</c:v>
                      </c:pt>
                      <c:pt idx="26">
                        <c:v>7.6000000000000004E-4</c:v>
                      </c:pt>
                      <c:pt idx="27">
                        <c:v>9.3999999999999997E-4</c:v>
                      </c:pt>
                      <c:pt idx="28">
                        <c:v>1.1800000000000001E-3</c:v>
                      </c:pt>
                      <c:pt idx="29">
                        <c:v>1.48E-3</c:v>
                      </c:pt>
                      <c:pt idx="30">
                        <c:v>1.8600000000000001E-3</c:v>
                      </c:pt>
                      <c:pt idx="31">
                        <c:v>2.3600000000000001E-3</c:v>
                      </c:pt>
                      <c:pt idx="32">
                        <c:v>2.8800000000000002E-3</c:v>
                      </c:pt>
                      <c:pt idx="33">
                        <c:v>3.48E-3</c:v>
                      </c:pt>
                      <c:pt idx="34">
                        <c:v>4.1999999999999997E-3</c:v>
                      </c:pt>
                      <c:pt idx="35">
                        <c:v>5.0200000000000002E-3</c:v>
                      </c:pt>
                      <c:pt idx="36">
                        <c:v>5.9800000000000001E-3</c:v>
                      </c:pt>
                      <c:pt idx="37">
                        <c:v>7.1599999999999997E-3</c:v>
                      </c:pt>
                      <c:pt idx="38">
                        <c:v>8.5000000000000006E-3</c:v>
                      </c:pt>
                      <c:pt idx="39">
                        <c:v>1.004E-2</c:v>
                      </c:pt>
                      <c:pt idx="40">
                        <c:v>1.1780000000000001E-2</c:v>
                      </c:pt>
                      <c:pt idx="41">
                        <c:v>1.374E-2</c:v>
                      </c:pt>
                      <c:pt idx="42">
                        <c:v>1.5859999999999999E-2</c:v>
                      </c:pt>
                      <c:pt idx="43">
                        <c:v>1.8259999999999998E-2</c:v>
                      </c:pt>
                      <c:pt idx="44">
                        <c:v>2.0899999999999998E-2</c:v>
                      </c:pt>
                      <c:pt idx="45">
                        <c:v>2.4E-2</c:v>
                      </c:pt>
                      <c:pt idx="46">
                        <c:v>2.7400000000000001E-2</c:v>
                      </c:pt>
                      <c:pt idx="47">
                        <c:v>3.124E-2</c:v>
                      </c:pt>
                      <c:pt idx="48">
                        <c:v>3.542E-2</c:v>
                      </c:pt>
                      <c:pt idx="49">
                        <c:v>4.0140000000000002E-2</c:v>
                      </c:pt>
                      <c:pt idx="50">
                        <c:v>4.5260000000000002E-2</c:v>
                      </c:pt>
                      <c:pt idx="51">
                        <c:v>5.0799999999999998E-2</c:v>
                      </c:pt>
                      <c:pt idx="52">
                        <c:v>5.6800000000000003E-2</c:v>
                      </c:pt>
                      <c:pt idx="53">
                        <c:v>6.3280000000000003E-2</c:v>
                      </c:pt>
                      <c:pt idx="54">
                        <c:v>7.0300000000000001E-2</c:v>
                      </c:pt>
                      <c:pt idx="55">
                        <c:v>7.7660000000000007E-2</c:v>
                      </c:pt>
                      <c:pt idx="56">
                        <c:v>8.5639999999999994E-2</c:v>
                      </c:pt>
                      <c:pt idx="57">
                        <c:v>9.4039999999999999E-2</c:v>
                      </c:pt>
                      <c:pt idx="58">
                        <c:v>0.10278</c:v>
                      </c:pt>
                      <c:pt idx="59">
                        <c:v>0.11192000000000001</c:v>
                      </c:pt>
                      <c:pt idx="60">
                        <c:v>0.12136</c:v>
                      </c:pt>
                      <c:pt idx="61">
                        <c:v>0.13106000000000001</c:v>
                      </c:pt>
                      <c:pt idx="62">
                        <c:v>0.14097999999999999</c:v>
                      </c:pt>
                      <c:pt idx="63">
                        <c:v>0.15124000000000001</c:v>
                      </c:pt>
                      <c:pt idx="64">
                        <c:v>0.16145999999999999</c:v>
                      </c:pt>
                      <c:pt idx="65">
                        <c:v>0.17180000000000001</c:v>
                      </c:pt>
                      <c:pt idx="66">
                        <c:v>0.18207999999999999</c:v>
                      </c:pt>
                      <c:pt idx="67">
                        <c:v>0.19238</c:v>
                      </c:pt>
                      <c:pt idx="68">
                        <c:v>0.20263999999999999</c:v>
                      </c:pt>
                      <c:pt idx="69">
                        <c:v>0.21248</c:v>
                      </c:pt>
                      <c:pt idx="70">
                        <c:v>0.22206000000000001</c:v>
                      </c:pt>
                      <c:pt idx="71">
                        <c:v>0.23116</c:v>
                      </c:pt>
                      <c:pt idx="72">
                        <c:v>0.23982000000000001</c:v>
                      </c:pt>
                      <c:pt idx="73">
                        <c:v>0.24809999999999999</c:v>
                      </c:pt>
                      <c:pt idx="74">
                        <c:v>0.25574000000000002</c:v>
                      </c:pt>
                      <c:pt idx="75">
                        <c:v>0.26297999999999999</c:v>
                      </c:pt>
                      <c:pt idx="76">
                        <c:v>0.26973999999999998</c:v>
                      </c:pt>
                      <c:pt idx="77">
                        <c:v>0.27585999999999999</c:v>
                      </c:pt>
                      <c:pt idx="78">
                        <c:v>0.28148000000000001</c:v>
                      </c:pt>
                      <c:pt idx="79">
                        <c:v>0.28661999999999999</c:v>
                      </c:pt>
                      <c:pt idx="80">
                        <c:v>0.29137999999999997</c:v>
                      </c:pt>
                      <c:pt idx="81">
                        <c:v>0.29577999999999999</c:v>
                      </c:pt>
                      <c:pt idx="82">
                        <c:v>0.29981999999999998</c:v>
                      </c:pt>
                      <c:pt idx="83">
                        <c:v>0.3034</c:v>
                      </c:pt>
                      <c:pt idx="84">
                        <c:v>0.30675999999999998</c:v>
                      </c:pt>
                      <c:pt idx="85">
                        <c:v>0.30996000000000001</c:v>
                      </c:pt>
                      <c:pt idx="86">
                        <c:v>0.31287999999999999</c:v>
                      </c:pt>
                      <c:pt idx="87">
                        <c:v>0.31558000000000003</c:v>
                      </c:pt>
                      <c:pt idx="88">
                        <c:v>0.31812000000000001</c:v>
                      </c:pt>
                      <c:pt idx="89">
                        <c:v>0.32044</c:v>
                      </c:pt>
                      <c:pt idx="90">
                        <c:v>0.32266</c:v>
                      </c:pt>
                      <c:pt idx="91">
                        <c:v>0.32475999999999999</c:v>
                      </c:pt>
                      <c:pt idx="92">
                        <c:v>0.32669999999999999</c:v>
                      </c:pt>
                      <c:pt idx="93">
                        <c:v>0.32847999999999999</c:v>
                      </c:pt>
                      <c:pt idx="94">
                        <c:v>0.33016000000000001</c:v>
                      </c:pt>
                      <c:pt idx="95">
                        <c:v>0.33169999999999999</c:v>
                      </c:pt>
                      <c:pt idx="96">
                        <c:v>0.33313999999999999</c:v>
                      </c:pt>
                      <c:pt idx="97">
                        <c:v>0.33450000000000002</c:v>
                      </c:pt>
                      <c:pt idx="98">
                        <c:v>0.33579999999999999</c:v>
                      </c:pt>
                      <c:pt idx="99">
                        <c:v>0.33692</c:v>
                      </c:pt>
                      <c:pt idx="100">
                        <c:v>0.33801999999999999</c:v>
                      </c:pt>
                      <c:pt idx="101">
                        <c:v>0.33901999999999999</c:v>
                      </c:pt>
                      <c:pt idx="102">
                        <c:v>0.34</c:v>
                      </c:pt>
                      <c:pt idx="103">
                        <c:v>0.34092</c:v>
                      </c:pt>
                      <c:pt idx="104">
                        <c:v>0.3417</c:v>
                      </c:pt>
                      <c:pt idx="105">
                        <c:v>0.34248000000000001</c:v>
                      </c:pt>
                      <c:pt idx="106">
                        <c:v>0.34320000000000001</c:v>
                      </c:pt>
                      <c:pt idx="107">
                        <c:v>0.34383999999999998</c:v>
                      </c:pt>
                      <c:pt idx="108">
                        <c:v>0.34442</c:v>
                      </c:pt>
                      <c:pt idx="109">
                        <c:v>0.34498000000000001</c:v>
                      </c:pt>
                      <c:pt idx="110">
                        <c:v>0.34549999999999997</c:v>
                      </c:pt>
                      <c:pt idx="111">
                        <c:v>0.34598000000000001</c:v>
                      </c:pt>
                      <c:pt idx="112">
                        <c:v>0.34642000000000001</c:v>
                      </c:pt>
                      <c:pt idx="113">
                        <c:v>0.34683999999999998</c:v>
                      </c:pt>
                      <c:pt idx="114">
                        <c:v>0.34726000000000001</c:v>
                      </c:pt>
                      <c:pt idx="115">
                        <c:v>0.34761999999999998</c:v>
                      </c:pt>
                      <c:pt idx="116">
                        <c:v>0.34798000000000001</c:v>
                      </c:pt>
                      <c:pt idx="117">
                        <c:v>0.34832000000000002</c:v>
                      </c:pt>
                      <c:pt idx="118">
                        <c:v>0.34864000000000001</c:v>
                      </c:pt>
                      <c:pt idx="119">
                        <c:v>0.34892000000000001</c:v>
                      </c:pt>
                      <c:pt idx="120">
                        <c:v>0.34920000000000001</c:v>
                      </c:pt>
                      <c:pt idx="121">
                        <c:v>0.34948000000000001</c:v>
                      </c:pt>
                      <c:pt idx="122">
                        <c:v>0.34974</c:v>
                      </c:pt>
                      <c:pt idx="123">
                        <c:v>0.34995999999999999</c:v>
                      </c:pt>
                      <c:pt idx="124">
                        <c:v>0.35017999999999999</c:v>
                      </c:pt>
                      <c:pt idx="125">
                        <c:v>0.35038000000000002</c:v>
                      </c:pt>
                      <c:pt idx="126">
                        <c:v>0.35058</c:v>
                      </c:pt>
                      <c:pt idx="127">
                        <c:v>0.35077999999999998</c:v>
                      </c:pt>
                      <c:pt idx="128">
                        <c:v>0.35098000000000001</c:v>
                      </c:pt>
                      <c:pt idx="129">
                        <c:v>0.35116000000000003</c:v>
                      </c:pt>
                      <c:pt idx="130">
                        <c:v>0.35136000000000001</c:v>
                      </c:pt>
                      <c:pt idx="131">
                        <c:v>0.35152</c:v>
                      </c:pt>
                      <c:pt idx="132">
                        <c:v>0.35170000000000001</c:v>
                      </c:pt>
                      <c:pt idx="133">
                        <c:v>0.35186000000000001</c:v>
                      </c:pt>
                      <c:pt idx="134">
                        <c:v>0.35199999999999998</c:v>
                      </c:pt>
                      <c:pt idx="135">
                        <c:v>0.35214000000000001</c:v>
                      </c:pt>
                      <c:pt idx="136">
                        <c:v>0.35227999999999998</c:v>
                      </c:pt>
                      <c:pt idx="137">
                        <c:v>0.35242000000000001</c:v>
                      </c:pt>
                      <c:pt idx="138">
                        <c:v>0.35254000000000002</c:v>
                      </c:pt>
                      <c:pt idx="139">
                        <c:v>0.35265999999999997</c:v>
                      </c:pt>
                      <c:pt idx="140">
                        <c:v>0.35277999999999998</c:v>
                      </c:pt>
                      <c:pt idx="141">
                        <c:v>0.35289999999999999</c:v>
                      </c:pt>
                      <c:pt idx="142">
                        <c:v>0.35299999999999998</c:v>
                      </c:pt>
                      <c:pt idx="143">
                        <c:v>0.35310000000000002</c:v>
                      </c:pt>
                      <c:pt idx="144">
                        <c:v>0.35320000000000001</c:v>
                      </c:pt>
                      <c:pt idx="145">
                        <c:v>0.35327999999999998</c:v>
                      </c:pt>
                      <c:pt idx="146">
                        <c:v>0.35336000000000001</c:v>
                      </c:pt>
                      <c:pt idx="147">
                        <c:v>0.35343999999999998</c:v>
                      </c:pt>
                      <c:pt idx="148">
                        <c:v>0.35354000000000002</c:v>
                      </c:pt>
                      <c:pt idx="149">
                        <c:v>0.35361999999999999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EB8-46A8-AA4C-D40DD13A809A}"/>
                  </c:ext>
                </c:extLst>
              </c15:ser>
            </c15:filteredScatterSeries>
            <c15:filteredScatterSeries>
              <c15:ser>
                <c:idx val="1"/>
                <c:order val="5"/>
                <c:tx>
                  <c:v>Muertes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'50SRMA'!$C$14:$C$133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'50SRMA'!$AN$14:$AN$373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2.0000000000000002E-5</c:v>
                      </c:pt>
                      <c:pt idx="26">
                        <c:v>2.0000000000000002E-5</c:v>
                      </c:pt>
                      <c:pt idx="27">
                        <c:v>4.0000000000000003E-5</c:v>
                      </c:pt>
                      <c:pt idx="28">
                        <c:v>4.0000000000000003E-5</c:v>
                      </c:pt>
                      <c:pt idx="29">
                        <c:v>6.0000000000000002E-5</c:v>
                      </c:pt>
                      <c:pt idx="30">
                        <c:v>8.0000000000000007E-5</c:v>
                      </c:pt>
                      <c:pt idx="31">
                        <c:v>1.2E-4</c:v>
                      </c:pt>
                      <c:pt idx="32">
                        <c:v>1.3999999999999999E-4</c:v>
                      </c:pt>
                      <c:pt idx="33">
                        <c:v>1.6000000000000001E-4</c:v>
                      </c:pt>
                      <c:pt idx="34">
                        <c:v>2.2000000000000001E-4</c:v>
                      </c:pt>
                      <c:pt idx="35">
                        <c:v>2.5999999999999998E-4</c:v>
                      </c:pt>
                      <c:pt idx="36">
                        <c:v>2.9999999999999997E-4</c:v>
                      </c:pt>
                      <c:pt idx="37">
                        <c:v>3.6000000000000002E-4</c:v>
                      </c:pt>
                      <c:pt idx="38">
                        <c:v>4.2000000000000002E-4</c:v>
                      </c:pt>
                      <c:pt idx="39">
                        <c:v>5.0000000000000001E-4</c:v>
                      </c:pt>
                      <c:pt idx="40">
                        <c:v>5.9999999999999995E-4</c:v>
                      </c:pt>
                      <c:pt idx="41">
                        <c:v>6.8000000000000005E-4</c:v>
                      </c:pt>
                      <c:pt idx="42">
                        <c:v>8.0000000000000004E-4</c:v>
                      </c:pt>
                      <c:pt idx="43">
                        <c:v>9.2000000000000003E-4</c:v>
                      </c:pt>
                      <c:pt idx="44">
                        <c:v>1.06E-3</c:v>
                      </c:pt>
                      <c:pt idx="45">
                        <c:v>1.2199999999999999E-3</c:v>
                      </c:pt>
                      <c:pt idx="46">
                        <c:v>1.42E-3</c:v>
                      </c:pt>
                      <c:pt idx="47">
                        <c:v>1.6000000000000001E-3</c:v>
                      </c:pt>
                      <c:pt idx="48">
                        <c:v>1.82E-3</c:v>
                      </c:pt>
                      <c:pt idx="49">
                        <c:v>2.0200000000000001E-3</c:v>
                      </c:pt>
                      <c:pt idx="50">
                        <c:v>2.2399999999999998E-3</c:v>
                      </c:pt>
                      <c:pt idx="51">
                        <c:v>2.5000000000000001E-3</c:v>
                      </c:pt>
                      <c:pt idx="52">
                        <c:v>2.7599999999999999E-3</c:v>
                      </c:pt>
                      <c:pt idx="53">
                        <c:v>3.0400000000000002E-3</c:v>
                      </c:pt>
                      <c:pt idx="54">
                        <c:v>3.32E-3</c:v>
                      </c:pt>
                      <c:pt idx="55">
                        <c:v>3.6600000000000001E-3</c:v>
                      </c:pt>
                      <c:pt idx="56">
                        <c:v>4.0000000000000001E-3</c:v>
                      </c:pt>
                      <c:pt idx="57">
                        <c:v>4.3400000000000001E-3</c:v>
                      </c:pt>
                      <c:pt idx="58">
                        <c:v>4.7000000000000002E-3</c:v>
                      </c:pt>
                      <c:pt idx="59">
                        <c:v>5.0800000000000003E-3</c:v>
                      </c:pt>
                      <c:pt idx="60">
                        <c:v>5.4799999999999996E-3</c:v>
                      </c:pt>
                      <c:pt idx="61">
                        <c:v>5.8799999999999998E-3</c:v>
                      </c:pt>
                      <c:pt idx="62">
                        <c:v>6.28E-3</c:v>
                      </c:pt>
                      <c:pt idx="63">
                        <c:v>6.6800000000000002E-3</c:v>
                      </c:pt>
                      <c:pt idx="64">
                        <c:v>7.0800000000000004E-3</c:v>
                      </c:pt>
                      <c:pt idx="65">
                        <c:v>7.4799999999999997E-3</c:v>
                      </c:pt>
                      <c:pt idx="66">
                        <c:v>7.9000000000000008E-3</c:v>
                      </c:pt>
                      <c:pt idx="67">
                        <c:v>8.3199999999999993E-3</c:v>
                      </c:pt>
                      <c:pt idx="68">
                        <c:v>8.7799999999999996E-3</c:v>
                      </c:pt>
                      <c:pt idx="69">
                        <c:v>9.1999999999999998E-3</c:v>
                      </c:pt>
                      <c:pt idx="70">
                        <c:v>9.6200000000000001E-3</c:v>
                      </c:pt>
                      <c:pt idx="71">
                        <c:v>1.004E-2</c:v>
                      </c:pt>
                      <c:pt idx="72">
                        <c:v>1.044E-2</c:v>
                      </c:pt>
                      <c:pt idx="73">
                        <c:v>1.086E-2</c:v>
                      </c:pt>
                      <c:pt idx="74">
                        <c:v>1.1259999999999999E-2</c:v>
                      </c:pt>
                      <c:pt idx="75">
                        <c:v>1.1599999999999999E-2</c:v>
                      </c:pt>
                      <c:pt idx="76">
                        <c:v>1.1979999999999999E-2</c:v>
                      </c:pt>
                      <c:pt idx="77">
                        <c:v>1.234E-2</c:v>
                      </c:pt>
                      <c:pt idx="78">
                        <c:v>1.2699999999999999E-2</c:v>
                      </c:pt>
                      <c:pt idx="79">
                        <c:v>1.302E-2</c:v>
                      </c:pt>
                      <c:pt idx="80">
                        <c:v>1.3299999999999999E-2</c:v>
                      </c:pt>
                      <c:pt idx="81">
                        <c:v>1.358E-2</c:v>
                      </c:pt>
                      <c:pt idx="82">
                        <c:v>1.388E-2</c:v>
                      </c:pt>
                      <c:pt idx="83">
                        <c:v>1.4120000000000001E-2</c:v>
                      </c:pt>
                      <c:pt idx="84">
                        <c:v>1.434E-2</c:v>
                      </c:pt>
                      <c:pt idx="85">
                        <c:v>1.456E-2</c:v>
                      </c:pt>
                      <c:pt idx="86">
                        <c:v>1.478E-2</c:v>
                      </c:pt>
                      <c:pt idx="87">
                        <c:v>1.4959999999999999E-2</c:v>
                      </c:pt>
                      <c:pt idx="88">
                        <c:v>1.516E-2</c:v>
                      </c:pt>
                      <c:pt idx="89">
                        <c:v>1.532E-2</c:v>
                      </c:pt>
                      <c:pt idx="90">
                        <c:v>1.55E-2</c:v>
                      </c:pt>
                      <c:pt idx="91">
                        <c:v>1.5640000000000001E-2</c:v>
                      </c:pt>
                      <c:pt idx="92">
                        <c:v>1.5779999999999999E-2</c:v>
                      </c:pt>
                      <c:pt idx="93">
                        <c:v>1.592E-2</c:v>
                      </c:pt>
                      <c:pt idx="94">
                        <c:v>1.6039999999999999E-2</c:v>
                      </c:pt>
                      <c:pt idx="95">
                        <c:v>1.6119999999999999E-2</c:v>
                      </c:pt>
                      <c:pt idx="96">
                        <c:v>1.6219999999999998E-2</c:v>
                      </c:pt>
                      <c:pt idx="97">
                        <c:v>1.6320000000000001E-2</c:v>
                      </c:pt>
                      <c:pt idx="98">
                        <c:v>1.6400000000000001E-2</c:v>
                      </c:pt>
                      <c:pt idx="99">
                        <c:v>1.6459999999999999E-2</c:v>
                      </c:pt>
                      <c:pt idx="100">
                        <c:v>1.6539999999999999E-2</c:v>
                      </c:pt>
                      <c:pt idx="101">
                        <c:v>1.6580000000000001E-2</c:v>
                      </c:pt>
                      <c:pt idx="102">
                        <c:v>1.6639999999999999E-2</c:v>
                      </c:pt>
                      <c:pt idx="103">
                        <c:v>1.668E-2</c:v>
                      </c:pt>
                      <c:pt idx="104">
                        <c:v>1.6719999999999999E-2</c:v>
                      </c:pt>
                      <c:pt idx="105">
                        <c:v>1.678E-2</c:v>
                      </c:pt>
                      <c:pt idx="106">
                        <c:v>1.6820000000000002E-2</c:v>
                      </c:pt>
                      <c:pt idx="107">
                        <c:v>1.686E-2</c:v>
                      </c:pt>
                      <c:pt idx="108">
                        <c:v>1.6899999999999998E-2</c:v>
                      </c:pt>
                      <c:pt idx="109">
                        <c:v>1.6920000000000001E-2</c:v>
                      </c:pt>
                      <c:pt idx="110">
                        <c:v>1.6959999999999999E-2</c:v>
                      </c:pt>
                      <c:pt idx="111">
                        <c:v>1.6979999999999999E-2</c:v>
                      </c:pt>
                      <c:pt idx="112">
                        <c:v>1.7000000000000001E-2</c:v>
                      </c:pt>
                      <c:pt idx="113">
                        <c:v>1.704E-2</c:v>
                      </c:pt>
                      <c:pt idx="114">
                        <c:v>1.7059999999999999E-2</c:v>
                      </c:pt>
                      <c:pt idx="115">
                        <c:v>1.7080000000000001E-2</c:v>
                      </c:pt>
                      <c:pt idx="116">
                        <c:v>1.7080000000000001E-2</c:v>
                      </c:pt>
                      <c:pt idx="117">
                        <c:v>1.7100000000000001E-2</c:v>
                      </c:pt>
                      <c:pt idx="118">
                        <c:v>1.7100000000000001E-2</c:v>
                      </c:pt>
                      <c:pt idx="119">
                        <c:v>1.712E-2</c:v>
                      </c:pt>
                      <c:pt idx="120">
                        <c:v>1.7139999999999999E-2</c:v>
                      </c:pt>
                      <c:pt idx="121">
                        <c:v>1.7160000000000002E-2</c:v>
                      </c:pt>
                      <c:pt idx="122">
                        <c:v>1.7160000000000002E-2</c:v>
                      </c:pt>
                      <c:pt idx="123">
                        <c:v>1.7180000000000001E-2</c:v>
                      </c:pt>
                      <c:pt idx="124">
                        <c:v>1.72E-2</c:v>
                      </c:pt>
                      <c:pt idx="125">
                        <c:v>1.72E-2</c:v>
                      </c:pt>
                      <c:pt idx="126">
                        <c:v>1.72E-2</c:v>
                      </c:pt>
                      <c:pt idx="127">
                        <c:v>1.7219999999999999E-2</c:v>
                      </c:pt>
                      <c:pt idx="128">
                        <c:v>1.7219999999999999E-2</c:v>
                      </c:pt>
                      <c:pt idx="129">
                        <c:v>1.7219999999999999E-2</c:v>
                      </c:pt>
                      <c:pt idx="130">
                        <c:v>1.7219999999999999E-2</c:v>
                      </c:pt>
                      <c:pt idx="131">
                        <c:v>1.7239999999999998E-2</c:v>
                      </c:pt>
                      <c:pt idx="132">
                        <c:v>1.7239999999999998E-2</c:v>
                      </c:pt>
                      <c:pt idx="133">
                        <c:v>1.7260000000000001E-2</c:v>
                      </c:pt>
                      <c:pt idx="134">
                        <c:v>1.7260000000000001E-2</c:v>
                      </c:pt>
                      <c:pt idx="135">
                        <c:v>1.7260000000000001E-2</c:v>
                      </c:pt>
                      <c:pt idx="136">
                        <c:v>1.7260000000000001E-2</c:v>
                      </c:pt>
                      <c:pt idx="137">
                        <c:v>1.7260000000000001E-2</c:v>
                      </c:pt>
                      <c:pt idx="138">
                        <c:v>1.7260000000000001E-2</c:v>
                      </c:pt>
                      <c:pt idx="139">
                        <c:v>1.728E-2</c:v>
                      </c:pt>
                      <c:pt idx="140">
                        <c:v>1.728E-2</c:v>
                      </c:pt>
                      <c:pt idx="141">
                        <c:v>1.728E-2</c:v>
                      </c:pt>
                      <c:pt idx="142">
                        <c:v>1.728E-2</c:v>
                      </c:pt>
                      <c:pt idx="143">
                        <c:v>1.7299999999999999E-2</c:v>
                      </c:pt>
                      <c:pt idx="144">
                        <c:v>1.7299999999999999E-2</c:v>
                      </c:pt>
                      <c:pt idx="145">
                        <c:v>1.7299999999999999E-2</c:v>
                      </c:pt>
                      <c:pt idx="146">
                        <c:v>1.7299999999999999E-2</c:v>
                      </c:pt>
                      <c:pt idx="147">
                        <c:v>1.7299999999999999E-2</c:v>
                      </c:pt>
                      <c:pt idx="148">
                        <c:v>1.7299999999999999E-2</c:v>
                      </c:pt>
                      <c:pt idx="149">
                        <c:v>1.7299999999999999E-2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  <c:pt idx="252">
                        <c:v>#N/A</c:v>
                      </c:pt>
                      <c:pt idx="253">
                        <c:v>#N/A</c:v>
                      </c:pt>
                      <c:pt idx="254">
                        <c:v>#N/A</c:v>
                      </c:pt>
                      <c:pt idx="255">
                        <c:v>#N/A</c:v>
                      </c:pt>
                      <c:pt idx="256">
                        <c:v>#N/A</c:v>
                      </c:pt>
                      <c:pt idx="257">
                        <c:v>#N/A</c:v>
                      </c:pt>
                      <c:pt idx="258">
                        <c:v>#N/A</c:v>
                      </c:pt>
                      <c:pt idx="259">
                        <c:v>#N/A</c:v>
                      </c:pt>
                      <c:pt idx="260">
                        <c:v>#N/A</c:v>
                      </c:pt>
                      <c:pt idx="261">
                        <c:v>#N/A</c:v>
                      </c:pt>
                      <c:pt idx="262">
                        <c:v>#N/A</c:v>
                      </c:pt>
                      <c:pt idx="263">
                        <c:v>#N/A</c:v>
                      </c:pt>
                      <c:pt idx="264">
                        <c:v>#N/A</c:v>
                      </c:pt>
                      <c:pt idx="265">
                        <c:v>#N/A</c:v>
                      </c:pt>
                      <c:pt idx="266">
                        <c:v>#N/A</c:v>
                      </c:pt>
                      <c:pt idx="267">
                        <c:v>#N/A</c:v>
                      </c:pt>
                      <c:pt idx="268">
                        <c:v>#N/A</c:v>
                      </c:pt>
                      <c:pt idx="269">
                        <c:v>#N/A</c:v>
                      </c:pt>
                      <c:pt idx="270">
                        <c:v>#N/A</c:v>
                      </c:pt>
                      <c:pt idx="271">
                        <c:v>#N/A</c:v>
                      </c:pt>
                      <c:pt idx="272">
                        <c:v>#N/A</c:v>
                      </c:pt>
                      <c:pt idx="273">
                        <c:v>#N/A</c:v>
                      </c:pt>
                      <c:pt idx="274">
                        <c:v>#N/A</c:v>
                      </c:pt>
                      <c:pt idx="275">
                        <c:v>#N/A</c:v>
                      </c:pt>
                      <c:pt idx="276">
                        <c:v>#N/A</c:v>
                      </c:pt>
                      <c:pt idx="277">
                        <c:v>#N/A</c:v>
                      </c:pt>
                      <c:pt idx="278">
                        <c:v>#N/A</c:v>
                      </c:pt>
                      <c:pt idx="279">
                        <c:v>#N/A</c:v>
                      </c:pt>
                      <c:pt idx="280">
                        <c:v>#N/A</c:v>
                      </c:pt>
                      <c:pt idx="281">
                        <c:v>#N/A</c:v>
                      </c:pt>
                      <c:pt idx="282">
                        <c:v>#N/A</c:v>
                      </c:pt>
                      <c:pt idx="283">
                        <c:v>#N/A</c:v>
                      </c:pt>
                      <c:pt idx="284">
                        <c:v>#N/A</c:v>
                      </c:pt>
                      <c:pt idx="285">
                        <c:v>#N/A</c:v>
                      </c:pt>
                      <c:pt idx="286">
                        <c:v>#N/A</c:v>
                      </c:pt>
                      <c:pt idx="287">
                        <c:v>#N/A</c:v>
                      </c:pt>
                      <c:pt idx="288">
                        <c:v>#N/A</c:v>
                      </c:pt>
                      <c:pt idx="289">
                        <c:v>#N/A</c:v>
                      </c:pt>
                      <c:pt idx="290">
                        <c:v>#N/A</c:v>
                      </c:pt>
                      <c:pt idx="291">
                        <c:v>#N/A</c:v>
                      </c:pt>
                      <c:pt idx="292">
                        <c:v>#N/A</c:v>
                      </c:pt>
                      <c:pt idx="293">
                        <c:v>#N/A</c:v>
                      </c:pt>
                      <c:pt idx="294">
                        <c:v>#N/A</c:v>
                      </c:pt>
                      <c:pt idx="295">
                        <c:v>#N/A</c:v>
                      </c:pt>
                      <c:pt idx="296">
                        <c:v>#N/A</c:v>
                      </c:pt>
                      <c:pt idx="297">
                        <c:v>#N/A</c:v>
                      </c:pt>
                      <c:pt idx="298">
                        <c:v>#N/A</c:v>
                      </c:pt>
                      <c:pt idx="299">
                        <c:v>#N/A</c:v>
                      </c:pt>
                      <c:pt idx="300">
                        <c:v>#N/A</c:v>
                      </c:pt>
                      <c:pt idx="301">
                        <c:v>#N/A</c:v>
                      </c:pt>
                      <c:pt idx="302">
                        <c:v>#N/A</c:v>
                      </c:pt>
                      <c:pt idx="303">
                        <c:v>#N/A</c:v>
                      </c:pt>
                      <c:pt idx="304">
                        <c:v>#N/A</c:v>
                      </c:pt>
                      <c:pt idx="305">
                        <c:v>#N/A</c:v>
                      </c:pt>
                      <c:pt idx="306">
                        <c:v>#N/A</c:v>
                      </c:pt>
                      <c:pt idx="307">
                        <c:v>#N/A</c:v>
                      </c:pt>
                      <c:pt idx="308">
                        <c:v>#N/A</c:v>
                      </c:pt>
                      <c:pt idx="309">
                        <c:v>#N/A</c:v>
                      </c:pt>
                      <c:pt idx="310">
                        <c:v>#N/A</c:v>
                      </c:pt>
                      <c:pt idx="311">
                        <c:v>#N/A</c:v>
                      </c:pt>
                      <c:pt idx="312">
                        <c:v>#N/A</c:v>
                      </c:pt>
                      <c:pt idx="313">
                        <c:v>#N/A</c:v>
                      </c:pt>
                      <c:pt idx="314">
                        <c:v>#N/A</c:v>
                      </c:pt>
                      <c:pt idx="315">
                        <c:v>#N/A</c:v>
                      </c:pt>
                      <c:pt idx="316">
                        <c:v>#N/A</c:v>
                      </c:pt>
                      <c:pt idx="317">
                        <c:v>#N/A</c:v>
                      </c:pt>
                      <c:pt idx="318">
                        <c:v>#N/A</c:v>
                      </c:pt>
                      <c:pt idx="319">
                        <c:v>#N/A</c:v>
                      </c:pt>
                      <c:pt idx="320">
                        <c:v>#N/A</c:v>
                      </c:pt>
                      <c:pt idx="321">
                        <c:v>#N/A</c:v>
                      </c:pt>
                      <c:pt idx="322">
                        <c:v>#N/A</c:v>
                      </c:pt>
                      <c:pt idx="323">
                        <c:v>#N/A</c:v>
                      </c:pt>
                      <c:pt idx="324">
                        <c:v>#N/A</c:v>
                      </c:pt>
                      <c:pt idx="325">
                        <c:v>#N/A</c:v>
                      </c:pt>
                      <c:pt idx="326">
                        <c:v>#N/A</c:v>
                      </c:pt>
                      <c:pt idx="327">
                        <c:v>#N/A</c:v>
                      </c:pt>
                      <c:pt idx="328">
                        <c:v>#N/A</c:v>
                      </c:pt>
                      <c:pt idx="329">
                        <c:v>#N/A</c:v>
                      </c:pt>
                      <c:pt idx="330">
                        <c:v>#N/A</c:v>
                      </c:pt>
                      <c:pt idx="331">
                        <c:v>#N/A</c:v>
                      </c:pt>
                      <c:pt idx="332">
                        <c:v>#N/A</c:v>
                      </c:pt>
                      <c:pt idx="333">
                        <c:v>#N/A</c:v>
                      </c:pt>
                      <c:pt idx="334">
                        <c:v>#N/A</c:v>
                      </c:pt>
                      <c:pt idx="335">
                        <c:v>#N/A</c:v>
                      </c:pt>
                      <c:pt idx="336">
                        <c:v>#N/A</c:v>
                      </c:pt>
                      <c:pt idx="337">
                        <c:v>#N/A</c:v>
                      </c:pt>
                      <c:pt idx="338">
                        <c:v>#N/A</c:v>
                      </c:pt>
                      <c:pt idx="339">
                        <c:v>#N/A</c:v>
                      </c:pt>
                      <c:pt idx="340">
                        <c:v>#N/A</c:v>
                      </c:pt>
                      <c:pt idx="341">
                        <c:v>#N/A</c:v>
                      </c:pt>
                      <c:pt idx="342">
                        <c:v>#N/A</c:v>
                      </c:pt>
                      <c:pt idx="343">
                        <c:v>#N/A</c:v>
                      </c:pt>
                      <c:pt idx="344">
                        <c:v>#N/A</c:v>
                      </c:pt>
                      <c:pt idx="345">
                        <c:v>#N/A</c:v>
                      </c:pt>
                      <c:pt idx="346">
                        <c:v>#N/A</c:v>
                      </c:pt>
                      <c:pt idx="347">
                        <c:v>#N/A</c:v>
                      </c:pt>
                      <c:pt idx="348">
                        <c:v>#N/A</c:v>
                      </c:pt>
                      <c:pt idx="349">
                        <c:v>#N/A</c:v>
                      </c:pt>
                      <c:pt idx="350">
                        <c:v>#N/A</c:v>
                      </c:pt>
                      <c:pt idx="351">
                        <c:v>#N/A</c:v>
                      </c:pt>
                      <c:pt idx="352">
                        <c:v>#N/A</c:v>
                      </c:pt>
                      <c:pt idx="353">
                        <c:v>#N/A</c:v>
                      </c:pt>
                      <c:pt idx="354">
                        <c:v>#N/A</c:v>
                      </c:pt>
                      <c:pt idx="355">
                        <c:v>#N/A</c:v>
                      </c:pt>
                      <c:pt idx="356">
                        <c:v>#N/A</c:v>
                      </c:pt>
                      <c:pt idx="357">
                        <c:v>#N/A</c:v>
                      </c:pt>
                      <c:pt idx="358">
                        <c:v>#N/A</c:v>
                      </c:pt>
                      <c:pt idx="359">
                        <c:v>#N/A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EB8-46A8-AA4C-D40DD13A809A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'50SRMA'!$AJ$14:$AJ$373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4.6360686138154843E-4</c:v>
                </c:pt>
                <c:pt idx="26">
                  <c:v>4.0600893219650832E-4</c:v>
                </c:pt>
                <c:pt idx="27">
                  <c:v>7.140307033202428E-4</c:v>
                </c:pt>
                <c:pt idx="28">
                  <c:v>6.2893081761006286E-4</c:v>
                </c:pt>
                <c:pt idx="29">
                  <c:v>8.3588743382557811E-4</c:v>
                </c:pt>
                <c:pt idx="30">
                  <c:v>9.9255583126550868E-4</c:v>
                </c:pt>
                <c:pt idx="31">
                  <c:v>1.3324450366422385E-3</c:v>
                </c:pt>
                <c:pt idx="32">
                  <c:v>1.3994402239104358E-3</c:v>
                </c:pt>
                <c:pt idx="33">
                  <c:v>1.4471780028943559E-3</c:v>
                </c:pt>
                <c:pt idx="34">
                  <c:v>1.8083182640144665E-3</c:v>
                </c:pt>
                <c:pt idx="35">
                  <c:v>1.9501950195019502E-3</c:v>
                </c:pt>
                <c:pt idx="36">
                  <c:v>2.0612889927167791E-3</c:v>
                </c:pt>
                <c:pt idx="37">
                  <c:v>2.2770398481973433E-3</c:v>
                </c:pt>
                <c:pt idx="38">
                  <c:v>2.4633431085043988E-3</c:v>
                </c:pt>
                <c:pt idx="39">
                  <c:v>2.7346313716910958E-3</c:v>
                </c:pt>
                <c:pt idx="40">
                  <c:v>3.0766075274330836E-3</c:v>
                </c:pt>
                <c:pt idx="41">
                  <c:v>3.2875652678398763E-3</c:v>
                </c:pt>
                <c:pt idx="42">
                  <c:v>3.6643459142543058E-3</c:v>
                </c:pt>
                <c:pt idx="43">
                  <c:v>4.0094134053865601E-3</c:v>
                </c:pt>
                <c:pt idx="44">
                  <c:v>4.415930678220297E-3</c:v>
                </c:pt>
                <c:pt idx="45">
                  <c:v>4.8842981824005127E-3</c:v>
                </c:pt>
                <c:pt idx="46">
                  <c:v>5.4860145263483234E-3</c:v>
                </c:pt>
                <c:pt idx="47">
                  <c:v>5.9862316671655197E-3</c:v>
                </c:pt>
                <c:pt idx="48">
                  <c:v>6.6201076676851451E-3</c:v>
                </c:pt>
                <c:pt idx="49">
                  <c:v>7.1641367569868063E-3</c:v>
                </c:pt>
                <c:pt idx="50">
                  <c:v>7.765913188184718E-3</c:v>
                </c:pt>
                <c:pt idx="51">
                  <c:v>8.4930017665443679E-3</c:v>
                </c:pt>
                <c:pt idx="52">
                  <c:v>9.2092092092092084E-3</c:v>
                </c:pt>
                <c:pt idx="53">
                  <c:v>9.9796467730286914E-3</c:v>
                </c:pt>
                <c:pt idx="54">
                  <c:v>1.0738776038297322E-2</c:v>
                </c:pt>
                <c:pt idx="55">
                  <c:v>1.1684331503000894E-2</c:v>
                </c:pt>
                <c:pt idx="56">
                  <c:v>1.2611930886618741E-2</c:v>
                </c:pt>
                <c:pt idx="57">
                  <c:v>1.3531209079004802E-2</c:v>
                </c:pt>
                <c:pt idx="58">
                  <c:v>1.4499907447399272E-2</c:v>
                </c:pt>
                <c:pt idx="59">
                  <c:v>1.5517136049850326E-2</c:v>
                </c:pt>
                <c:pt idx="60">
                  <c:v>1.6590977898879807E-2</c:v>
                </c:pt>
                <c:pt idx="61">
                  <c:v>1.7656597201369285E-2</c:v>
                </c:pt>
                <c:pt idx="62">
                  <c:v>1.8712753277711561E-2</c:v>
                </c:pt>
                <c:pt idx="63">
                  <c:v>1.9763313609467457E-2</c:v>
                </c:pt>
                <c:pt idx="64">
                  <c:v>2.0808840818245945E-2</c:v>
                </c:pt>
                <c:pt idx="65">
                  <c:v>2.1854730321977444E-2</c:v>
                </c:pt>
                <c:pt idx="66">
                  <c:v>2.2949105275389264E-2</c:v>
                </c:pt>
                <c:pt idx="67">
                  <c:v>2.4044852898676378E-2</c:v>
                </c:pt>
                <c:pt idx="68">
                  <c:v>2.5251653724475121E-2</c:v>
                </c:pt>
                <c:pt idx="69">
                  <c:v>2.6341407547385901E-2</c:v>
                </c:pt>
                <c:pt idx="70">
                  <c:v>2.7430852580553181E-2</c:v>
                </c:pt>
                <c:pt idx="71">
                  <c:v>2.8517866272794411E-2</c:v>
                </c:pt>
                <c:pt idx="72">
                  <c:v>2.9546612328069283E-2</c:v>
                </c:pt>
                <c:pt idx="73">
                  <c:v>3.0632968520816879E-2</c:v>
                </c:pt>
                <c:pt idx="74">
                  <c:v>3.1661230457766282E-2</c:v>
                </c:pt>
                <c:pt idx="75">
                  <c:v>3.2527620436318773E-2</c:v>
                </c:pt>
                <c:pt idx="76">
                  <c:v>3.3508614902662791E-2</c:v>
                </c:pt>
                <c:pt idx="77">
                  <c:v>3.4430803571428574E-2</c:v>
                </c:pt>
                <c:pt idx="78">
                  <c:v>3.5362254274099239E-2</c:v>
                </c:pt>
                <c:pt idx="79">
                  <c:v>3.6182747887950201E-2</c:v>
                </c:pt>
                <c:pt idx="80">
                  <c:v>3.6889110778277029E-2</c:v>
                </c:pt>
                <c:pt idx="81">
                  <c:v>3.7603145594506289E-2</c:v>
                </c:pt>
                <c:pt idx="82">
                  <c:v>3.8372221607873493E-2</c:v>
                </c:pt>
                <c:pt idx="83">
                  <c:v>3.8979681978798586E-2</c:v>
                </c:pt>
                <c:pt idx="84">
                  <c:v>3.9532447483045706E-2</c:v>
                </c:pt>
                <c:pt idx="85">
                  <c:v>4.0088105726872249E-2</c:v>
                </c:pt>
                <c:pt idx="86">
                  <c:v>4.0642358246713965E-2</c:v>
                </c:pt>
                <c:pt idx="87">
                  <c:v>4.1092127671262982E-2</c:v>
                </c:pt>
                <c:pt idx="88">
                  <c:v>4.1593503072870942E-2</c:v>
                </c:pt>
                <c:pt idx="89">
                  <c:v>4.1991009757702008E-2</c:v>
                </c:pt>
                <c:pt idx="90">
                  <c:v>4.2440173046382999E-2</c:v>
                </c:pt>
                <c:pt idx="91">
                  <c:v>4.2786015210373694E-2</c:v>
                </c:pt>
                <c:pt idx="92">
                  <c:v>4.3131252391625213E-2</c:v>
                </c:pt>
                <c:pt idx="93">
                  <c:v>4.3478260869565216E-2</c:v>
                </c:pt>
                <c:pt idx="94">
                  <c:v>4.377012497953392E-2</c:v>
                </c:pt>
                <c:pt idx="95">
                  <c:v>4.3954845394557455E-2</c:v>
                </c:pt>
                <c:pt idx="96">
                  <c:v>4.4193776905890686E-2</c:v>
                </c:pt>
                <c:pt idx="97">
                  <c:v>4.44371834667538E-2</c:v>
                </c:pt>
                <c:pt idx="98">
                  <c:v>4.4628279090018506E-2</c:v>
                </c:pt>
                <c:pt idx="99">
                  <c:v>4.475988470114755E-2</c:v>
                </c:pt>
                <c:pt idx="100">
                  <c:v>4.4948095005163322E-2</c:v>
                </c:pt>
                <c:pt idx="101">
                  <c:v>4.5037214103330253E-2</c:v>
                </c:pt>
                <c:pt idx="102">
                  <c:v>4.5175652929358746E-2</c:v>
                </c:pt>
                <c:pt idx="103">
                  <c:v>4.5262129599478999E-2</c:v>
                </c:pt>
                <c:pt idx="104">
                  <c:v>4.5350981881306283E-2</c:v>
                </c:pt>
                <c:pt idx="105">
                  <c:v>4.5493981130029282E-2</c:v>
                </c:pt>
                <c:pt idx="106">
                  <c:v>4.5580185355807275E-2</c:v>
                </c:pt>
                <c:pt idx="107">
                  <c:v>4.5671253656950912E-2</c:v>
                </c:pt>
                <c:pt idx="108">
                  <c:v>4.5757296799696756E-2</c:v>
                </c:pt>
                <c:pt idx="109">
                  <c:v>4.5796567964055651E-2</c:v>
                </c:pt>
                <c:pt idx="110">
                  <c:v>4.5887445887445887E-2</c:v>
                </c:pt>
                <c:pt idx="111">
                  <c:v>4.5924162925298856E-2</c:v>
                </c:pt>
                <c:pt idx="112">
                  <c:v>4.5963337479046122E-2</c:v>
                </c:pt>
                <c:pt idx="113">
                  <c:v>4.6054054054054057E-2</c:v>
                </c:pt>
                <c:pt idx="114">
                  <c:v>4.6090668395742149E-2</c:v>
                </c:pt>
                <c:pt idx="115">
                  <c:v>4.613473070066447E-2</c:v>
                </c:pt>
                <c:pt idx="116">
                  <c:v>4.6122272629077553E-2</c:v>
                </c:pt>
                <c:pt idx="117">
                  <c:v>4.6163814048917444E-2</c:v>
                </c:pt>
                <c:pt idx="118">
                  <c:v>4.6151354852639534E-2</c:v>
                </c:pt>
                <c:pt idx="119">
                  <c:v>4.61928660083104E-2</c:v>
                </c:pt>
                <c:pt idx="120">
                  <c:v>4.6236849204208258E-2</c:v>
                </c:pt>
                <c:pt idx="121">
                  <c:v>4.6275821153120116E-2</c:v>
                </c:pt>
                <c:pt idx="122">
                  <c:v>4.6268334771354613E-2</c:v>
                </c:pt>
                <c:pt idx="123">
                  <c:v>4.6312270864783268E-2</c:v>
                </c:pt>
                <c:pt idx="124">
                  <c:v>4.6356188012074168E-2</c:v>
                </c:pt>
                <c:pt idx="125">
                  <c:v>4.6348693074642955E-2</c:v>
                </c:pt>
                <c:pt idx="126">
                  <c:v>4.6341200560405214E-2</c:v>
                </c:pt>
                <c:pt idx="127">
                  <c:v>4.6385087813813168E-2</c:v>
                </c:pt>
                <c:pt idx="128">
                  <c:v>4.6375094258321661E-2</c:v>
                </c:pt>
                <c:pt idx="129">
                  <c:v>4.6370099095217582E-2</c:v>
                </c:pt>
                <c:pt idx="130">
                  <c:v>4.6360111996553953E-2</c:v>
                </c:pt>
                <c:pt idx="131">
                  <c:v>4.6406460296096907E-2</c:v>
                </c:pt>
                <c:pt idx="132">
                  <c:v>4.6398966519539238E-2</c:v>
                </c:pt>
                <c:pt idx="133">
                  <c:v>4.6445293579462893E-2</c:v>
                </c:pt>
                <c:pt idx="134">
                  <c:v>4.6440294893181938E-2</c:v>
                </c:pt>
                <c:pt idx="135">
                  <c:v>4.643529728275491E-2</c:v>
                </c:pt>
                <c:pt idx="136">
                  <c:v>4.6432798880878083E-2</c:v>
                </c:pt>
                <c:pt idx="137">
                  <c:v>4.6425305288073593E-2</c:v>
                </c:pt>
                <c:pt idx="138">
                  <c:v>4.6420310903125171E-2</c:v>
                </c:pt>
                <c:pt idx="139">
                  <c:v>4.6464103253562788E-2</c:v>
                </c:pt>
                <c:pt idx="140">
                  <c:v>4.6461604646160462E-2</c:v>
                </c:pt>
                <c:pt idx="141">
                  <c:v>4.6456608237444887E-2</c:v>
                </c:pt>
                <c:pt idx="142">
                  <c:v>4.645161290322581E-2</c:v>
                </c:pt>
                <c:pt idx="143">
                  <c:v>4.6500376303623268E-2</c:v>
                </c:pt>
                <c:pt idx="144">
                  <c:v>4.6495377338206835E-2</c:v>
                </c:pt>
                <c:pt idx="145">
                  <c:v>4.6490379447490057E-2</c:v>
                </c:pt>
                <c:pt idx="146">
                  <c:v>4.64853826311264E-2</c:v>
                </c:pt>
                <c:pt idx="147">
                  <c:v>4.6482884625718736E-2</c:v>
                </c:pt>
                <c:pt idx="148">
                  <c:v>4.6477889420235348E-2</c:v>
                </c:pt>
                <c:pt idx="149">
                  <c:v>4.6472895288239405E-2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F-466B-8DE3-212FD9737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'50SRMA'!$M$14:$M$165</c:f>
              <c:numCache>
                <c:formatCode>0.0</c:formatCode>
                <c:ptCount val="1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0.3</c:v>
                </c:pt>
                <c:pt idx="11">
                  <c:v>0.33</c:v>
                </c:pt>
                <c:pt idx="12">
                  <c:v>0.48</c:v>
                </c:pt>
                <c:pt idx="13">
                  <c:v>0.78</c:v>
                </c:pt>
                <c:pt idx="14">
                  <c:v>0.9</c:v>
                </c:pt>
                <c:pt idx="15">
                  <c:v>0.9</c:v>
                </c:pt>
                <c:pt idx="16">
                  <c:v>1.18</c:v>
                </c:pt>
                <c:pt idx="17">
                  <c:v>1.54</c:v>
                </c:pt>
                <c:pt idx="18">
                  <c:v>2.11</c:v>
                </c:pt>
                <c:pt idx="19">
                  <c:v>1.82</c:v>
                </c:pt>
                <c:pt idx="20">
                  <c:v>2.09</c:v>
                </c:pt>
                <c:pt idx="21">
                  <c:v>2.25</c:v>
                </c:pt>
                <c:pt idx="22">
                  <c:v>2.33</c:v>
                </c:pt>
                <c:pt idx="23">
                  <c:v>2.4900000000000002</c:v>
                </c:pt>
                <c:pt idx="24">
                  <c:v>2.4500000000000002</c:v>
                </c:pt>
                <c:pt idx="25">
                  <c:v>2.23</c:v>
                </c:pt>
                <c:pt idx="26">
                  <c:v>2.27</c:v>
                </c:pt>
                <c:pt idx="27">
                  <c:v>2.36</c:v>
                </c:pt>
                <c:pt idx="28">
                  <c:v>2.36</c:v>
                </c:pt>
                <c:pt idx="29">
                  <c:v>2.33</c:v>
                </c:pt>
                <c:pt idx="30">
                  <c:v>2.29</c:v>
                </c:pt>
                <c:pt idx="31">
                  <c:v>2.2400000000000002</c:v>
                </c:pt>
                <c:pt idx="32">
                  <c:v>2.21</c:v>
                </c:pt>
                <c:pt idx="33">
                  <c:v>2.17</c:v>
                </c:pt>
                <c:pt idx="34">
                  <c:v>2.1800000000000002</c:v>
                </c:pt>
                <c:pt idx="35">
                  <c:v>2.19</c:v>
                </c:pt>
                <c:pt idx="36">
                  <c:v>2.14</c:v>
                </c:pt>
                <c:pt idx="37">
                  <c:v>2.1</c:v>
                </c:pt>
                <c:pt idx="38">
                  <c:v>2.09</c:v>
                </c:pt>
                <c:pt idx="39">
                  <c:v>2.0299999999999998</c:v>
                </c:pt>
                <c:pt idx="40">
                  <c:v>2</c:v>
                </c:pt>
                <c:pt idx="41">
                  <c:v>1.95</c:v>
                </c:pt>
                <c:pt idx="42">
                  <c:v>1.95</c:v>
                </c:pt>
                <c:pt idx="43">
                  <c:v>1.93</c:v>
                </c:pt>
                <c:pt idx="44">
                  <c:v>1.93</c:v>
                </c:pt>
                <c:pt idx="45">
                  <c:v>1.9</c:v>
                </c:pt>
                <c:pt idx="46">
                  <c:v>1.88</c:v>
                </c:pt>
                <c:pt idx="47">
                  <c:v>1.85</c:v>
                </c:pt>
                <c:pt idx="48">
                  <c:v>1.83</c:v>
                </c:pt>
                <c:pt idx="49">
                  <c:v>1.81</c:v>
                </c:pt>
                <c:pt idx="50">
                  <c:v>1.78</c:v>
                </c:pt>
                <c:pt idx="51">
                  <c:v>1.76</c:v>
                </c:pt>
                <c:pt idx="52">
                  <c:v>1.73</c:v>
                </c:pt>
                <c:pt idx="53">
                  <c:v>1.7</c:v>
                </c:pt>
                <c:pt idx="54">
                  <c:v>1.68</c:v>
                </c:pt>
                <c:pt idx="55">
                  <c:v>1.65</c:v>
                </c:pt>
                <c:pt idx="56">
                  <c:v>1.63</c:v>
                </c:pt>
                <c:pt idx="57">
                  <c:v>1.61</c:v>
                </c:pt>
                <c:pt idx="58">
                  <c:v>1.58</c:v>
                </c:pt>
                <c:pt idx="59">
                  <c:v>1.56</c:v>
                </c:pt>
                <c:pt idx="60">
                  <c:v>1.53</c:v>
                </c:pt>
                <c:pt idx="61">
                  <c:v>1.51</c:v>
                </c:pt>
                <c:pt idx="62">
                  <c:v>1.48</c:v>
                </c:pt>
                <c:pt idx="63">
                  <c:v>1.46</c:v>
                </c:pt>
                <c:pt idx="64">
                  <c:v>1.43</c:v>
                </c:pt>
                <c:pt idx="65">
                  <c:v>1.41</c:v>
                </c:pt>
                <c:pt idx="66">
                  <c:v>1.38</c:v>
                </c:pt>
                <c:pt idx="67">
                  <c:v>1.36</c:v>
                </c:pt>
                <c:pt idx="68">
                  <c:v>1.34</c:v>
                </c:pt>
                <c:pt idx="69">
                  <c:v>1.31</c:v>
                </c:pt>
                <c:pt idx="70">
                  <c:v>1.29</c:v>
                </c:pt>
                <c:pt idx="71">
                  <c:v>1.27</c:v>
                </c:pt>
                <c:pt idx="72">
                  <c:v>1.25</c:v>
                </c:pt>
                <c:pt idx="73">
                  <c:v>1.23</c:v>
                </c:pt>
                <c:pt idx="74">
                  <c:v>1.21</c:v>
                </c:pt>
                <c:pt idx="75">
                  <c:v>1.2</c:v>
                </c:pt>
                <c:pt idx="76">
                  <c:v>1.18</c:v>
                </c:pt>
                <c:pt idx="77">
                  <c:v>1.17</c:v>
                </c:pt>
                <c:pt idx="78">
                  <c:v>1.1499999999999999</c:v>
                </c:pt>
                <c:pt idx="79">
                  <c:v>1.1399999999999999</c:v>
                </c:pt>
                <c:pt idx="80">
                  <c:v>1.1299999999999999</c:v>
                </c:pt>
                <c:pt idx="81">
                  <c:v>1.1200000000000001</c:v>
                </c:pt>
                <c:pt idx="82">
                  <c:v>1.1100000000000001</c:v>
                </c:pt>
                <c:pt idx="83">
                  <c:v>1.1000000000000001</c:v>
                </c:pt>
                <c:pt idx="84">
                  <c:v>1.0900000000000001</c:v>
                </c:pt>
                <c:pt idx="85">
                  <c:v>1.0900000000000001</c:v>
                </c:pt>
                <c:pt idx="86">
                  <c:v>1.08</c:v>
                </c:pt>
                <c:pt idx="87">
                  <c:v>1.07</c:v>
                </c:pt>
                <c:pt idx="88">
                  <c:v>1.07</c:v>
                </c:pt>
                <c:pt idx="89">
                  <c:v>1.06</c:v>
                </c:pt>
                <c:pt idx="90">
                  <c:v>1.06</c:v>
                </c:pt>
                <c:pt idx="91">
                  <c:v>1.05</c:v>
                </c:pt>
                <c:pt idx="92">
                  <c:v>1.05</c:v>
                </c:pt>
                <c:pt idx="93">
                  <c:v>1.04</c:v>
                </c:pt>
                <c:pt idx="94">
                  <c:v>1.04</c:v>
                </c:pt>
                <c:pt idx="95">
                  <c:v>1.04</c:v>
                </c:pt>
                <c:pt idx="96">
                  <c:v>1.04</c:v>
                </c:pt>
                <c:pt idx="97">
                  <c:v>1.03</c:v>
                </c:pt>
                <c:pt idx="98">
                  <c:v>1.03</c:v>
                </c:pt>
                <c:pt idx="99">
                  <c:v>1.03</c:v>
                </c:pt>
                <c:pt idx="100">
                  <c:v>1.03</c:v>
                </c:pt>
                <c:pt idx="101">
                  <c:v>1.02</c:v>
                </c:pt>
                <c:pt idx="102">
                  <c:v>1.02</c:v>
                </c:pt>
                <c:pt idx="103">
                  <c:v>1.02</c:v>
                </c:pt>
                <c:pt idx="104">
                  <c:v>1.02</c:v>
                </c:pt>
                <c:pt idx="105">
                  <c:v>1.02</c:v>
                </c:pt>
                <c:pt idx="106">
                  <c:v>1.02</c:v>
                </c:pt>
                <c:pt idx="107">
                  <c:v>1.01</c:v>
                </c:pt>
                <c:pt idx="108">
                  <c:v>1.01</c:v>
                </c:pt>
                <c:pt idx="109">
                  <c:v>1.01</c:v>
                </c:pt>
                <c:pt idx="110">
                  <c:v>1.01</c:v>
                </c:pt>
                <c:pt idx="111">
                  <c:v>1.01</c:v>
                </c:pt>
                <c:pt idx="112">
                  <c:v>1.01</c:v>
                </c:pt>
                <c:pt idx="113">
                  <c:v>1.01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  <c:pt idx="120">
                  <c:v>1.01</c:v>
                </c:pt>
                <c:pt idx="121">
                  <c:v>1.01</c:v>
                </c:pt>
                <c:pt idx="122">
                  <c:v>1.01</c:v>
                </c:pt>
                <c:pt idx="123">
                  <c:v>1.01</c:v>
                </c:pt>
                <c:pt idx="124">
                  <c:v>1.01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E6-4DFB-B368-EDBCC31545F8}"/>
            </c:ext>
          </c:extLst>
        </c:ser>
        <c:ser>
          <c:idx val="1"/>
          <c:order val="1"/>
          <c:tx>
            <c:v>Antiguo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spPr>
              <a:ln w="19050" cap="rnd">
                <a:solidFill>
                  <a:srgbClr val="C0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9813-486F-B225-506D3E20A0A2}"/>
              </c:ext>
            </c:extLst>
          </c:dPt>
          <c:yVal>
            <c:numRef>
              <c:f>'50SRantiguo'!$M$14:$M$163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0.59</c:v>
                </c:pt>
                <c:pt idx="9">
                  <c:v>0.66</c:v>
                </c:pt>
                <c:pt idx="10">
                  <c:v>0.45</c:v>
                </c:pt>
                <c:pt idx="11">
                  <c:v>0.59</c:v>
                </c:pt>
                <c:pt idx="12">
                  <c:v>1.41</c:v>
                </c:pt>
                <c:pt idx="13">
                  <c:v>1.87</c:v>
                </c:pt>
                <c:pt idx="14">
                  <c:v>2.13</c:v>
                </c:pt>
                <c:pt idx="15">
                  <c:v>1.81</c:v>
                </c:pt>
                <c:pt idx="16">
                  <c:v>2.2200000000000002</c:v>
                </c:pt>
                <c:pt idx="17">
                  <c:v>2.5299999999999998</c:v>
                </c:pt>
                <c:pt idx="18">
                  <c:v>2.16</c:v>
                </c:pt>
                <c:pt idx="19">
                  <c:v>2.0699999999999998</c:v>
                </c:pt>
                <c:pt idx="20">
                  <c:v>2.0299999999999998</c:v>
                </c:pt>
                <c:pt idx="21">
                  <c:v>2.02</c:v>
                </c:pt>
                <c:pt idx="22">
                  <c:v>1.9</c:v>
                </c:pt>
                <c:pt idx="23">
                  <c:v>1.98</c:v>
                </c:pt>
                <c:pt idx="24">
                  <c:v>2.02</c:v>
                </c:pt>
                <c:pt idx="25">
                  <c:v>1.97</c:v>
                </c:pt>
                <c:pt idx="26">
                  <c:v>2.0499999999999998</c:v>
                </c:pt>
                <c:pt idx="27">
                  <c:v>2.04</c:v>
                </c:pt>
                <c:pt idx="28">
                  <c:v>2.11</c:v>
                </c:pt>
                <c:pt idx="29">
                  <c:v>2.12</c:v>
                </c:pt>
                <c:pt idx="30">
                  <c:v>2.08</c:v>
                </c:pt>
                <c:pt idx="31">
                  <c:v>2.0699999999999998</c:v>
                </c:pt>
                <c:pt idx="32">
                  <c:v>2.04</c:v>
                </c:pt>
                <c:pt idx="33">
                  <c:v>2.04</c:v>
                </c:pt>
                <c:pt idx="34">
                  <c:v>2.06</c:v>
                </c:pt>
                <c:pt idx="35">
                  <c:v>2.06</c:v>
                </c:pt>
                <c:pt idx="36">
                  <c:v>2.02</c:v>
                </c:pt>
                <c:pt idx="37">
                  <c:v>1.99</c:v>
                </c:pt>
                <c:pt idx="38">
                  <c:v>1.98</c:v>
                </c:pt>
                <c:pt idx="39">
                  <c:v>1.93</c:v>
                </c:pt>
                <c:pt idx="40">
                  <c:v>1.9</c:v>
                </c:pt>
                <c:pt idx="41">
                  <c:v>1.88</c:v>
                </c:pt>
                <c:pt idx="42">
                  <c:v>1.85</c:v>
                </c:pt>
                <c:pt idx="43">
                  <c:v>1.83</c:v>
                </c:pt>
                <c:pt idx="44">
                  <c:v>1.82</c:v>
                </c:pt>
                <c:pt idx="45">
                  <c:v>1.81</c:v>
                </c:pt>
                <c:pt idx="46">
                  <c:v>1.81</c:v>
                </c:pt>
                <c:pt idx="47">
                  <c:v>1.8</c:v>
                </c:pt>
                <c:pt idx="48">
                  <c:v>1.79</c:v>
                </c:pt>
                <c:pt idx="49">
                  <c:v>1.77</c:v>
                </c:pt>
                <c:pt idx="50">
                  <c:v>1.74</c:v>
                </c:pt>
                <c:pt idx="51">
                  <c:v>1.73</c:v>
                </c:pt>
                <c:pt idx="52">
                  <c:v>1.72</c:v>
                </c:pt>
                <c:pt idx="53">
                  <c:v>1.71</c:v>
                </c:pt>
                <c:pt idx="54">
                  <c:v>1.69</c:v>
                </c:pt>
                <c:pt idx="55">
                  <c:v>1.68</c:v>
                </c:pt>
                <c:pt idx="56">
                  <c:v>1.66</c:v>
                </c:pt>
                <c:pt idx="57">
                  <c:v>1.64</c:v>
                </c:pt>
                <c:pt idx="58">
                  <c:v>1.62</c:v>
                </c:pt>
                <c:pt idx="59">
                  <c:v>1.6</c:v>
                </c:pt>
                <c:pt idx="60">
                  <c:v>1.58</c:v>
                </c:pt>
                <c:pt idx="61">
                  <c:v>1.57</c:v>
                </c:pt>
                <c:pt idx="62">
                  <c:v>1.54</c:v>
                </c:pt>
                <c:pt idx="63">
                  <c:v>1.52</c:v>
                </c:pt>
                <c:pt idx="64">
                  <c:v>1.5</c:v>
                </c:pt>
                <c:pt idx="65">
                  <c:v>1.48</c:v>
                </c:pt>
                <c:pt idx="66">
                  <c:v>1.46</c:v>
                </c:pt>
                <c:pt idx="67">
                  <c:v>1.44</c:v>
                </c:pt>
                <c:pt idx="68">
                  <c:v>1.43</c:v>
                </c:pt>
                <c:pt idx="69">
                  <c:v>1.41</c:v>
                </c:pt>
                <c:pt idx="70">
                  <c:v>1.4</c:v>
                </c:pt>
                <c:pt idx="71">
                  <c:v>1.38</c:v>
                </c:pt>
                <c:pt idx="72">
                  <c:v>1.36</c:v>
                </c:pt>
                <c:pt idx="73">
                  <c:v>1.34</c:v>
                </c:pt>
                <c:pt idx="74">
                  <c:v>1.32</c:v>
                </c:pt>
                <c:pt idx="75">
                  <c:v>1.3</c:v>
                </c:pt>
                <c:pt idx="76">
                  <c:v>1.28</c:v>
                </c:pt>
                <c:pt idx="77">
                  <c:v>1.27</c:v>
                </c:pt>
                <c:pt idx="78">
                  <c:v>1.25</c:v>
                </c:pt>
                <c:pt idx="79">
                  <c:v>1.23</c:v>
                </c:pt>
                <c:pt idx="80">
                  <c:v>1.22</c:v>
                </c:pt>
                <c:pt idx="81">
                  <c:v>1.2</c:v>
                </c:pt>
                <c:pt idx="82">
                  <c:v>1.19</c:v>
                </c:pt>
                <c:pt idx="83">
                  <c:v>1.18</c:v>
                </c:pt>
                <c:pt idx="84">
                  <c:v>1.1599999999999999</c:v>
                </c:pt>
                <c:pt idx="85">
                  <c:v>1.1499999999999999</c:v>
                </c:pt>
                <c:pt idx="86">
                  <c:v>1.1399999999999999</c:v>
                </c:pt>
                <c:pt idx="87">
                  <c:v>1.1299999999999999</c:v>
                </c:pt>
                <c:pt idx="88">
                  <c:v>1.1200000000000001</c:v>
                </c:pt>
                <c:pt idx="89">
                  <c:v>1.1100000000000001</c:v>
                </c:pt>
                <c:pt idx="90">
                  <c:v>1.1000000000000001</c:v>
                </c:pt>
                <c:pt idx="91">
                  <c:v>1.0900000000000001</c:v>
                </c:pt>
                <c:pt idx="92">
                  <c:v>1.0900000000000001</c:v>
                </c:pt>
                <c:pt idx="93">
                  <c:v>1.08</c:v>
                </c:pt>
                <c:pt idx="94">
                  <c:v>1.07</c:v>
                </c:pt>
                <c:pt idx="95">
                  <c:v>1.07</c:v>
                </c:pt>
                <c:pt idx="96">
                  <c:v>1.06</c:v>
                </c:pt>
                <c:pt idx="97">
                  <c:v>1.06</c:v>
                </c:pt>
                <c:pt idx="98">
                  <c:v>1.05</c:v>
                </c:pt>
                <c:pt idx="99">
                  <c:v>1.05</c:v>
                </c:pt>
                <c:pt idx="100">
                  <c:v>1.05</c:v>
                </c:pt>
                <c:pt idx="101">
                  <c:v>1.04</c:v>
                </c:pt>
                <c:pt idx="102">
                  <c:v>1.04</c:v>
                </c:pt>
                <c:pt idx="103">
                  <c:v>1.04</c:v>
                </c:pt>
                <c:pt idx="104">
                  <c:v>1.03</c:v>
                </c:pt>
                <c:pt idx="105">
                  <c:v>1.03</c:v>
                </c:pt>
                <c:pt idx="106">
                  <c:v>1.03</c:v>
                </c:pt>
                <c:pt idx="107">
                  <c:v>1.03</c:v>
                </c:pt>
                <c:pt idx="108">
                  <c:v>1.02</c:v>
                </c:pt>
                <c:pt idx="109">
                  <c:v>1.02</c:v>
                </c:pt>
                <c:pt idx="110">
                  <c:v>1.02</c:v>
                </c:pt>
                <c:pt idx="111">
                  <c:v>1.02</c:v>
                </c:pt>
                <c:pt idx="112">
                  <c:v>1.02</c:v>
                </c:pt>
                <c:pt idx="113">
                  <c:v>1.02</c:v>
                </c:pt>
                <c:pt idx="114">
                  <c:v>1.01</c:v>
                </c:pt>
                <c:pt idx="115">
                  <c:v>1.01</c:v>
                </c:pt>
                <c:pt idx="116">
                  <c:v>1.01</c:v>
                </c:pt>
                <c:pt idx="117">
                  <c:v>1.01</c:v>
                </c:pt>
                <c:pt idx="118">
                  <c:v>1.01</c:v>
                </c:pt>
                <c:pt idx="119">
                  <c:v>1.01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E6-4DFB-B368-EDBCC315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693624"/>
        <c:axId val="557684112"/>
      </c:scatterChart>
      <c:valAx>
        <c:axId val="557693624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84112"/>
        <c:crosses val="autoZero"/>
        <c:crossBetween val="midCat"/>
      </c:valAx>
      <c:valAx>
        <c:axId val="55768411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7693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'50SRMA'!$BJ$14:$BJ$88</c:f>
              <c:numCache>
                <c:formatCode>General</c:formatCode>
                <c:ptCount val="75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</c:numCache>
            </c:numRef>
          </c:xVal>
          <c:yVal>
            <c:numRef>
              <c:f>'50SRMA'!$BL$14:$BL$88</c:f>
              <c:numCache>
                <c:formatCode>#,##0</c:formatCode>
                <c:ptCount val="75"/>
                <c:pt idx="0">
                  <c:v>455.31870826998806</c:v>
                </c:pt>
                <c:pt idx="1">
                  <c:v>455.31870826998806</c:v>
                </c:pt>
                <c:pt idx="2">
                  <c:v>455.31870826998806</c:v>
                </c:pt>
                <c:pt idx="3">
                  <c:v>819.57367488597845</c:v>
                </c:pt>
                <c:pt idx="4">
                  <c:v>1183.8286415019688</c:v>
                </c:pt>
                <c:pt idx="5">
                  <c:v>1457.0198664639618</c:v>
                </c:pt>
                <c:pt idx="6">
                  <c:v>2231.0616705229413</c:v>
                </c:pt>
                <c:pt idx="7">
                  <c:v>3278.2946995439138</c:v>
                </c:pt>
                <c:pt idx="8">
                  <c:v>4507.6552118728814</c:v>
                </c:pt>
                <c:pt idx="9">
                  <c:v>6419.9937866068312</c:v>
                </c:pt>
                <c:pt idx="10">
                  <c:v>8104.6730072057871</c:v>
                </c:pt>
                <c:pt idx="11">
                  <c:v>9834.8840986317427</c:v>
                </c:pt>
                <c:pt idx="12">
                  <c:v>11701.690802538693</c:v>
                </c:pt>
                <c:pt idx="13">
                  <c:v>13568.497506445643</c:v>
                </c:pt>
                <c:pt idx="14">
                  <c:v>16573.600981027565</c:v>
                </c:pt>
                <c:pt idx="15">
                  <c:v>20216.150647187471</c:v>
                </c:pt>
                <c:pt idx="16">
                  <c:v>24177.423409136365</c:v>
                </c:pt>
                <c:pt idx="17">
                  <c:v>28366.355525220257</c:v>
                </c:pt>
                <c:pt idx="18">
                  <c:v>33693.584411979115</c:v>
                </c:pt>
                <c:pt idx="19">
                  <c:v>40022.514456931953</c:v>
                </c:pt>
                <c:pt idx="20">
                  <c:v>47034.422564289765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8-4E29-A90A-6C59DCF7594F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58-4E29-A90A-6C59DCF75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'50SRMA'!$BJ$14:$BJ$88</c:f>
              <c:numCache>
                <c:formatCode>General</c:formatCode>
                <c:ptCount val="75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</c:numCache>
            </c:numRef>
          </c:xVal>
          <c:yVal>
            <c:numRef>
              <c:f>'50SRMA'!$BR$14:$BR$88</c:f>
              <c:numCache>
                <c:formatCode>#,##0</c:formatCode>
                <c:ptCount val="75"/>
                <c:pt idx="0">
                  <c:v>455.31870826998806</c:v>
                </c:pt>
                <c:pt idx="1">
                  <c:v>455.31870826998806</c:v>
                </c:pt>
                <c:pt idx="2">
                  <c:v>455.31870826998806</c:v>
                </c:pt>
                <c:pt idx="3">
                  <c:v>819.57367488597845</c:v>
                </c:pt>
                <c:pt idx="4">
                  <c:v>1183.8286415019688</c:v>
                </c:pt>
                <c:pt idx="5">
                  <c:v>1457.0198664639618</c:v>
                </c:pt>
                <c:pt idx="6">
                  <c:v>2231.0616705229413</c:v>
                </c:pt>
                <c:pt idx="7">
                  <c:v>3278.2946995439138</c:v>
                </c:pt>
                <c:pt idx="8">
                  <c:v>4507.6552118728814</c:v>
                </c:pt>
                <c:pt idx="9">
                  <c:v>6419.9937866068312</c:v>
                </c:pt>
                <c:pt idx="10">
                  <c:v>8104.6730072057871</c:v>
                </c:pt>
                <c:pt idx="11">
                  <c:v>9834.8840986317427</c:v>
                </c:pt>
                <c:pt idx="12">
                  <c:v>11701.690802538693</c:v>
                </c:pt>
                <c:pt idx="13">
                  <c:v>13568.497506445643</c:v>
                </c:pt>
                <c:pt idx="14">
                  <c:v>16573.600981027565</c:v>
                </c:pt>
                <c:pt idx="15">
                  <c:v>20216.150647187471</c:v>
                </c:pt>
                <c:pt idx="16">
                  <c:v>24177.423409136365</c:v>
                </c:pt>
                <c:pt idx="17">
                  <c:v>28366.355525220257</c:v>
                </c:pt>
                <c:pt idx="18">
                  <c:v>33693.584411979115</c:v>
                </c:pt>
                <c:pt idx="19">
                  <c:v>40022.514456931953</c:v>
                </c:pt>
                <c:pt idx="20">
                  <c:v>47034.422564289765</c:v>
                </c:pt>
                <c:pt idx="21">
                  <c:v>54820.372475706565</c:v>
                </c:pt>
                <c:pt idx="22">
                  <c:v>63881.214770279323</c:v>
                </c:pt>
                <c:pt idx="23">
                  <c:v>73852.694481392056</c:v>
                </c:pt>
                <c:pt idx="24">
                  <c:v>85508.85341310376</c:v>
                </c:pt>
                <c:pt idx="25">
                  <c:v>98212.245373836427</c:v>
                </c:pt>
                <c:pt idx="26">
                  <c:v>112144.99784689806</c:v>
                </c:pt>
                <c:pt idx="27">
                  <c:v>127534.77018642366</c:v>
                </c:pt>
                <c:pt idx="28">
                  <c:v>144791.34922985619</c:v>
                </c:pt>
                <c:pt idx="29">
                  <c:v>163413.88439809871</c:v>
                </c:pt>
                <c:pt idx="30">
                  <c:v>183493.43943280517</c:v>
                </c:pt>
                <c:pt idx="31">
                  <c:v>205030.01433397562</c:v>
                </c:pt>
                <c:pt idx="32">
                  <c:v>227750.41787664802</c:v>
                </c:pt>
                <c:pt idx="33">
                  <c:v>251700.18193164939</c:v>
                </c:pt>
                <c:pt idx="34">
                  <c:v>276970.37024063373</c:v>
                </c:pt>
                <c:pt idx="35">
                  <c:v>303515.45093277405</c:v>
                </c:pt>
                <c:pt idx="36">
                  <c:v>331335.42400807032</c:v>
                </c:pt>
                <c:pt idx="37">
                  <c:v>359929.43888742558</c:v>
                </c:pt>
                <c:pt idx="38">
                  <c:v>388159.1988001648</c:v>
                </c:pt>
                <c:pt idx="39">
                  <c:v>416252.36310042307</c:v>
                </c:pt>
                <c:pt idx="40">
                  <c:v>443981.27243406535</c:v>
                </c:pt>
                <c:pt idx="41">
                  <c:v>470890.60809282167</c:v>
                </c:pt>
                <c:pt idx="42">
                  <c:v>497025.90194751893</c:v>
                </c:pt>
                <c:pt idx="43">
                  <c:v>522387.1539981573</c:v>
                </c:pt>
                <c:pt idx="44">
                  <c:v>546473.51366563968</c:v>
                </c:pt>
                <c:pt idx="45">
                  <c:v>568647.53475838806</c:v>
                </c:pt>
                <c:pt idx="46">
                  <c:v>589273.47224301856</c:v>
                </c:pt>
                <c:pt idx="47">
                  <c:v>608487.92173201207</c:v>
                </c:pt>
                <c:pt idx="48">
                  <c:v>625881.09638792556</c:v>
                </c:pt>
                <c:pt idx="49">
                  <c:v>641908.31491902913</c:v>
                </c:pt>
                <c:pt idx="50">
                  <c:v>656660.64106697682</c:v>
                </c:pt>
                <c:pt idx="51">
                  <c:v>670138.0748317684</c:v>
                </c:pt>
                <c:pt idx="52">
                  <c:v>682295.08434257715</c:v>
                </c:pt>
                <c:pt idx="53">
                  <c:v>693495.92456601874</c:v>
                </c:pt>
                <c:pt idx="54">
                  <c:v>703831.65924374748</c:v>
                </c:pt>
                <c:pt idx="55">
                  <c:v>713120.16089245526</c:v>
                </c:pt>
                <c:pt idx="56">
                  <c:v>722044.40757454711</c:v>
                </c:pt>
                <c:pt idx="57">
                  <c:v>730194.61245257978</c:v>
                </c:pt>
                <c:pt idx="58">
                  <c:v>737935.03049316967</c:v>
                </c:pt>
                <c:pt idx="59">
                  <c:v>745311.1935671434</c:v>
                </c:pt>
                <c:pt idx="60">
                  <c:v>751958.84670788527</c:v>
                </c:pt>
                <c:pt idx="61">
                  <c:v>758151.18114035705</c:v>
                </c:pt>
                <c:pt idx="62">
                  <c:v>764024.79247703997</c:v>
                </c:pt>
                <c:pt idx="63">
                  <c:v>769488.61697627977</c:v>
                </c:pt>
                <c:pt idx="64">
                  <c:v>774588.18650890363</c:v>
                </c:pt>
                <c:pt idx="65">
                  <c:v>779186.90546243056</c:v>
                </c:pt>
                <c:pt idx="66">
                  <c:v>783694.56067430344</c:v>
                </c:pt>
                <c:pt idx="67">
                  <c:v>787746.89717790636</c:v>
                </c:pt>
                <c:pt idx="68">
                  <c:v>791571.57432737423</c:v>
                </c:pt>
                <c:pt idx="69">
                  <c:v>795123.06025188009</c:v>
                </c:pt>
                <c:pt idx="70">
                  <c:v>798401.35495142406</c:v>
                </c:pt>
                <c:pt idx="71">
                  <c:v>801497.52216765995</c:v>
                </c:pt>
                <c:pt idx="72">
                  <c:v>804411.56190058787</c:v>
                </c:pt>
                <c:pt idx="73">
                  <c:v>807097.94227938086</c:v>
                </c:pt>
                <c:pt idx="74">
                  <c:v>809647.72704569274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1E-47FD-B7B5-0D5CEEDCEDF2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'50SRMA'!$BJ$14:$BJ$88</c:f>
              <c:numCache>
                <c:formatCode>General</c:formatCode>
                <c:ptCount val="75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44</c:v>
                </c:pt>
                <c:pt idx="31">
                  <c:v>45</c:v>
                </c:pt>
                <c:pt idx="32">
                  <c:v>46</c:v>
                </c:pt>
                <c:pt idx="33">
                  <c:v>47</c:v>
                </c:pt>
                <c:pt idx="34">
                  <c:v>48</c:v>
                </c:pt>
                <c:pt idx="35">
                  <c:v>49</c:v>
                </c:pt>
                <c:pt idx="36">
                  <c:v>50</c:v>
                </c:pt>
                <c:pt idx="37">
                  <c:v>51</c:v>
                </c:pt>
                <c:pt idx="38">
                  <c:v>52</c:v>
                </c:pt>
                <c:pt idx="39">
                  <c:v>53</c:v>
                </c:pt>
                <c:pt idx="40">
                  <c:v>54</c:v>
                </c:pt>
                <c:pt idx="41">
                  <c:v>55</c:v>
                </c:pt>
                <c:pt idx="42">
                  <c:v>56</c:v>
                </c:pt>
                <c:pt idx="43">
                  <c:v>57</c:v>
                </c:pt>
                <c:pt idx="44">
                  <c:v>58</c:v>
                </c:pt>
                <c:pt idx="45">
                  <c:v>59</c:v>
                </c:pt>
                <c:pt idx="46">
                  <c:v>60</c:v>
                </c:pt>
                <c:pt idx="47">
                  <c:v>61</c:v>
                </c:pt>
                <c:pt idx="48">
                  <c:v>62</c:v>
                </c:pt>
                <c:pt idx="49">
                  <c:v>63</c:v>
                </c:pt>
                <c:pt idx="50">
                  <c:v>64</c:v>
                </c:pt>
                <c:pt idx="51">
                  <c:v>65</c:v>
                </c:pt>
                <c:pt idx="52">
                  <c:v>66</c:v>
                </c:pt>
                <c:pt idx="53">
                  <c:v>67</c:v>
                </c:pt>
                <c:pt idx="54">
                  <c:v>68</c:v>
                </c:pt>
                <c:pt idx="55">
                  <c:v>69</c:v>
                </c:pt>
                <c:pt idx="56">
                  <c:v>70</c:v>
                </c:pt>
                <c:pt idx="57">
                  <c:v>71</c:v>
                </c:pt>
                <c:pt idx="58">
                  <c:v>72</c:v>
                </c:pt>
                <c:pt idx="59">
                  <c:v>73</c:v>
                </c:pt>
                <c:pt idx="60">
                  <c:v>74</c:v>
                </c:pt>
                <c:pt idx="61">
                  <c:v>75</c:v>
                </c:pt>
                <c:pt idx="62">
                  <c:v>76</c:v>
                </c:pt>
                <c:pt idx="63">
                  <c:v>77</c:v>
                </c:pt>
                <c:pt idx="64">
                  <c:v>78</c:v>
                </c:pt>
                <c:pt idx="65">
                  <c:v>79</c:v>
                </c:pt>
                <c:pt idx="66">
                  <c:v>80</c:v>
                </c:pt>
                <c:pt idx="67">
                  <c:v>81</c:v>
                </c:pt>
                <c:pt idx="68">
                  <c:v>82</c:v>
                </c:pt>
                <c:pt idx="69">
                  <c:v>83</c:v>
                </c:pt>
                <c:pt idx="70">
                  <c:v>84</c:v>
                </c:pt>
                <c:pt idx="71">
                  <c:v>85</c:v>
                </c:pt>
                <c:pt idx="72">
                  <c:v>86</c:v>
                </c:pt>
                <c:pt idx="73">
                  <c:v>87</c:v>
                </c:pt>
                <c:pt idx="74">
                  <c:v>88</c:v>
                </c:pt>
              </c:numCache>
            </c:numRef>
          </c:xVal>
          <c:yVal>
            <c:numRef>
              <c:f>'50SRMA'!$BS$14:$BS$88</c:f>
              <c:numCache>
                <c:formatCode>#,##0</c:formatCode>
                <c:ptCount val="75"/>
                <c:pt idx="0">
                  <c:v>455.31870826998806</c:v>
                </c:pt>
                <c:pt idx="1">
                  <c:v>455.31870826998806</c:v>
                </c:pt>
                <c:pt idx="2">
                  <c:v>455.31870826998806</c:v>
                </c:pt>
                <c:pt idx="3">
                  <c:v>819.57367488597845</c:v>
                </c:pt>
                <c:pt idx="4">
                  <c:v>1183.8286415019688</c:v>
                </c:pt>
                <c:pt idx="5">
                  <c:v>1457.0198664639618</c:v>
                </c:pt>
                <c:pt idx="6">
                  <c:v>2231.0616705229413</c:v>
                </c:pt>
                <c:pt idx="7">
                  <c:v>3278.2946995439138</c:v>
                </c:pt>
                <c:pt idx="8">
                  <c:v>4507.6552118728814</c:v>
                </c:pt>
                <c:pt idx="9">
                  <c:v>6419.9937866068312</c:v>
                </c:pt>
                <c:pt idx="10">
                  <c:v>8104.6730072057871</c:v>
                </c:pt>
                <c:pt idx="11">
                  <c:v>9834.8840986317427</c:v>
                </c:pt>
                <c:pt idx="12">
                  <c:v>11701.690802538693</c:v>
                </c:pt>
                <c:pt idx="13">
                  <c:v>13568.497506445643</c:v>
                </c:pt>
                <c:pt idx="14">
                  <c:v>16528.069110200566</c:v>
                </c:pt>
                <c:pt idx="15">
                  <c:v>20170.618776360472</c:v>
                </c:pt>
                <c:pt idx="16">
                  <c:v>24086.359667482368</c:v>
                </c:pt>
                <c:pt idx="17">
                  <c:v>28229.75991273926</c:v>
                </c:pt>
                <c:pt idx="18">
                  <c:v>33511.456928671119</c:v>
                </c:pt>
                <c:pt idx="19">
                  <c:v>39749.32323196996</c:v>
                </c:pt>
                <c:pt idx="20">
                  <c:v>46670.167597673775</c:v>
                </c:pt>
                <c:pt idx="21">
                  <c:v>54319.521896609571</c:v>
                </c:pt>
                <c:pt idx="22">
                  <c:v>63198.236707874341</c:v>
                </c:pt>
                <c:pt idx="23">
                  <c:v>72987.588935679087</c:v>
                </c:pt>
                <c:pt idx="24">
                  <c:v>84461.62038408278</c:v>
                </c:pt>
                <c:pt idx="25">
                  <c:v>96800.757378199458</c:v>
                </c:pt>
                <c:pt idx="26">
                  <c:v>110369.25488464511</c:v>
                </c:pt>
                <c:pt idx="27">
                  <c:v>125303.70851590071</c:v>
                </c:pt>
                <c:pt idx="28">
                  <c:v>142013.90510940927</c:v>
                </c:pt>
                <c:pt idx="29">
                  <c:v>159907.93034441982</c:v>
                </c:pt>
                <c:pt idx="30">
                  <c:v>179076.8479625863</c:v>
                </c:pt>
                <c:pt idx="31">
                  <c:v>199384.06235142777</c:v>
                </c:pt>
                <c:pt idx="32">
                  <c:v>220875.10538177119</c:v>
                </c:pt>
                <c:pt idx="33">
                  <c:v>243413.3814411356</c:v>
                </c:pt>
                <c:pt idx="34">
                  <c:v>266907.826787867</c:v>
                </c:pt>
                <c:pt idx="35">
                  <c:v>291495.03703444637</c:v>
                </c:pt>
                <c:pt idx="36">
                  <c:v>317038.41656839265</c:v>
                </c:pt>
                <c:pt idx="37">
                  <c:v>342809.45545647398</c:v>
                </c:pt>
                <c:pt idx="38">
                  <c:v>367851.98441132333</c:v>
                </c:pt>
                <c:pt idx="39">
                  <c:v>392257.06717459473</c:v>
                </c:pt>
                <c:pt idx="40">
                  <c:v>415797.0443921531</c:v>
                </c:pt>
                <c:pt idx="41">
                  <c:v>438062.12922655552</c:v>
                </c:pt>
                <c:pt idx="42">
                  <c:v>459097.85354862898</c:v>
                </c:pt>
                <c:pt idx="43">
                  <c:v>478722.08987506543</c:v>
                </c:pt>
                <c:pt idx="44">
                  <c:v>496479.51949759497</c:v>
                </c:pt>
                <c:pt idx="45">
                  <c:v>511231.84564554261</c:v>
                </c:pt>
                <c:pt idx="46">
                  <c:v>523662.04638131324</c:v>
                </c:pt>
                <c:pt idx="47">
                  <c:v>533724.58983407996</c:v>
                </c:pt>
                <c:pt idx="48">
                  <c:v>541100.75290805381</c:v>
                </c:pt>
                <c:pt idx="49">
                  <c:v>545927.13121571566</c:v>
                </c:pt>
                <c:pt idx="50">
                  <c:v>548522.44785285462</c:v>
                </c:pt>
                <c:pt idx="51">
                  <c:v>548795.63907781662</c:v>
                </c:pt>
                <c:pt idx="52">
                  <c:v>546701.17301977461</c:v>
                </c:pt>
                <c:pt idx="53">
                  <c:v>542512.24090369081</c:v>
                </c:pt>
                <c:pt idx="54">
                  <c:v>536228.84272956487</c:v>
                </c:pt>
                <c:pt idx="55">
                  <c:v>527987.57410987816</c:v>
                </c:pt>
                <c:pt idx="56">
                  <c:v>517970.5625279384</c:v>
                </c:pt>
                <c:pt idx="57">
                  <c:v>506223.33985457273</c:v>
                </c:pt>
                <c:pt idx="58">
                  <c:v>493246.75666887808</c:v>
                </c:pt>
                <c:pt idx="59">
                  <c:v>478949.74922920042</c:v>
                </c:pt>
                <c:pt idx="60">
                  <c:v>463195.72192305885</c:v>
                </c:pt>
                <c:pt idx="61">
                  <c:v>446394.46158789628</c:v>
                </c:pt>
                <c:pt idx="62">
                  <c:v>428773.62757784774</c:v>
                </c:pt>
                <c:pt idx="63">
                  <c:v>409968.96492629725</c:v>
                </c:pt>
                <c:pt idx="64">
                  <c:v>390891.11104978475</c:v>
                </c:pt>
                <c:pt idx="65">
                  <c:v>371039.21536921326</c:v>
                </c:pt>
                <c:pt idx="66">
                  <c:v>351187.31968864176</c:v>
                </c:pt>
                <c:pt idx="67">
                  <c:v>330834.57342897332</c:v>
                </c:pt>
                <c:pt idx="68">
                  <c:v>310254.16781516984</c:v>
                </c:pt>
                <c:pt idx="69">
                  <c:v>290447.80400542537</c:v>
                </c:pt>
                <c:pt idx="70">
                  <c:v>270960.16329146991</c:v>
                </c:pt>
                <c:pt idx="71">
                  <c:v>252383.15999405438</c:v>
                </c:pt>
                <c:pt idx="72">
                  <c:v>234671.26224235183</c:v>
                </c:pt>
                <c:pt idx="73">
                  <c:v>217551.27881140029</c:v>
                </c:pt>
                <c:pt idx="74">
                  <c:v>201797.2515052587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1E-47FD-B7B5-0D5CEEDCEDF2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1E-47FD-B7B5-0D5CEEDCE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'50SRMA'!$BK$14:$BK$73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'50SRMA'!$BL$14:$BL$73</c:f>
              <c:numCache>
                <c:formatCode>#,##0</c:formatCode>
                <c:ptCount val="60"/>
                <c:pt idx="0">
                  <c:v>455.31870826998806</c:v>
                </c:pt>
                <c:pt idx="1">
                  <c:v>455.31870826998806</c:v>
                </c:pt>
                <c:pt idx="2">
                  <c:v>455.31870826998806</c:v>
                </c:pt>
                <c:pt idx="3">
                  <c:v>819.57367488597845</c:v>
                </c:pt>
                <c:pt idx="4">
                  <c:v>1183.8286415019688</c:v>
                </c:pt>
                <c:pt idx="5">
                  <c:v>1457.0198664639618</c:v>
                </c:pt>
                <c:pt idx="6">
                  <c:v>2231.0616705229413</c:v>
                </c:pt>
                <c:pt idx="7">
                  <c:v>3278.2946995439138</c:v>
                </c:pt>
                <c:pt idx="8">
                  <c:v>4507.6552118728814</c:v>
                </c:pt>
                <c:pt idx="9">
                  <c:v>6419.9937866068312</c:v>
                </c:pt>
                <c:pt idx="10">
                  <c:v>8104.6730072057871</c:v>
                </c:pt>
                <c:pt idx="11">
                  <c:v>9834.8840986317427</c:v>
                </c:pt>
                <c:pt idx="12">
                  <c:v>11701.690802538693</c:v>
                </c:pt>
                <c:pt idx="13">
                  <c:v>13568.497506445643</c:v>
                </c:pt>
                <c:pt idx="14">
                  <c:v>16573.600981027565</c:v>
                </c:pt>
                <c:pt idx="15">
                  <c:v>20216.150647187471</c:v>
                </c:pt>
                <c:pt idx="16">
                  <c:v>24177.423409136365</c:v>
                </c:pt>
                <c:pt idx="17">
                  <c:v>28366.355525220257</c:v>
                </c:pt>
                <c:pt idx="18">
                  <c:v>33693.584411979115</c:v>
                </c:pt>
                <c:pt idx="19">
                  <c:v>40022.514456931953</c:v>
                </c:pt>
                <c:pt idx="20">
                  <c:v>47034.422564289765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4F-47DA-ABF1-06E11FE48EF7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'50SRMA'!$BK$14:$BK$73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'50SRMA'!$BN$14:$BN$73</c:f>
              <c:numCache>
                <c:formatCode>#,##0</c:formatCode>
                <c:ptCount val="60"/>
                <c:pt idx="0">
                  <c:v>238</c:v>
                </c:pt>
                <c:pt idx="1">
                  <c:v>364</c:v>
                </c:pt>
                <c:pt idx="2">
                  <c:v>386</c:v>
                </c:pt>
                <c:pt idx="3">
                  <c:v>526</c:v>
                </c:pt>
                <c:pt idx="4">
                  <c:v>1006</c:v>
                </c:pt>
                <c:pt idx="5">
                  <c:v>1606</c:v>
                </c:pt>
                <c:pt idx="6">
                  <c:v>2117</c:v>
                </c:pt>
                <c:pt idx="7">
                  <c:v>2929</c:v>
                </c:pt>
                <c:pt idx="8">
                  <c:v>4130</c:v>
                </c:pt>
                <c:pt idx="9">
                  <c:v>5844</c:v>
                </c:pt>
                <c:pt idx="10">
                  <c:v>7698</c:v>
                </c:pt>
                <c:pt idx="11">
                  <c:v>9149</c:v>
                </c:pt>
                <c:pt idx="12">
                  <c:v>11178</c:v>
                </c:pt>
                <c:pt idx="13">
                  <c:v>13716</c:v>
                </c:pt>
                <c:pt idx="14">
                  <c:v>17147</c:v>
                </c:pt>
                <c:pt idx="15">
                  <c:v>19980</c:v>
                </c:pt>
                <c:pt idx="16">
                  <c:v>24926</c:v>
                </c:pt>
                <c:pt idx="17">
                  <c:v>28572</c:v>
                </c:pt>
                <c:pt idx="18">
                  <c:v>33089</c:v>
                </c:pt>
                <c:pt idx="19">
                  <c:v>39673</c:v>
                </c:pt>
                <c:pt idx="20">
                  <c:v>47610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4F-47DA-ABF1-06E11FE48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Cercania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'50SRMA'!$N$14:$N$163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8</c:v>
                </c:pt>
                <c:pt idx="8">
                  <c:v>11</c:v>
                </c:pt>
                <c:pt idx="9">
                  <c:v>16</c:v>
                </c:pt>
                <c:pt idx="10">
                  <c:v>22</c:v>
                </c:pt>
                <c:pt idx="11">
                  <c:v>30</c:v>
                </c:pt>
                <c:pt idx="12">
                  <c:v>44</c:v>
                </c:pt>
                <c:pt idx="13">
                  <c:v>60</c:v>
                </c:pt>
                <c:pt idx="14">
                  <c:v>77</c:v>
                </c:pt>
                <c:pt idx="15">
                  <c:v>97</c:v>
                </c:pt>
                <c:pt idx="16">
                  <c:v>118</c:v>
                </c:pt>
                <c:pt idx="17">
                  <c:v>142</c:v>
                </c:pt>
                <c:pt idx="18">
                  <c:v>172</c:v>
                </c:pt>
                <c:pt idx="19">
                  <c:v>206</c:v>
                </c:pt>
                <c:pt idx="20">
                  <c:v>244</c:v>
                </c:pt>
                <c:pt idx="21">
                  <c:v>290</c:v>
                </c:pt>
                <c:pt idx="22">
                  <c:v>343</c:v>
                </c:pt>
                <c:pt idx="23">
                  <c:v>405</c:v>
                </c:pt>
                <c:pt idx="24">
                  <c:v>476</c:v>
                </c:pt>
                <c:pt idx="25">
                  <c:v>559</c:v>
                </c:pt>
                <c:pt idx="26">
                  <c:v>649</c:v>
                </c:pt>
                <c:pt idx="27">
                  <c:v>751</c:v>
                </c:pt>
                <c:pt idx="28">
                  <c:v>869</c:v>
                </c:pt>
                <c:pt idx="29">
                  <c:v>998</c:v>
                </c:pt>
                <c:pt idx="30">
                  <c:v>1146</c:v>
                </c:pt>
                <c:pt idx="31">
                  <c:v>1308</c:v>
                </c:pt>
                <c:pt idx="32">
                  <c:v>1480</c:v>
                </c:pt>
                <c:pt idx="33">
                  <c:v>1671</c:v>
                </c:pt>
                <c:pt idx="34">
                  <c:v>1873</c:v>
                </c:pt>
                <c:pt idx="35">
                  <c:v>2096</c:v>
                </c:pt>
                <c:pt idx="36">
                  <c:v>2328</c:v>
                </c:pt>
                <c:pt idx="37">
                  <c:v>2578</c:v>
                </c:pt>
                <c:pt idx="38">
                  <c:v>2837</c:v>
                </c:pt>
                <c:pt idx="39">
                  <c:v>3106</c:v>
                </c:pt>
                <c:pt idx="40">
                  <c:v>3386</c:v>
                </c:pt>
                <c:pt idx="41">
                  <c:v>3667</c:v>
                </c:pt>
                <c:pt idx="42">
                  <c:v>3955</c:v>
                </c:pt>
                <c:pt idx="43">
                  <c:v>4250</c:v>
                </c:pt>
                <c:pt idx="44">
                  <c:v>4540</c:v>
                </c:pt>
                <c:pt idx="45">
                  <c:v>4827</c:v>
                </c:pt>
                <c:pt idx="46">
                  <c:v>5111</c:v>
                </c:pt>
                <c:pt idx="47">
                  <c:v>5395</c:v>
                </c:pt>
                <c:pt idx="48">
                  <c:v>5663</c:v>
                </c:pt>
                <c:pt idx="49">
                  <c:v>5922</c:v>
                </c:pt>
                <c:pt idx="50">
                  <c:v>6168</c:v>
                </c:pt>
                <c:pt idx="51">
                  <c:v>6402</c:v>
                </c:pt>
                <c:pt idx="52">
                  <c:v>6623</c:v>
                </c:pt>
                <c:pt idx="53">
                  <c:v>6834</c:v>
                </c:pt>
                <c:pt idx="54">
                  <c:v>7038</c:v>
                </c:pt>
                <c:pt idx="55">
                  <c:v>7224</c:v>
                </c:pt>
                <c:pt idx="56">
                  <c:v>7405</c:v>
                </c:pt>
                <c:pt idx="57">
                  <c:v>7572</c:v>
                </c:pt>
                <c:pt idx="58">
                  <c:v>7733</c:v>
                </c:pt>
                <c:pt idx="59">
                  <c:v>7887</c:v>
                </c:pt>
                <c:pt idx="60">
                  <c:v>8027</c:v>
                </c:pt>
                <c:pt idx="61">
                  <c:v>8159</c:v>
                </c:pt>
                <c:pt idx="62">
                  <c:v>8285</c:v>
                </c:pt>
                <c:pt idx="63">
                  <c:v>8401</c:v>
                </c:pt>
                <c:pt idx="64">
                  <c:v>8510</c:v>
                </c:pt>
                <c:pt idx="65">
                  <c:v>8609</c:v>
                </c:pt>
                <c:pt idx="66">
                  <c:v>8705</c:v>
                </c:pt>
                <c:pt idx="67">
                  <c:v>8791</c:v>
                </c:pt>
                <c:pt idx="68">
                  <c:v>8871</c:v>
                </c:pt>
                <c:pt idx="69">
                  <c:v>8947</c:v>
                </c:pt>
                <c:pt idx="70">
                  <c:v>9016</c:v>
                </c:pt>
                <c:pt idx="71">
                  <c:v>9081</c:v>
                </c:pt>
                <c:pt idx="72">
                  <c:v>9141</c:v>
                </c:pt>
                <c:pt idx="73">
                  <c:v>9197</c:v>
                </c:pt>
                <c:pt idx="74">
                  <c:v>9248</c:v>
                </c:pt>
                <c:pt idx="75">
                  <c:v>9294</c:v>
                </c:pt>
                <c:pt idx="76">
                  <c:v>9336</c:v>
                </c:pt>
                <c:pt idx="77">
                  <c:v>9375</c:v>
                </c:pt>
                <c:pt idx="78">
                  <c:v>9409</c:v>
                </c:pt>
                <c:pt idx="79">
                  <c:v>9441</c:v>
                </c:pt>
                <c:pt idx="80">
                  <c:v>9471</c:v>
                </c:pt>
                <c:pt idx="81">
                  <c:v>9498</c:v>
                </c:pt>
                <c:pt idx="82">
                  <c:v>9522</c:v>
                </c:pt>
                <c:pt idx="83">
                  <c:v>9545</c:v>
                </c:pt>
                <c:pt idx="84">
                  <c:v>9568</c:v>
                </c:pt>
                <c:pt idx="85">
                  <c:v>9587</c:v>
                </c:pt>
                <c:pt idx="86">
                  <c:v>9605</c:v>
                </c:pt>
                <c:pt idx="87">
                  <c:v>9622</c:v>
                </c:pt>
                <c:pt idx="88">
                  <c:v>9638</c:v>
                </c:pt>
                <c:pt idx="89">
                  <c:v>9653</c:v>
                </c:pt>
                <c:pt idx="90">
                  <c:v>9668</c:v>
                </c:pt>
                <c:pt idx="91">
                  <c:v>9682</c:v>
                </c:pt>
                <c:pt idx="92">
                  <c:v>9695</c:v>
                </c:pt>
                <c:pt idx="93">
                  <c:v>9706</c:v>
                </c:pt>
                <c:pt idx="94">
                  <c:v>9716</c:v>
                </c:pt>
                <c:pt idx="95">
                  <c:v>9727</c:v>
                </c:pt>
                <c:pt idx="96">
                  <c:v>9737</c:v>
                </c:pt>
                <c:pt idx="97">
                  <c:v>9746</c:v>
                </c:pt>
                <c:pt idx="98">
                  <c:v>9754</c:v>
                </c:pt>
                <c:pt idx="99">
                  <c:v>9763</c:v>
                </c:pt>
                <c:pt idx="100">
                  <c:v>9771</c:v>
                </c:pt>
                <c:pt idx="101">
                  <c:v>9777</c:v>
                </c:pt>
                <c:pt idx="102">
                  <c:v>9783</c:v>
                </c:pt>
                <c:pt idx="103">
                  <c:v>9790</c:v>
                </c:pt>
                <c:pt idx="104">
                  <c:v>9796</c:v>
                </c:pt>
                <c:pt idx="105">
                  <c:v>9801</c:v>
                </c:pt>
                <c:pt idx="106">
                  <c:v>9807</c:v>
                </c:pt>
                <c:pt idx="107">
                  <c:v>9812</c:v>
                </c:pt>
                <c:pt idx="108">
                  <c:v>9817</c:v>
                </c:pt>
                <c:pt idx="109">
                  <c:v>9821</c:v>
                </c:pt>
                <c:pt idx="110">
                  <c:v>9825</c:v>
                </c:pt>
                <c:pt idx="111">
                  <c:v>9829</c:v>
                </c:pt>
                <c:pt idx="112">
                  <c:v>9833</c:v>
                </c:pt>
                <c:pt idx="113">
                  <c:v>9837</c:v>
                </c:pt>
                <c:pt idx="114">
                  <c:v>9840</c:v>
                </c:pt>
                <c:pt idx="115">
                  <c:v>9843</c:v>
                </c:pt>
                <c:pt idx="116">
                  <c:v>9846</c:v>
                </c:pt>
                <c:pt idx="117">
                  <c:v>9849</c:v>
                </c:pt>
                <c:pt idx="118">
                  <c:v>9852</c:v>
                </c:pt>
                <c:pt idx="119">
                  <c:v>9854</c:v>
                </c:pt>
                <c:pt idx="120">
                  <c:v>9857</c:v>
                </c:pt>
                <c:pt idx="121">
                  <c:v>9859</c:v>
                </c:pt>
                <c:pt idx="122">
                  <c:v>9861</c:v>
                </c:pt>
                <c:pt idx="123">
                  <c:v>9863</c:v>
                </c:pt>
                <c:pt idx="124">
                  <c:v>9865</c:v>
                </c:pt>
                <c:pt idx="125">
                  <c:v>9867</c:v>
                </c:pt>
                <c:pt idx="126">
                  <c:v>9869</c:v>
                </c:pt>
                <c:pt idx="127">
                  <c:v>9871</c:v>
                </c:pt>
                <c:pt idx="128">
                  <c:v>9872</c:v>
                </c:pt>
                <c:pt idx="129">
                  <c:v>9874</c:v>
                </c:pt>
                <c:pt idx="130">
                  <c:v>9876</c:v>
                </c:pt>
                <c:pt idx="131">
                  <c:v>9877</c:v>
                </c:pt>
                <c:pt idx="132">
                  <c:v>9878</c:v>
                </c:pt>
                <c:pt idx="133">
                  <c:v>9880</c:v>
                </c:pt>
                <c:pt idx="134">
                  <c:v>9881</c:v>
                </c:pt>
                <c:pt idx="135">
                  <c:v>9882</c:v>
                </c:pt>
                <c:pt idx="136">
                  <c:v>9883</c:v>
                </c:pt>
                <c:pt idx="137">
                  <c:v>9884</c:v>
                </c:pt>
                <c:pt idx="138">
                  <c:v>9886</c:v>
                </c:pt>
                <c:pt idx="139">
                  <c:v>9887</c:v>
                </c:pt>
                <c:pt idx="140">
                  <c:v>9888</c:v>
                </c:pt>
                <c:pt idx="141">
                  <c:v>9890</c:v>
                </c:pt>
                <c:pt idx="142">
                  <c:v>9890</c:v>
                </c:pt>
                <c:pt idx="143">
                  <c:v>9891</c:v>
                </c:pt>
                <c:pt idx="144">
                  <c:v>9892</c:v>
                </c:pt>
                <c:pt idx="145">
                  <c:v>9893</c:v>
                </c:pt>
                <c:pt idx="146">
                  <c:v>9894</c:v>
                </c:pt>
                <c:pt idx="147">
                  <c:v>9895</c:v>
                </c:pt>
                <c:pt idx="148">
                  <c:v>9896</c:v>
                </c:pt>
                <c:pt idx="149">
                  <c:v>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FF-4FB2-B3F2-699018A83D34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'50SRMA'!$O$14:$O$163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</c:v>
                </c:pt>
                <c:pt idx="4">
                  <c:v>13</c:v>
                </c:pt>
                <c:pt idx="5">
                  <c:v>18</c:v>
                </c:pt>
                <c:pt idx="6">
                  <c:v>33</c:v>
                </c:pt>
                <c:pt idx="7">
                  <c:v>54</c:v>
                </c:pt>
                <c:pt idx="8">
                  <c:v>78</c:v>
                </c:pt>
                <c:pt idx="9">
                  <c:v>115</c:v>
                </c:pt>
                <c:pt idx="10">
                  <c:v>146</c:v>
                </c:pt>
                <c:pt idx="11">
                  <c:v>175</c:v>
                </c:pt>
                <c:pt idx="12">
                  <c:v>203</c:v>
                </c:pt>
                <c:pt idx="13">
                  <c:v>229</c:v>
                </c:pt>
                <c:pt idx="14">
                  <c:v>276</c:v>
                </c:pt>
                <c:pt idx="15">
                  <c:v>336</c:v>
                </c:pt>
                <c:pt idx="16">
                  <c:v>402</c:v>
                </c:pt>
                <c:pt idx="17">
                  <c:v>471</c:v>
                </c:pt>
                <c:pt idx="18">
                  <c:v>558</c:v>
                </c:pt>
                <c:pt idx="19">
                  <c:v>663</c:v>
                </c:pt>
                <c:pt idx="20">
                  <c:v>780</c:v>
                </c:pt>
                <c:pt idx="21">
                  <c:v>905</c:v>
                </c:pt>
                <c:pt idx="22">
                  <c:v>1050</c:v>
                </c:pt>
                <c:pt idx="23">
                  <c:v>1207</c:v>
                </c:pt>
                <c:pt idx="24">
                  <c:v>1393</c:v>
                </c:pt>
                <c:pt idx="25">
                  <c:v>1588</c:v>
                </c:pt>
                <c:pt idx="26">
                  <c:v>1804</c:v>
                </c:pt>
                <c:pt idx="27">
                  <c:v>2040</c:v>
                </c:pt>
                <c:pt idx="28">
                  <c:v>2302</c:v>
                </c:pt>
                <c:pt idx="29">
                  <c:v>2582</c:v>
                </c:pt>
                <c:pt idx="30">
                  <c:v>2875</c:v>
                </c:pt>
                <c:pt idx="31">
                  <c:v>3186</c:v>
                </c:pt>
                <c:pt idx="32">
                  <c:v>3513</c:v>
                </c:pt>
                <c:pt idx="33">
                  <c:v>3848</c:v>
                </c:pt>
                <c:pt idx="34">
                  <c:v>4200</c:v>
                </c:pt>
                <c:pt idx="35">
                  <c:v>4561</c:v>
                </c:pt>
                <c:pt idx="36">
                  <c:v>4940</c:v>
                </c:pt>
                <c:pt idx="37">
                  <c:v>5317</c:v>
                </c:pt>
                <c:pt idx="38">
                  <c:v>5679</c:v>
                </c:pt>
                <c:pt idx="39">
                  <c:v>6027</c:v>
                </c:pt>
                <c:pt idx="40">
                  <c:v>6356</c:v>
                </c:pt>
                <c:pt idx="41">
                  <c:v>6666</c:v>
                </c:pt>
                <c:pt idx="42">
                  <c:v>6950</c:v>
                </c:pt>
                <c:pt idx="43">
                  <c:v>7214</c:v>
                </c:pt>
                <c:pt idx="44">
                  <c:v>7453</c:v>
                </c:pt>
                <c:pt idx="45">
                  <c:v>7652</c:v>
                </c:pt>
                <c:pt idx="46">
                  <c:v>7820</c:v>
                </c:pt>
                <c:pt idx="47">
                  <c:v>7960</c:v>
                </c:pt>
                <c:pt idx="48">
                  <c:v>8073</c:v>
                </c:pt>
                <c:pt idx="49">
                  <c:v>8166</c:v>
                </c:pt>
                <c:pt idx="50">
                  <c:v>8245</c:v>
                </c:pt>
                <c:pt idx="51">
                  <c:v>8307</c:v>
                </c:pt>
                <c:pt idx="52">
                  <c:v>8353</c:v>
                </c:pt>
                <c:pt idx="53">
                  <c:v>8388</c:v>
                </c:pt>
                <c:pt idx="54">
                  <c:v>8411</c:v>
                </c:pt>
                <c:pt idx="55">
                  <c:v>8429</c:v>
                </c:pt>
                <c:pt idx="56">
                  <c:v>8443</c:v>
                </c:pt>
                <c:pt idx="57">
                  <c:v>8455</c:v>
                </c:pt>
                <c:pt idx="58">
                  <c:v>8464</c:v>
                </c:pt>
                <c:pt idx="59">
                  <c:v>8472</c:v>
                </c:pt>
                <c:pt idx="60">
                  <c:v>8478</c:v>
                </c:pt>
                <c:pt idx="61">
                  <c:v>8482</c:v>
                </c:pt>
                <c:pt idx="62">
                  <c:v>8486</c:v>
                </c:pt>
                <c:pt idx="63">
                  <c:v>8489</c:v>
                </c:pt>
                <c:pt idx="64">
                  <c:v>8492</c:v>
                </c:pt>
                <c:pt idx="65">
                  <c:v>8495</c:v>
                </c:pt>
                <c:pt idx="66">
                  <c:v>8498</c:v>
                </c:pt>
                <c:pt idx="67">
                  <c:v>8501</c:v>
                </c:pt>
                <c:pt idx="68">
                  <c:v>8504</c:v>
                </c:pt>
                <c:pt idx="69">
                  <c:v>8507</c:v>
                </c:pt>
                <c:pt idx="70">
                  <c:v>8510</c:v>
                </c:pt>
                <c:pt idx="71">
                  <c:v>8513</c:v>
                </c:pt>
                <c:pt idx="72">
                  <c:v>8517</c:v>
                </c:pt>
                <c:pt idx="73">
                  <c:v>8520</c:v>
                </c:pt>
                <c:pt idx="74">
                  <c:v>8524</c:v>
                </c:pt>
                <c:pt idx="75">
                  <c:v>8527</c:v>
                </c:pt>
                <c:pt idx="76">
                  <c:v>8531</c:v>
                </c:pt>
                <c:pt idx="77">
                  <c:v>8535</c:v>
                </c:pt>
                <c:pt idx="78">
                  <c:v>8539</c:v>
                </c:pt>
                <c:pt idx="79">
                  <c:v>8543</c:v>
                </c:pt>
                <c:pt idx="80">
                  <c:v>8547</c:v>
                </c:pt>
                <c:pt idx="81">
                  <c:v>8550</c:v>
                </c:pt>
                <c:pt idx="82">
                  <c:v>8554</c:v>
                </c:pt>
                <c:pt idx="83">
                  <c:v>8557</c:v>
                </c:pt>
                <c:pt idx="84">
                  <c:v>8560</c:v>
                </c:pt>
                <c:pt idx="85">
                  <c:v>8564</c:v>
                </c:pt>
                <c:pt idx="86">
                  <c:v>8568</c:v>
                </c:pt>
                <c:pt idx="87">
                  <c:v>8572</c:v>
                </c:pt>
                <c:pt idx="88">
                  <c:v>8575</c:v>
                </c:pt>
                <c:pt idx="89">
                  <c:v>8579</c:v>
                </c:pt>
                <c:pt idx="90">
                  <c:v>8583</c:v>
                </c:pt>
                <c:pt idx="91">
                  <c:v>8586</c:v>
                </c:pt>
                <c:pt idx="92">
                  <c:v>8589</c:v>
                </c:pt>
                <c:pt idx="93">
                  <c:v>8593</c:v>
                </c:pt>
                <c:pt idx="94">
                  <c:v>8597</c:v>
                </c:pt>
                <c:pt idx="95">
                  <c:v>8601</c:v>
                </c:pt>
                <c:pt idx="96">
                  <c:v>8604</c:v>
                </c:pt>
                <c:pt idx="97">
                  <c:v>8607</c:v>
                </c:pt>
                <c:pt idx="98">
                  <c:v>8610</c:v>
                </c:pt>
                <c:pt idx="99">
                  <c:v>8614</c:v>
                </c:pt>
                <c:pt idx="100">
                  <c:v>8618</c:v>
                </c:pt>
                <c:pt idx="101">
                  <c:v>8621</c:v>
                </c:pt>
                <c:pt idx="102">
                  <c:v>8624</c:v>
                </c:pt>
                <c:pt idx="103">
                  <c:v>8626</c:v>
                </c:pt>
                <c:pt idx="104">
                  <c:v>8629</c:v>
                </c:pt>
                <c:pt idx="105">
                  <c:v>8632</c:v>
                </c:pt>
                <c:pt idx="106">
                  <c:v>8635</c:v>
                </c:pt>
                <c:pt idx="107">
                  <c:v>8638</c:v>
                </c:pt>
                <c:pt idx="108">
                  <c:v>8640</c:v>
                </c:pt>
                <c:pt idx="109">
                  <c:v>8643</c:v>
                </c:pt>
                <c:pt idx="110">
                  <c:v>8646</c:v>
                </c:pt>
                <c:pt idx="111">
                  <c:v>8648</c:v>
                </c:pt>
                <c:pt idx="112">
                  <c:v>8651</c:v>
                </c:pt>
                <c:pt idx="113">
                  <c:v>8654</c:v>
                </c:pt>
                <c:pt idx="114">
                  <c:v>8656</c:v>
                </c:pt>
                <c:pt idx="115">
                  <c:v>8658</c:v>
                </c:pt>
                <c:pt idx="116">
                  <c:v>8661</c:v>
                </c:pt>
                <c:pt idx="117">
                  <c:v>8663</c:v>
                </c:pt>
                <c:pt idx="118">
                  <c:v>8665</c:v>
                </c:pt>
                <c:pt idx="119">
                  <c:v>8667</c:v>
                </c:pt>
                <c:pt idx="120">
                  <c:v>8669</c:v>
                </c:pt>
                <c:pt idx="121">
                  <c:v>8672</c:v>
                </c:pt>
                <c:pt idx="122">
                  <c:v>8674</c:v>
                </c:pt>
                <c:pt idx="123">
                  <c:v>8675</c:v>
                </c:pt>
                <c:pt idx="124">
                  <c:v>8677</c:v>
                </c:pt>
                <c:pt idx="125">
                  <c:v>8679</c:v>
                </c:pt>
                <c:pt idx="126">
                  <c:v>8680</c:v>
                </c:pt>
                <c:pt idx="127">
                  <c:v>8682</c:v>
                </c:pt>
                <c:pt idx="128">
                  <c:v>8684</c:v>
                </c:pt>
                <c:pt idx="129">
                  <c:v>8685</c:v>
                </c:pt>
                <c:pt idx="130">
                  <c:v>8687</c:v>
                </c:pt>
                <c:pt idx="131">
                  <c:v>8688</c:v>
                </c:pt>
                <c:pt idx="132">
                  <c:v>8689</c:v>
                </c:pt>
                <c:pt idx="133">
                  <c:v>8690</c:v>
                </c:pt>
                <c:pt idx="134">
                  <c:v>8692</c:v>
                </c:pt>
                <c:pt idx="135">
                  <c:v>8693</c:v>
                </c:pt>
                <c:pt idx="136">
                  <c:v>8694</c:v>
                </c:pt>
                <c:pt idx="137">
                  <c:v>8695</c:v>
                </c:pt>
                <c:pt idx="138">
                  <c:v>8696</c:v>
                </c:pt>
                <c:pt idx="139">
                  <c:v>8697</c:v>
                </c:pt>
                <c:pt idx="140">
                  <c:v>8698</c:v>
                </c:pt>
                <c:pt idx="141">
                  <c:v>8699</c:v>
                </c:pt>
                <c:pt idx="142">
                  <c:v>8700</c:v>
                </c:pt>
                <c:pt idx="143">
                  <c:v>8701</c:v>
                </c:pt>
                <c:pt idx="144">
                  <c:v>8702</c:v>
                </c:pt>
                <c:pt idx="145">
                  <c:v>8703</c:v>
                </c:pt>
                <c:pt idx="146">
                  <c:v>8704</c:v>
                </c:pt>
                <c:pt idx="147">
                  <c:v>8705</c:v>
                </c:pt>
                <c:pt idx="148">
                  <c:v>8706</c:v>
                </c:pt>
                <c:pt idx="149">
                  <c:v>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FF-4FB2-B3F2-699018A83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61776"/>
        <c:axId val="606369320"/>
      </c:scatterChart>
      <c:valAx>
        <c:axId val="60636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9320"/>
        <c:crosses val="autoZero"/>
        <c:crossBetween val="midCat"/>
      </c:valAx>
      <c:valAx>
        <c:axId val="60636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Total.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'50SR'!$C$14:$C$133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3.8000000000000002E-4</c:v>
                </c:pt>
                <c:pt idx="5">
                  <c:v>4.6000000000000001E-4</c:v>
                </c:pt>
                <c:pt idx="6">
                  <c:v>7.2000000000000005E-4</c:v>
                </c:pt>
                <c:pt idx="7">
                  <c:v>1.1000000000000001E-3</c:v>
                </c:pt>
                <c:pt idx="8">
                  <c:v>1.5399999999999999E-3</c:v>
                </c:pt>
                <c:pt idx="9">
                  <c:v>2.16E-3</c:v>
                </c:pt>
                <c:pt idx="10">
                  <c:v>2.9199999999999999E-3</c:v>
                </c:pt>
                <c:pt idx="11">
                  <c:v>3.6600000000000001E-3</c:v>
                </c:pt>
                <c:pt idx="12">
                  <c:v>4.2599999999999999E-3</c:v>
                </c:pt>
                <c:pt idx="13">
                  <c:v>4.7200000000000002E-3</c:v>
                </c:pt>
                <c:pt idx="14">
                  <c:v>5.1000000000000004E-3</c:v>
                </c:pt>
                <c:pt idx="15">
                  <c:v>5.4599999999999996E-3</c:v>
                </c:pt>
                <c:pt idx="16">
                  <c:v>5.8999999999999999E-3</c:v>
                </c:pt>
                <c:pt idx="17">
                  <c:v>6.4000000000000003E-3</c:v>
                </c:pt>
                <c:pt idx="18">
                  <c:v>6.8999999999999999E-3</c:v>
                </c:pt>
                <c:pt idx="19">
                  <c:v>7.4799999999999997E-3</c:v>
                </c:pt>
                <c:pt idx="20">
                  <c:v>8.2000000000000007E-3</c:v>
                </c:pt>
                <c:pt idx="21">
                  <c:v>9.1199999999999996E-3</c:v>
                </c:pt>
                <c:pt idx="22">
                  <c:v>1.0240000000000001E-2</c:v>
                </c:pt>
                <c:pt idx="23">
                  <c:v>1.1520000000000001E-2</c:v>
                </c:pt>
                <c:pt idx="24">
                  <c:v>1.312E-2</c:v>
                </c:pt>
                <c:pt idx="25">
                  <c:v>1.4919999999999999E-2</c:v>
                </c:pt>
                <c:pt idx="26">
                  <c:v>1.6899999999999998E-2</c:v>
                </c:pt>
                <c:pt idx="27">
                  <c:v>1.9140000000000001E-2</c:v>
                </c:pt>
                <c:pt idx="28">
                  <c:v>2.1559999999999999E-2</c:v>
                </c:pt>
                <c:pt idx="29">
                  <c:v>2.4299999999999999E-2</c:v>
                </c:pt>
                <c:pt idx="30">
                  <c:v>2.724E-2</c:v>
                </c:pt>
                <c:pt idx="31">
                  <c:v>3.0380000000000001E-2</c:v>
                </c:pt>
                <c:pt idx="32">
                  <c:v>3.372E-2</c:v>
                </c:pt>
                <c:pt idx="33">
                  <c:v>3.7379999999999997E-2</c:v>
                </c:pt>
                <c:pt idx="34">
                  <c:v>4.1340000000000002E-2</c:v>
                </c:pt>
                <c:pt idx="35">
                  <c:v>4.5780000000000001E-2</c:v>
                </c:pt>
                <c:pt idx="36">
                  <c:v>5.042E-2</c:v>
                </c:pt>
                <c:pt idx="37">
                  <c:v>5.5419999999999997E-2</c:v>
                </c:pt>
                <c:pt idx="38">
                  <c:v>6.0699999999999997E-2</c:v>
                </c:pt>
                <c:pt idx="39">
                  <c:v>6.6239999999999993E-2</c:v>
                </c:pt>
                <c:pt idx="40">
                  <c:v>7.2300000000000003E-2</c:v>
                </c:pt>
                <c:pt idx="41">
                  <c:v>7.8839999999999993E-2</c:v>
                </c:pt>
                <c:pt idx="42">
                  <c:v>8.566E-2</c:v>
                </c:pt>
                <c:pt idx="43">
                  <c:v>9.2979999999999993E-2</c:v>
                </c:pt>
                <c:pt idx="44">
                  <c:v>0.10058</c:v>
                </c:pt>
                <c:pt idx="45">
                  <c:v>0.1086</c:v>
                </c:pt>
                <c:pt idx="46">
                  <c:v>0.11681999999999999</c:v>
                </c:pt>
                <c:pt idx="47">
                  <c:v>0.12536</c:v>
                </c:pt>
                <c:pt idx="48">
                  <c:v>0.13402</c:v>
                </c:pt>
                <c:pt idx="49">
                  <c:v>0.1426</c:v>
                </c:pt>
                <c:pt idx="50">
                  <c:v>0.15110000000000001</c:v>
                </c:pt>
                <c:pt idx="51">
                  <c:v>0.15945999999999999</c:v>
                </c:pt>
                <c:pt idx="52">
                  <c:v>0.16755999999999999</c:v>
                </c:pt>
                <c:pt idx="53">
                  <c:v>0.17548</c:v>
                </c:pt>
                <c:pt idx="54">
                  <c:v>0.18312</c:v>
                </c:pt>
                <c:pt idx="55">
                  <c:v>0.19070000000000001</c:v>
                </c:pt>
                <c:pt idx="56">
                  <c:v>0.19806000000000001</c:v>
                </c:pt>
                <c:pt idx="57">
                  <c:v>0.20527999999999999</c:v>
                </c:pt>
                <c:pt idx="58">
                  <c:v>0.21206</c:v>
                </c:pt>
                <c:pt idx="59">
                  <c:v>0.21859999999999999</c:v>
                </c:pt>
                <c:pt idx="60">
                  <c:v>0.22484000000000001</c:v>
                </c:pt>
                <c:pt idx="61">
                  <c:v>0.23058000000000001</c:v>
                </c:pt>
                <c:pt idx="62">
                  <c:v>0.23602000000000001</c:v>
                </c:pt>
                <c:pt idx="63">
                  <c:v>0.24118000000000001</c:v>
                </c:pt>
                <c:pt idx="64">
                  <c:v>0.24604000000000001</c:v>
                </c:pt>
                <c:pt idx="65">
                  <c:v>0.25059999999999999</c:v>
                </c:pt>
                <c:pt idx="66">
                  <c:v>0.25496000000000002</c:v>
                </c:pt>
                <c:pt idx="67">
                  <c:v>0.25916</c:v>
                </c:pt>
                <c:pt idx="68">
                  <c:v>0.26304</c:v>
                </c:pt>
                <c:pt idx="69">
                  <c:v>0.26672000000000001</c:v>
                </c:pt>
                <c:pt idx="70">
                  <c:v>0.2702</c:v>
                </c:pt>
                <c:pt idx="71">
                  <c:v>0.27350000000000002</c:v>
                </c:pt>
                <c:pt idx="72">
                  <c:v>0.27666000000000002</c:v>
                </c:pt>
                <c:pt idx="73">
                  <c:v>0.27958</c:v>
                </c:pt>
                <c:pt idx="74">
                  <c:v>0.28244000000000002</c:v>
                </c:pt>
                <c:pt idx="75">
                  <c:v>0.28504000000000002</c:v>
                </c:pt>
                <c:pt idx="76">
                  <c:v>0.28755999999999998</c:v>
                </c:pt>
                <c:pt idx="77">
                  <c:v>0.28992000000000001</c:v>
                </c:pt>
                <c:pt idx="78">
                  <c:v>0.29214000000000001</c:v>
                </c:pt>
                <c:pt idx="79">
                  <c:v>0.29433999999999999</c:v>
                </c:pt>
                <c:pt idx="80">
                  <c:v>0.29626000000000002</c:v>
                </c:pt>
                <c:pt idx="81">
                  <c:v>0.29814000000000002</c:v>
                </c:pt>
                <c:pt idx="82">
                  <c:v>0.29993999999999998</c:v>
                </c:pt>
                <c:pt idx="83">
                  <c:v>0.30155999999999999</c:v>
                </c:pt>
                <c:pt idx="84">
                  <c:v>0.30308000000000002</c:v>
                </c:pt>
                <c:pt idx="85">
                  <c:v>0.30456</c:v>
                </c:pt>
                <c:pt idx="86">
                  <c:v>0.30592000000000003</c:v>
                </c:pt>
                <c:pt idx="87">
                  <c:v>0.30728</c:v>
                </c:pt>
                <c:pt idx="88">
                  <c:v>0.30843999999999999</c:v>
                </c:pt>
                <c:pt idx="89">
                  <c:v>0.30953999999999998</c:v>
                </c:pt>
                <c:pt idx="90">
                  <c:v>0.31062000000000001</c:v>
                </c:pt>
                <c:pt idx="91">
                  <c:v>0.31163999999999997</c:v>
                </c:pt>
                <c:pt idx="92">
                  <c:v>0.31256</c:v>
                </c:pt>
                <c:pt idx="93">
                  <c:v>0.31346000000000002</c:v>
                </c:pt>
                <c:pt idx="94">
                  <c:v>0.31437999999999999</c:v>
                </c:pt>
                <c:pt idx="95">
                  <c:v>0.31518000000000002</c:v>
                </c:pt>
                <c:pt idx="96">
                  <c:v>0.31596000000000002</c:v>
                </c:pt>
                <c:pt idx="97">
                  <c:v>0.31669999999999998</c:v>
                </c:pt>
                <c:pt idx="98">
                  <c:v>0.31735999999999998</c:v>
                </c:pt>
                <c:pt idx="99">
                  <c:v>0.31797999999999998</c:v>
                </c:pt>
                <c:pt idx="100">
                  <c:v>0.31862000000000001</c:v>
                </c:pt>
                <c:pt idx="101">
                  <c:v>0.31918000000000002</c:v>
                </c:pt>
                <c:pt idx="102">
                  <c:v>0.31969999999999998</c:v>
                </c:pt>
                <c:pt idx="103">
                  <c:v>0.32018000000000002</c:v>
                </c:pt>
                <c:pt idx="104">
                  <c:v>0.32063999999999998</c:v>
                </c:pt>
                <c:pt idx="105">
                  <c:v>0.32107999999999998</c:v>
                </c:pt>
                <c:pt idx="106">
                  <c:v>0.32147999999999999</c:v>
                </c:pt>
                <c:pt idx="107">
                  <c:v>0.32185999999999998</c:v>
                </c:pt>
                <c:pt idx="108">
                  <c:v>0.32222000000000001</c:v>
                </c:pt>
                <c:pt idx="109">
                  <c:v>0.3226</c:v>
                </c:pt>
                <c:pt idx="110">
                  <c:v>0.32294</c:v>
                </c:pt>
                <c:pt idx="111">
                  <c:v>0.32324000000000003</c:v>
                </c:pt>
                <c:pt idx="112">
                  <c:v>0.32353999999999999</c:v>
                </c:pt>
                <c:pt idx="113">
                  <c:v>0.32382</c:v>
                </c:pt>
                <c:pt idx="114">
                  <c:v>0.32407999999999998</c:v>
                </c:pt>
                <c:pt idx="115">
                  <c:v>0.32434000000000002</c:v>
                </c:pt>
                <c:pt idx="116">
                  <c:v>0.32456000000000002</c:v>
                </c:pt>
                <c:pt idx="117">
                  <c:v>0.32473999999999997</c:v>
                </c:pt>
                <c:pt idx="118">
                  <c:v>0.32496000000000003</c:v>
                </c:pt>
                <c:pt idx="119">
                  <c:v>0.32513999999999998</c:v>
                </c:pt>
                <c:pt idx="120">
                  <c:v>0.32532</c:v>
                </c:pt>
                <c:pt idx="121">
                  <c:v>0.32547999999999999</c:v>
                </c:pt>
                <c:pt idx="122">
                  <c:v>0.32562000000000002</c:v>
                </c:pt>
                <c:pt idx="123">
                  <c:v>0.32579999999999998</c:v>
                </c:pt>
                <c:pt idx="124">
                  <c:v>0.32590000000000002</c:v>
                </c:pt>
                <c:pt idx="125">
                  <c:v>0.32601999999999998</c:v>
                </c:pt>
                <c:pt idx="126">
                  <c:v>0.32613999999999999</c:v>
                </c:pt>
                <c:pt idx="127">
                  <c:v>0.32625999999999999</c:v>
                </c:pt>
                <c:pt idx="128">
                  <c:v>0.32635999999999998</c:v>
                </c:pt>
                <c:pt idx="129">
                  <c:v>0.32645999999999997</c:v>
                </c:pt>
                <c:pt idx="130">
                  <c:v>0.32654</c:v>
                </c:pt>
                <c:pt idx="131">
                  <c:v>0.32663999999999999</c:v>
                </c:pt>
                <c:pt idx="132">
                  <c:v>0.32672000000000001</c:v>
                </c:pt>
                <c:pt idx="133">
                  <c:v>0.32678000000000001</c:v>
                </c:pt>
                <c:pt idx="134">
                  <c:v>0.32685999999999998</c:v>
                </c:pt>
                <c:pt idx="135">
                  <c:v>0.32690000000000002</c:v>
                </c:pt>
                <c:pt idx="136">
                  <c:v>0.32695999999999997</c:v>
                </c:pt>
                <c:pt idx="137">
                  <c:v>0.32701999999999998</c:v>
                </c:pt>
                <c:pt idx="138">
                  <c:v>0.32707999999999998</c:v>
                </c:pt>
                <c:pt idx="139">
                  <c:v>0.32713999999999999</c:v>
                </c:pt>
                <c:pt idx="140">
                  <c:v>0.32718000000000003</c:v>
                </c:pt>
                <c:pt idx="141">
                  <c:v>0.32723999999999998</c:v>
                </c:pt>
                <c:pt idx="142">
                  <c:v>0.32728000000000002</c:v>
                </c:pt>
                <c:pt idx="143">
                  <c:v>0.32732</c:v>
                </c:pt>
                <c:pt idx="144">
                  <c:v>0.32735999999999998</c:v>
                </c:pt>
                <c:pt idx="145">
                  <c:v>0.32740000000000002</c:v>
                </c:pt>
                <c:pt idx="146">
                  <c:v>0.32744000000000001</c:v>
                </c:pt>
                <c:pt idx="147">
                  <c:v>0.32747999999999999</c:v>
                </c:pt>
                <c:pt idx="148">
                  <c:v>0.32750000000000001</c:v>
                </c:pt>
                <c:pt idx="149">
                  <c:v>0.32751999999999998</c:v>
                </c:pt>
                <c:pt idx="150">
                  <c:v>0.32754</c:v>
                </c:pt>
                <c:pt idx="151">
                  <c:v>0.32756000000000002</c:v>
                </c:pt>
                <c:pt idx="152">
                  <c:v>0.32757999999999998</c:v>
                </c:pt>
                <c:pt idx="153">
                  <c:v>0.3276</c:v>
                </c:pt>
                <c:pt idx="154">
                  <c:v>0.32763999999999999</c:v>
                </c:pt>
                <c:pt idx="155">
                  <c:v>0.32766000000000001</c:v>
                </c:pt>
                <c:pt idx="156">
                  <c:v>0.32768000000000003</c:v>
                </c:pt>
                <c:pt idx="157">
                  <c:v>0.32768000000000003</c:v>
                </c:pt>
                <c:pt idx="158">
                  <c:v>0.32769999999999999</c:v>
                </c:pt>
                <c:pt idx="159">
                  <c:v>0.32772000000000001</c:v>
                </c:pt>
                <c:pt idx="160">
                  <c:v>0.32772000000000001</c:v>
                </c:pt>
                <c:pt idx="161">
                  <c:v>0.32773999999999998</c:v>
                </c:pt>
                <c:pt idx="162">
                  <c:v>0.32773999999999998</c:v>
                </c:pt>
                <c:pt idx="163">
                  <c:v>0.32776</c:v>
                </c:pt>
                <c:pt idx="164">
                  <c:v>0.32778000000000002</c:v>
                </c:pt>
                <c:pt idx="165">
                  <c:v>0.32778000000000002</c:v>
                </c:pt>
                <c:pt idx="166">
                  <c:v>0.32778000000000002</c:v>
                </c:pt>
                <c:pt idx="167">
                  <c:v>0.32779999999999998</c:v>
                </c:pt>
                <c:pt idx="168">
                  <c:v>0.32779999999999998</c:v>
                </c:pt>
                <c:pt idx="169">
                  <c:v>0.32782</c:v>
                </c:pt>
                <c:pt idx="170">
                  <c:v>0.32782</c:v>
                </c:pt>
                <c:pt idx="171">
                  <c:v>0.32782</c:v>
                </c:pt>
                <c:pt idx="172">
                  <c:v>0.32782</c:v>
                </c:pt>
                <c:pt idx="173">
                  <c:v>0.32782</c:v>
                </c:pt>
                <c:pt idx="174">
                  <c:v>0.32782</c:v>
                </c:pt>
                <c:pt idx="175">
                  <c:v>0.32784000000000002</c:v>
                </c:pt>
                <c:pt idx="176">
                  <c:v>0.32785999999999998</c:v>
                </c:pt>
                <c:pt idx="177">
                  <c:v>0.32784000000000002</c:v>
                </c:pt>
                <c:pt idx="178">
                  <c:v>0.32785999999999998</c:v>
                </c:pt>
                <c:pt idx="179">
                  <c:v>0.32785999999999998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2.0000000000000002E-5</c:v>
                </c:pt>
                <c:pt idx="195">
                  <c:v>2.0000000000000002E-5</c:v>
                </c:pt>
                <c:pt idx="196">
                  <c:v>2.0000000000000002E-5</c:v>
                </c:pt>
                <c:pt idx="197">
                  <c:v>4.0000000000000003E-5</c:v>
                </c:pt>
                <c:pt idx="198">
                  <c:v>4.0000000000000003E-5</c:v>
                </c:pt>
                <c:pt idx="199">
                  <c:v>4.0000000000000003E-5</c:v>
                </c:pt>
                <c:pt idx="200">
                  <c:v>6.0000000000000002E-5</c:v>
                </c:pt>
                <c:pt idx="201">
                  <c:v>6.0000000000000002E-5</c:v>
                </c:pt>
                <c:pt idx="202">
                  <c:v>8.0000000000000007E-5</c:v>
                </c:pt>
                <c:pt idx="203">
                  <c:v>8.0000000000000007E-5</c:v>
                </c:pt>
                <c:pt idx="204">
                  <c:v>8.0000000000000007E-5</c:v>
                </c:pt>
                <c:pt idx="205">
                  <c:v>1E-4</c:v>
                </c:pt>
                <c:pt idx="206">
                  <c:v>1E-4</c:v>
                </c:pt>
                <c:pt idx="207">
                  <c:v>1.2E-4</c:v>
                </c:pt>
                <c:pt idx="208">
                  <c:v>1.3999999999999999E-4</c:v>
                </c:pt>
                <c:pt idx="209">
                  <c:v>1.3999999999999999E-4</c:v>
                </c:pt>
                <c:pt idx="210">
                  <c:v>1.6000000000000001E-4</c:v>
                </c:pt>
                <c:pt idx="211">
                  <c:v>1.8000000000000001E-4</c:v>
                </c:pt>
                <c:pt idx="212">
                  <c:v>2.0000000000000001E-4</c:v>
                </c:pt>
                <c:pt idx="213">
                  <c:v>2.2000000000000001E-4</c:v>
                </c:pt>
                <c:pt idx="214">
                  <c:v>2.4000000000000001E-4</c:v>
                </c:pt>
                <c:pt idx="215">
                  <c:v>2.7999999999999998E-4</c:v>
                </c:pt>
                <c:pt idx="216">
                  <c:v>2.9999999999999997E-4</c:v>
                </c:pt>
                <c:pt idx="217">
                  <c:v>3.6000000000000002E-4</c:v>
                </c:pt>
                <c:pt idx="218">
                  <c:v>4.0000000000000002E-4</c:v>
                </c:pt>
                <c:pt idx="219">
                  <c:v>4.4000000000000002E-4</c:v>
                </c:pt>
                <c:pt idx="220">
                  <c:v>5.0000000000000001E-4</c:v>
                </c:pt>
                <c:pt idx="221">
                  <c:v>5.8E-4</c:v>
                </c:pt>
                <c:pt idx="222">
                  <c:v>6.8000000000000005E-4</c:v>
                </c:pt>
                <c:pt idx="223">
                  <c:v>7.3999999999999999E-4</c:v>
                </c:pt>
                <c:pt idx="224">
                  <c:v>8.4000000000000003E-4</c:v>
                </c:pt>
                <c:pt idx="225">
                  <c:v>9.2000000000000003E-4</c:v>
                </c:pt>
                <c:pt idx="226">
                  <c:v>1.0399999999999999E-3</c:v>
                </c:pt>
                <c:pt idx="227">
                  <c:v>1.14E-3</c:v>
                </c:pt>
                <c:pt idx="228">
                  <c:v>1.2800000000000001E-3</c:v>
                </c:pt>
                <c:pt idx="229">
                  <c:v>1.4E-3</c:v>
                </c:pt>
                <c:pt idx="230">
                  <c:v>1.5399999999999999E-3</c:v>
                </c:pt>
                <c:pt idx="231">
                  <c:v>1.6999999999999999E-3</c:v>
                </c:pt>
                <c:pt idx="232">
                  <c:v>1.8400000000000001E-3</c:v>
                </c:pt>
                <c:pt idx="233">
                  <c:v>2E-3</c:v>
                </c:pt>
                <c:pt idx="234">
                  <c:v>2.2200000000000002E-3</c:v>
                </c:pt>
                <c:pt idx="235">
                  <c:v>2.4199999999999998E-3</c:v>
                </c:pt>
                <c:pt idx="236">
                  <c:v>2.66E-3</c:v>
                </c:pt>
                <c:pt idx="237">
                  <c:v>2.8999999999999998E-3</c:v>
                </c:pt>
                <c:pt idx="238">
                  <c:v>3.14E-3</c:v>
                </c:pt>
                <c:pt idx="239">
                  <c:v>3.3999999999999998E-3</c:v>
                </c:pt>
                <c:pt idx="240">
                  <c:v>3.62E-3</c:v>
                </c:pt>
                <c:pt idx="241">
                  <c:v>3.8600000000000001E-3</c:v>
                </c:pt>
                <c:pt idx="242">
                  <c:v>4.1200000000000004E-3</c:v>
                </c:pt>
                <c:pt idx="243">
                  <c:v>4.3400000000000001E-3</c:v>
                </c:pt>
                <c:pt idx="244">
                  <c:v>4.5599999999999998E-3</c:v>
                </c:pt>
                <c:pt idx="245">
                  <c:v>4.7999999999999996E-3</c:v>
                </c:pt>
                <c:pt idx="246">
                  <c:v>5.0000000000000001E-3</c:v>
                </c:pt>
                <c:pt idx="247">
                  <c:v>5.2199999999999998E-3</c:v>
                </c:pt>
                <c:pt idx="248">
                  <c:v>5.4200000000000003E-3</c:v>
                </c:pt>
                <c:pt idx="249">
                  <c:v>5.62E-3</c:v>
                </c:pt>
                <c:pt idx="250">
                  <c:v>5.8199999999999997E-3</c:v>
                </c:pt>
                <c:pt idx="251">
                  <c:v>6.0200000000000002E-3</c:v>
                </c:pt>
                <c:pt idx="252">
                  <c:v>6.1999999999999998E-3</c:v>
                </c:pt>
                <c:pt idx="253">
                  <c:v>6.3800000000000003E-3</c:v>
                </c:pt>
                <c:pt idx="254">
                  <c:v>6.5399999999999998E-3</c:v>
                </c:pt>
                <c:pt idx="255">
                  <c:v>6.6800000000000002E-3</c:v>
                </c:pt>
                <c:pt idx="256">
                  <c:v>6.8599999999999998E-3</c:v>
                </c:pt>
                <c:pt idx="257">
                  <c:v>7.0200000000000002E-3</c:v>
                </c:pt>
                <c:pt idx="258">
                  <c:v>7.1599999999999997E-3</c:v>
                </c:pt>
                <c:pt idx="259">
                  <c:v>7.3000000000000001E-3</c:v>
                </c:pt>
                <c:pt idx="260">
                  <c:v>7.4799999999999997E-3</c:v>
                </c:pt>
                <c:pt idx="261">
                  <c:v>7.62E-3</c:v>
                </c:pt>
                <c:pt idx="262">
                  <c:v>7.7600000000000004E-3</c:v>
                </c:pt>
                <c:pt idx="263">
                  <c:v>7.8799999999999999E-3</c:v>
                </c:pt>
                <c:pt idx="264">
                  <c:v>8.0000000000000002E-3</c:v>
                </c:pt>
                <c:pt idx="265">
                  <c:v>8.1399999999999997E-3</c:v>
                </c:pt>
                <c:pt idx="266">
                  <c:v>8.2199999999999999E-3</c:v>
                </c:pt>
                <c:pt idx="267">
                  <c:v>8.2799999999999992E-3</c:v>
                </c:pt>
                <c:pt idx="268">
                  <c:v>8.3800000000000003E-3</c:v>
                </c:pt>
                <c:pt idx="269">
                  <c:v>8.4600000000000005E-3</c:v>
                </c:pt>
                <c:pt idx="270">
                  <c:v>8.5199999999999998E-3</c:v>
                </c:pt>
                <c:pt idx="271">
                  <c:v>8.5800000000000008E-3</c:v>
                </c:pt>
                <c:pt idx="272">
                  <c:v>8.6199999999999992E-3</c:v>
                </c:pt>
                <c:pt idx="273">
                  <c:v>8.6800000000000002E-3</c:v>
                </c:pt>
                <c:pt idx="274">
                  <c:v>8.7200000000000003E-3</c:v>
                </c:pt>
                <c:pt idx="275">
                  <c:v>8.7799999999999996E-3</c:v>
                </c:pt>
                <c:pt idx="276">
                  <c:v>8.8199999999999997E-3</c:v>
                </c:pt>
                <c:pt idx="277">
                  <c:v>8.8599999999999998E-3</c:v>
                </c:pt>
                <c:pt idx="278">
                  <c:v>8.8999999999999999E-3</c:v>
                </c:pt>
                <c:pt idx="279">
                  <c:v>8.94E-3</c:v>
                </c:pt>
                <c:pt idx="280">
                  <c:v>8.9800000000000001E-3</c:v>
                </c:pt>
                <c:pt idx="281">
                  <c:v>8.9999999999999993E-3</c:v>
                </c:pt>
                <c:pt idx="282">
                  <c:v>9.0399999999999994E-3</c:v>
                </c:pt>
                <c:pt idx="283">
                  <c:v>9.0799999999999995E-3</c:v>
                </c:pt>
                <c:pt idx="284">
                  <c:v>9.1000000000000004E-3</c:v>
                </c:pt>
                <c:pt idx="285">
                  <c:v>9.1199999999999996E-3</c:v>
                </c:pt>
                <c:pt idx="286">
                  <c:v>9.1599999999999997E-3</c:v>
                </c:pt>
                <c:pt idx="287">
                  <c:v>9.1800000000000007E-3</c:v>
                </c:pt>
                <c:pt idx="288">
                  <c:v>9.1999999999999998E-3</c:v>
                </c:pt>
                <c:pt idx="289">
                  <c:v>9.2200000000000008E-3</c:v>
                </c:pt>
                <c:pt idx="290">
                  <c:v>9.2399999999999999E-3</c:v>
                </c:pt>
                <c:pt idx="291">
                  <c:v>9.2599999999999991E-3</c:v>
                </c:pt>
                <c:pt idx="292">
                  <c:v>9.2800000000000001E-3</c:v>
                </c:pt>
                <c:pt idx="293">
                  <c:v>9.2999999999999992E-3</c:v>
                </c:pt>
                <c:pt idx="294">
                  <c:v>9.2999999999999992E-3</c:v>
                </c:pt>
                <c:pt idx="295">
                  <c:v>9.3200000000000002E-3</c:v>
                </c:pt>
                <c:pt idx="296">
                  <c:v>9.3399999999999993E-3</c:v>
                </c:pt>
                <c:pt idx="297">
                  <c:v>9.3399999999999993E-3</c:v>
                </c:pt>
                <c:pt idx="298">
                  <c:v>9.3600000000000003E-3</c:v>
                </c:pt>
                <c:pt idx="299">
                  <c:v>9.3799999999999994E-3</c:v>
                </c:pt>
                <c:pt idx="300">
                  <c:v>9.3799999999999994E-3</c:v>
                </c:pt>
                <c:pt idx="301">
                  <c:v>9.4000000000000004E-3</c:v>
                </c:pt>
                <c:pt idx="302">
                  <c:v>9.4000000000000004E-3</c:v>
                </c:pt>
                <c:pt idx="303">
                  <c:v>9.4199999999999996E-3</c:v>
                </c:pt>
                <c:pt idx="304">
                  <c:v>9.4199999999999996E-3</c:v>
                </c:pt>
                <c:pt idx="305">
                  <c:v>9.4199999999999996E-3</c:v>
                </c:pt>
                <c:pt idx="306">
                  <c:v>9.4400000000000005E-3</c:v>
                </c:pt>
                <c:pt idx="307">
                  <c:v>9.4400000000000005E-3</c:v>
                </c:pt>
                <c:pt idx="308">
                  <c:v>9.4599999999999997E-3</c:v>
                </c:pt>
                <c:pt idx="309">
                  <c:v>9.4599999999999997E-3</c:v>
                </c:pt>
                <c:pt idx="310">
                  <c:v>9.4599999999999997E-3</c:v>
                </c:pt>
                <c:pt idx="311">
                  <c:v>9.4599999999999997E-3</c:v>
                </c:pt>
                <c:pt idx="312">
                  <c:v>9.4800000000000006E-3</c:v>
                </c:pt>
                <c:pt idx="313">
                  <c:v>9.4599999999999997E-3</c:v>
                </c:pt>
                <c:pt idx="314">
                  <c:v>9.4800000000000006E-3</c:v>
                </c:pt>
                <c:pt idx="315">
                  <c:v>9.4800000000000006E-3</c:v>
                </c:pt>
                <c:pt idx="316">
                  <c:v>9.4800000000000006E-3</c:v>
                </c:pt>
                <c:pt idx="317">
                  <c:v>9.4800000000000006E-3</c:v>
                </c:pt>
                <c:pt idx="318">
                  <c:v>9.4800000000000006E-3</c:v>
                </c:pt>
                <c:pt idx="319">
                  <c:v>9.4999999999999998E-3</c:v>
                </c:pt>
                <c:pt idx="320">
                  <c:v>9.4999999999999998E-3</c:v>
                </c:pt>
                <c:pt idx="321">
                  <c:v>9.4999999999999998E-3</c:v>
                </c:pt>
                <c:pt idx="322">
                  <c:v>9.4999999999999998E-3</c:v>
                </c:pt>
                <c:pt idx="323">
                  <c:v>9.5200000000000007E-3</c:v>
                </c:pt>
                <c:pt idx="324">
                  <c:v>9.4999999999999998E-3</c:v>
                </c:pt>
                <c:pt idx="325">
                  <c:v>9.5200000000000007E-3</c:v>
                </c:pt>
                <c:pt idx="326">
                  <c:v>9.4999999999999998E-3</c:v>
                </c:pt>
                <c:pt idx="327">
                  <c:v>9.5200000000000007E-3</c:v>
                </c:pt>
                <c:pt idx="328">
                  <c:v>9.4999999999999998E-3</c:v>
                </c:pt>
                <c:pt idx="329">
                  <c:v>9.5200000000000007E-3</c:v>
                </c:pt>
                <c:pt idx="330">
                  <c:v>9.5200000000000007E-3</c:v>
                </c:pt>
                <c:pt idx="331">
                  <c:v>9.5200000000000007E-3</c:v>
                </c:pt>
                <c:pt idx="332">
                  <c:v>9.5200000000000007E-3</c:v>
                </c:pt>
                <c:pt idx="333">
                  <c:v>9.5200000000000007E-3</c:v>
                </c:pt>
                <c:pt idx="334">
                  <c:v>9.5200000000000007E-3</c:v>
                </c:pt>
                <c:pt idx="335">
                  <c:v>9.5200000000000007E-3</c:v>
                </c:pt>
                <c:pt idx="336">
                  <c:v>9.5200000000000007E-3</c:v>
                </c:pt>
                <c:pt idx="337">
                  <c:v>9.5399999999999999E-3</c:v>
                </c:pt>
                <c:pt idx="338">
                  <c:v>9.5399999999999999E-3</c:v>
                </c:pt>
                <c:pt idx="339">
                  <c:v>9.5399999999999999E-3</c:v>
                </c:pt>
                <c:pt idx="340">
                  <c:v>9.5200000000000007E-3</c:v>
                </c:pt>
                <c:pt idx="341">
                  <c:v>9.5200000000000007E-3</c:v>
                </c:pt>
                <c:pt idx="342">
                  <c:v>9.5200000000000007E-3</c:v>
                </c:pt>
                <c:pt idx="343">
                  <c:v>9.5200000000000007E-3</c:v>
                </c:pt>
                <c:pt idx="344">
                  <c:v>9.5399999999999999E-3</c:v>
                </c:pt>
                <c:pt idx="345">
                  <c:v>9.5399999999999999E-3</c:v>
                </c:pt>
                <c:pt idx="346">
                  <c:v>9.5399999999999999E-3</c:v>
                </c:pt>
                <c:pt idx="347">
                  <c:v>9.5399999999999999E-3</c:v>
                </c:pt>
                <c:pt idx="348">
                  <c:v>9.5200000000000007E-3</c:v>
                </c:pt>
                <c:pt idx="349">
                  <c:v>9.5200000000000007E-3</c:v>
                </c:pt>
                <c:pt idx="350">
                  <c:v>9.5399999999999999E-3</c:v>
                </c:pt>
                <c:pt idx="351">
                  <c:v>9.5399999999999999E-3</c:v>
                </c:pt>
                <c:pt idx="352">
                  <c:v>9.5399999999999999E-3</c:v>
                </c:pt>
                <c:pt idx="353">
                  <c:v>9.5399999999999999E-3</c:v>
                </c:pt>
                <c:pt idx="354">
                  <c:v>9.5399999999999999E-3</c:v>
                </c:pt>
                <c:pt idx="355">
                  <c:v>9.5399999999999999E-3</c:v>
                </c:pt>
                <c:pt idx="356">
                  <c:v>9.5399999999999999E-3</c:v>
                </c:pt>
                <c:pt idx="357">
                  <c:v>9.5399999999999999E-3</c:v>
                </c:pt>
                <c:pt idx="358">
                  <c:v>9.5200000000000007E-3</c:v>
                </c:pt>
                <c:pt idx="359">
                  <c:v>9.5200000000000007E-3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AC-42B7-B915-00F44E435B74}"/>
            </c:ext>
          </c:extLst>
        </c:ser>
        <c:ser>
          <c:idx val="0"/>
          <c:order val="1"/>
          <c:tx>
            <c:v>Conta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'50SR'!$AL$14:$AL$373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2.7999999999999998E-4</c:v>
                </c:pt>
                <c:pt idx="4">
                  <c:v>3.8000000000000002E-4</c:v>
                </c:pt>
                <c:pt idx="5">
                  <c:v>4.6000000000000001E-4</c:v>
                </c:pt>
                <c:pt idx="6">
                  <c:v>7.2000000000000005E-4</c:v>
                </c:pt>
                <c:pt idx="7">
                  <c:v>1.1000000000000001E-3</c:v>
                </c:pt>
                <c:pt idx="8">
                  <c:v>1.5399999999999999E-3</c:v>
                </c:pt>
                <c:pt idx="9">
                  <c:v>2.16E-3</c:v>
                </c:pt>
                <c:pt idx="10">
                  <c:v>2.9199999999999999E-3</c:v>
                </c:pt>
                <c:pt idx="11">
                  <c:v>3.6600000000000001E-3</c:v>
                </c:pt>
                <c:pt idx="12">
                  <c:v>4.2599999999999999E-3</c:v>
                </c:pt>
                <c:pt idx="13">
                  <c:v>4.7200000000000002E-3</c:v>
                </c:pt>
                <c:pt idx="14">
                  <c:v>5.0800000000000003E-3</c:v>
                </c:pt>
                <c:pt idx="15">
                  <c:v>5.4400000000000004E-3</c:v>
                </c:pt>
                <c:pt idx="16">
                  <c:v>5.8599999999999998E-3</c:v>
                </c:pt>
                <c:pt idx="17">
                  <c:v>6.3400000000000001E-3</c:v>
                </c:pt>
                <c:pt idx="18">
                  <c:v>6.8199999999999997E-3</c:v>
                </c:pt>
                <c:pt idx="19">
                  <c:v>7.3800000000000003E-3</c:v>
                </c:pt>
                <c:pt idx="20">
                  <c:v>8.0599999999999995E-3</c:v>
                </c:pt>
                <c:pt idx="21">
                  <c:v>8.9200000000000008E-3</c:v>
                </c:pt>
                <c:pt idx="22">
                  <c:v>0.01</c:v>
                </c:pt>
                <c:pt idx="23">
                  <c:v>1.1220000000000001E-2</c:v>
                </c:pt>
                <c:pt idx="24">
                  <c:v>1.274E-2</c:v>
                </c:pt>
                <c:pt idx="25">
                  <c:v>1.444E-2</c:v>
                </c:pt>
                <c:pt idx="26">
                  <c:v>1.6299999999999999E-2</c:v>
                </c:pt>
                <c:pt idx="27">
                  <c:v>1.8419999999999999E-2</c:v>
                </c:pt>
                <c:pt idx="28">
                  <c:v>2.07E-2</c:v>
                </c:pt>
                <c:pt idx="29">
                  <c:v>2.3259999999999999E-2</c:v>
                </c:pt>
                <c:pt idx="30">
                  <c:v>2.598E-2</c:v>
                </c:pt>
                <c:pt idx="31">
                  <c:v>2.8819999999999998E-2</c:v>
                </c:pt>
                <c:pt idx="32">
                  <c:v>3.1940000000000003E-2</c:v>
                </c:pt>
                <c:pt idx="33">
                  <c:v>3.5319999999999997E-2</c:v>
                </c:pt>
                <c:pt idx="34">
                  <c:v>3.8940000000000002E-2</c:v>
                </c:pt>
                <c:pt idx="35">
                  <c:v>4.2939999999999999E-2</c:v>
                </c:pt>
                <c:pt idx="36">
                  <c:v>4.7160000000000001E-2</c:v>
                </c:pt>
                <c:pt idx="37">
                  <c:v>5.1639999999999998E-2</c:v>
                </c:pt>
                <c:pt idx="38">
                  <c:v>5.6340000000000001E-2</c:v>
                </c:pt>
                <c:pt idx="39">
                  <c:v>6.1240000000000003E-2</c:v>
                </c:pt>
                <c:pt idx="40">
                  <c:v>6.6519999999999996E-2</c:v>
                </c:pt>
                <c:pt idx="41">
                  <c:v>7.2220000000000006E-2</c:v>
                </c:pt>
                <c:pt idx="42">
                  <c:v>7.8179999999999999E-2</c:v>
                </c:pt>
                <c:pt idx="43">
                  <c:v>8.4640000000000007E-2</c:v>
                </c:pt>
                <c:pt idx="44">
                  <c:v>9.1300000000000006E-2</c:v>
                </c:pt>
                <c:pt idx="45">
                  <c:v>9.8379999999999995E-2</c:v>
                </c:pt>
                <c:pt idx="46">
                  <c:v>0.10552</c:v>
                </c:pt>
                <c:pt idx="47">
                  <c:v>0.11286</c:v>
                </c:pt>
                <c:pt idx="48">
                  <c:v>0.12014</c:v>
                </c:pt>
                <c:pt idx="49">
                  <c:v>0.12714</c:v>
                </c:pt>
                <c:pt idx="50">
                  <c:v>0.13396</c:v>
                </c:pt>
                <c:pt idx="51">
                  <c:v>0.1404</c:v>
                </c:pt>
                <c:pt idx="52">
                  <c:v>0.14635999999999999</c:v>
                </c:pt>
                <c:pt idx="53">
                  <c:v>0.15192</c:v>
                </c:pt>
                <c:pt idx="54">
                  <c:v>0.15694</c:v>
                </c:pt>
                <c:pt idx="55">
                  <c:v>0.16164000000000001</c:v>
                </c:pt>
                <c:pt idx="56">
                  <c:v>0.16586000000000001</c:v>
                </c:pt>
                <c:pt idx="57">
                  <c:v>0.16966000000000001</c:v>
                </c:pt>
                <c:pt idx="58">
                  <c:v>0.17274</c:v>
                </c:pt>
                <c:pt idx="59">
                  <c:v>0.17541999999999999</c:v>
                </c:pt>
                <c:pt idx="60">
                  <c:v>0.17743999999999999</c:v>
                </c:pt>
                <c:pt idx="61">
                  <c:v>0.17871999999999999</c:v>
                </c:pt>
                <c:pt idx="62">
                  <c:v>0.17935999999999999</c:v>
                </c:pt>
                <c:pt idx="63">
                  <c:v>0.17943999999999999</c:v>
                </c:pt>
                <c:pt idx="64">
                  <c:v>0.17896000000000001</c:v>
                </c:pt>
                <c:pt idx="65">
                  <c:v>0.17798</c:v>
                </c:pt>
                <c:pt idx="66">
                  <c:v>0.1764</c:v>
                </c:pt>
                <c:pt idx="67">
                  <c:v>0.17448</c:v>
                </c:pt>
                <c:pt idx="68">
                  <c:v>0.17197999999999999</c:v>
                </c:pt>
                <c:pt idx="69">
                  <c:v>0.16902</c:v>
                </c:pt>
                <c:pt idx="70">
                  <c:v>0.16558</c:v>
                </c:pt>
                <c:pt idx="71">
                  <c:v>0.16173999999999999</c:v>
                </c:pt>
                <c:pt idx="72">
                  <c:v>0.1575</c:v>
                </c:pt>
                <c:pt idx="73">
                  <c:v>0.15290000000000001</c:v>
                </c:pt>
                <c:pt idx="74">
                  <c:v>0.14815999999999999</c:v>
                </c:pt>
                <c:pt idx="75">
                  <c:v>0.1431</c:v>
                </c:pt>
                <c:pt idx="76">
                  <c:v>0.13775999999999999</c:v>
                </c:pt>
                <c:pt idx="77">
                  <c:v>0.13231999999999999</c:v>
                </c:pt>
                <c:pt idx="78">
                  <c:v>0.12672</c:v>
                </c:pt>
                <c:pt idx="79">
                  <c:v>0.12126000000000001</c:v>
                </c:pt>
                <c:pt idx="80">
                  <c:v>0.11564000000000001</c:v>
                </c:pt>
                <c:pt idx="81">
                  <c:v>0.11028</c:v>
                </c:pt>
                <c:pt idx="82">
                  <c:v>0.10503999999999999</c:v>
                </c:pt>
                <c:pt idx="83">
                  <c:v>9.9860000000000004E-2</c:v>
                </c:pt>
                <c:pt idx="84">
                  <c:v>9.4740000000000005E-2</c:v>
                </c:pt>
                <c:pt idx="85">
                  <c:v>8.9840000000000003E-2</c:v>
                </c:pt>
                <c:pt idx="86">
                  <c:v>8.5099999999999995E-2</c:v>
                </c:pt>
                <c:pt idx="87">
                  <c:v>8.054E-2</c:v>
                </c:pt>
                <c:pt idx="88">
                  <c:v>7.6020000000000004E-2</c:v>
                </c:pt>
                <c:pt idx="89">
                  <c:v>7.1800000000000003E-2</c:v>
                </c:pt>
                <c:pt idx="90">
                  <c:v>6.7780000000000007E-2</c:v>
                </c:pt>
                <c:pt idx="91">
                  <c:v>6.3979999999999995E-2</c:v>
                </c:pt>
                <c:pt idx="92">
                  <c:v>6.0380000000000003E-2</c:v>
                </c:pt>
                <c:pt idx="93">
                  <c:v>5.7020000000000001E-2</c:v>
                </c:pt>
                <c:pt idx="94">
                  <c:v>5.3879999999999997E-2</c:v>
                </c:pt>
                <c:pt idx="95">
                  <c:v>5.0799999999999998E-2</c:v>
                </c:pt>
                <c:pt idx="96">
                  <c:v>4.802E-2</c:v>
                </c:pt>
                <c:pt idx="97">
                  <c:v>4.5319999999999999E-2</c:v>
                </c:pt>
                <c:pt idx="98">
                  <c:v>4.2779999999999999E-2</c:v>
                </c:pt>
                <c:pt idx="99">
                  <c:v>4.036E-2</c:v>
                </c:pt>
                <c:pt idx="100">
                  <c:v>3.8159999999999999E-2</c:v>
                </c:pt>
                <c:pt idx="101">
                  <c:v>3.594E-2</c:v>
                </c:pt>
                <c:pt idx="102">
                  <c:v>3.3860000000000001E-2</c:v>
                </c:pt>
                <c:pt idx="103">
                  <c:v>3.1879999999999999E-2</c:v>
                </c:pt>
                <c:pt idx="104">
                  <c:v>3.0040000000000001E-2</c:v>
                </c:pt>
                <c:pt idx="105">
                  <c:v>2.828E-2</c:v>
                </c:pt>
                <c:pt idx="106">
                  <c:v>2.6720000000000001E-2</c:v>
                </c:pt>
                <c:pt idx="107">
                  <c:v>2.5059999999999999E-2</c:v>
                </c:pt>
                <c:pt idx="108">
                  <c:v>2.358E-2</c:v>
                </c:pt>
                <c:pt idx="109">
                  <c:v>2.2239999999999999E-2</c:v>
                </c:pt>
                <c:pt idx="110">
                  <c:v>2.0959999999999999E-2</c:v>
                </c:pt>
                <c:pt idx="111">
                  <c:v>1.976E-2</c:v>
                </c:pt>
                <c:pt idx="112">
                  <c:v>1.8579999999999999E-2</c:v>
                </c:pt>
                <c:pt idx="113">
                  <c:v>1.7520000000000001E-2</c:v>
                </c:pt>
                <c:pt idx="114">
                  <c:v>1.6500000000000001E-2</c:v>
                </c:pt>
                <c:pt idx="115">
                  <c:v>1.5559999999999999E-2</c:v>
                </c:pt>
                <c:pt idx="116">
                  <c:v>1.46E-2</c:v>
                </c:pt>
                <c:pt idx="117">
                  <c:v>1.37E-2</c:v>
                </c:pt>
                <c:pt idx="118">
                  <c:v>1.2880000000000001E-2</c:v>
                </c:pt>
                <c:pt idx="119">
                  <c:v>1.214E-2</c:v>
                </c:pt>
                <c:pt idx="120">
                  <c:v>1.146E-2</c:v>
                </c:pt>
                <c:pt idx="121">
                  <c:v>1.082E-2</c:v>
                </c:pt>
                <c:pt idx="122">
                  <c:v>1.0200000000000001E-2</c:v>
                </c:pt>
                <c:pt idx="123">
                  <c:v>9.5999999999999992E-3</c:v>
                </c:pt>
                <c:pt idx="124">
                  <c:v>9.0399999999999994E-3</c:v>
                </c:pt>
                <c:pt idx="125">
                  <c:v>8.4600000000000005E-3</c:v>
                </c:pt>
                <c:pt idx="126">
                  <c:v>7.9600000000000001E-3</c:v>
                </c:pt>
                <c:pt idx="127">
                  <c:v>7.4799999999999997E-3</c:v>
                </c:pt>
                <c:pt idx="128">
                  <c:v>7.0200000000000002E-3</c:v>
                </c:pt>
                <c:pt idx="129">
                  <c:v>6.6E-3</c:v>
                </c:pt>
                <c:pt idx="130">
                  <c:v>6.1999999999999998E-3</c:v>
                </c:pt>
                <c:pt idx="131">
                  <c:v>5.8199999999999997E-3</c:v>
                </c:pt>
                <c:pt idx="132">
                  <c:v>5.4799999999999996E-3</c:v>
                </c:pt>
                <c:pt idx="133">
                  <c:v>5.1399999999999996E-3</c:v>
                </c:pt>
                <c:pt idx="134">
                  <c:v>4.8599999999999997E-3</c:v>
                </c:pt>
                <c:pt idx="135">
                  <c:v>4.5399999999999998E-3</c:v>
                </c:pt>
                <c:pt idx="136">
                  <c:v>4.2599999999999999E-3</c:v>
                </c:pt>
                <c:pt idx="137">
                  <c:v>4.0200000000000001E-3</c:v>
                </c:pt>
                <c:pt idx="138">
                  <c:v>3.7799999999999999E-3</c:v>
                </c:pt>
                <c:pt idx="139">
                  <c:v>3.5200000000000001E-3</c:v>
                </c:pt>
                <c:pt idx="140">
                  <c:v>3.32E-3</c:v>
                </c:pt>
                <c:pt idx="141">
                  <c:v>3.1199999999999999E-3</c:v>
                </c:pt>
                <c:pt idx="142">
                  <c:v>2.9199999999999999E-3</c:v>
                </c:pt>
                <c:pt idx="143">
                  <c:v>2.7000000000000001E-3</c:v>
                </c:pt>
                <c:pt idx="144">
                  <c:v>2.5600000000000002E-3</c:v>
                </c:pt>
                <c:pt idx="145">
                  <c:v>2.3800000000000002E-3</c:v>
                </c:pt>
                <c:pt idx="146">
                  <c:v>2.2200000000000002E-3</c:v>
                </c:pt>
                <c:pt idx="147">
                  <c:v>2.0799999999999998E-3</c:v>
                </c:pt>
                <c:pt idx="148">
                  <c:v>1.9400000000000001E-3</c:v>
                </c:pt>
                <c:pt idx="149">
                  <c:v>1.82E-3</c:v>
                </c:pt>
                <c:pt idx="150">
                  <c:v>1.6999999999999999E-3</c:v>
                </c:pt>
                <c:pt idx="151">
                  <c:v>1.58E-3</c:v>
                </c:pt>
                <c:pt idx="152">
                  <c:v>1.48E-3</c:v>
                </c:pt>
                <c:pt idx="153">
                  <c:v>1.4E-3</c:v>
                </c:pt>
                <c:pt idx="154">
                  <c:v>1.32E-3</c:v>
                </c:pt>
                <c:pt idx="155">
                  <c:v>1.24E-3</c:v>
                </c:pt>
                <c:pt idx="156">
                  <c:v>1.1800000000000001E-3</c:v>
                </c:pt>
                <c:pt idx="157">
                  <c:v>1.1000000000000001E-3</c:v>
                </c:pt>
                <c:pt idx="158">
                  <c:v>1.0399999999999999E-3</c:v>
                </c:pt>
                <c:pt idx="159">
                  <c:v>9.7999999999999997E-4</c:v>
                </c:pt>
                <c:pt idx="160">
                  <c:v>8.9999999999999998E-4</c:v>
                </c:pt>
                <c:pt idx="161">
                  <c:v>8.5999999999999998E-4</c:v>
                </c:pt>
                <c:pt idx="162">
                  <c:v>8.0000000000000004E-4</c:v>
                </c:pt>
                <c:pt idx="163">
                  <c:v>7.6000000000000004E-4</c:v>
                </c:pt>
                <c:pt idx="164">
                  <c:v>7.2000000000000005E-4</c:v>
                </c:pt>
                <c:pt idx="165">
                  <c:v>6.8000000000000005E-4</c:v>
                </c:pt>
                <c:pt idx="166">
                  <c:v>6.4000000000000005E-4</c:v>
                </c:pt>
                <c:pt idx="167">
                  <c:v>5.9999999999999995E-4</c:v>
                </c:pt>
                <c:pt idx="168">
                  <c:v>5.5999999999999995E-4</c:v>
                </c:pt>
                <c:pt idx="169">
                  <c:v>5.1999999999999995E-4</c:v>
                </c:pt>
                <c:pt idx="170">
                  <c:v>4.8000000000000001E-4</c:v>
                </c:pt>
                <c:pt idx="171">
                  <c:v>4.4000000000000002E-4</c:v>
                </c:pt>
                <c:pt idx="172">
                  <c:v>4.2000000000000002E-4</c:v>
                </c:pt>
                <c:pt idx="173">
                  <c:v>3.8000000000000002E-4</c:v>
                </c:pt>
                <c:pt idx="174">
                  <c:v>3.6000000000000002E-4</c:v>
                </c:pt>
                <c:pt idx="175">
                  <c:v>3.4000000000000002E-4</c:v>
                </c:pt>
                <c:pt idx="176">
                  <c:v>3.2000000000000003E-4</c:v>
                </c:pt>
                <c:pt idx="177">
                  <c:v>2.7999999999999998E-4</c:v>
                </c:pt>
                <c:pt idx="178">
                  <c:v>2.5999999999999998E-4</c:v>
                </c:pt>
                <c:pt idx="179">
                  <c:v>2.4000000000000001E-4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2.0000000000000002E-5</c:v>
                </c:pt>
                <c:pt idx="195">
                  <c:v>2.0000000000000002E-5</c:v>
                </c:pt>
                <c:pt idx="196">
                  <c:v>2.0000000000000002E-5</c:v>
                </c:pt>
                <c:pt idx="197">
                  <c:v>4.0000000000000003E-5</c:v>
                </c:pt>
                <c:pt idx="198">
                  <c:v>4.0000000000000003E-5</c:v>
                </c:pt>
                <c:pt idx="199">
                  <c:v>4.0000000000000003E-5</c:v>
                </c:pt>
                <c:pt idx="200">
                  <c:v>6.0000000000000002E-5</c:v>
                </c:pt>
                <c:pt idx="201">
                  <c:v>6.0000000000000002E-5</c:v>
                </c:pt>
                <c:pt idx="202">
                  <c:v>8.0000000000000007E-5</c:v>
                </c:pt>
                <c:pt idx="203">
                  <c:v>8.0000000000000007E-5</c:v>
                </c:pt>
                <c:pt idx="204">
                  <c:v>8.0000000000000007E-5</c:v>
                </c:pt>
                <c:pt idx="205">
                  <c:v>1E-4</c:v>
                </c:pt>
                <c:pt idx="206">
                  <c:v>1E-4</c:v>
                </c:pt>
                <c:pt idx="207">
                  <c:v>1.2E-4</c:v>
                </c:pt>
                <c:pt idx="208">
                  <c:v>1.3999999999999999E-4</c:v>
                </c:pt>
                <c:pt idx="209">
                  <c:v>1.3999999999999999E-4</c:v>
                </c:pt>
                <c:pt idx="210">
                  <c:v>1.6000000000000001E-4</c:v>
                </c:pt>
                <c:pt idx="211">
                  <c:v>1.8000000000000001E-4</c:v>
                </c:pt>
                <c:pt idx="212">
                  <c:v>2.0000000000000001E-4</c:v>
                </c:pt>
                <c:pt idx="213">
                  <c:v>2.2000000000000001E-4</c:v>
                </c:pt>
                <c:pt idx="214">
                  <c:v>2.4000000000000001E-4</c:v>
                </c:pt>
                <c:pt idx="215">
                  <c:v>2.7999999999999998E-4</c:v>
                </c:pt>
                <c:pt idx="216">
                  <c:v>2.9999999999999997E-4</c:v>
                </c:pt>
                <c:pt idx="217">
                  <c:v>3.4000000000000002E-4</c:v>
                </c:pt>
                <c:pt idx="218">
                  <c:v>3.8000000000000002E-4</c:v>
                </c:pt>
                <c:pt idx="219">
                  <c:v>4.2000000000000002E-4</c:v>
                </c:pt>
                <c:pt idx="220">
                  <c:v>4.8000000000000001E-4</c:v>
                </c:pt>
                <c:pt idx="221">
                  <c:v>5.4000000000000001E-4</c:v>
                </c:pt>
                <c:pt idx="222">
                  <c:v>6.4000000000000005E-4</c:v>
                </c:pt>
                <c:pt idx="223">
                  <c:v>6.9999999999999999E-4</c:v>
                </c:pt>
                <c:pt idx="224">
                  <c:v>7.7999999999999999E-4</c:v>
                </c:pt>
                <c:pt idx="225">
                  <c:v>8.5999999999999998E-4</c:v>
                </c:pt>
                <c:pt idx="226">
                  <c:v>9.6000000000000002E-4</c:v>
                </c:pt>
                <c:pt idx="227">
                  <c:v>1.06E-3</c:v>
                </c:pt>
                <c:pt idx="228">
                  <c:v>1.1800000000000001E-3</c:v>
                </c:pt>
                <c:pt idx="229">
                  <c:v>1.2999999999999999E-3</c:v>
                </c:pt>
                <c:pt idx="230">
                  <c:v>1.42E-3</c:v>
                </c:pt>
                <c:pt idx="231">
                  <c:v>1.56E-3</c:v>
                </c:pt>
                <c:pt idx="232">
                  <c:v>1.6999999999999999E-3</c:v>
                </c:pt>
                <c:pt idx="233">
                  <c:v>1.8400000000000001E-3</c:v>
                </c:pt>
                <c:pt idx="234">
                  <c:v>2.0400000000000001E-3</c:v>
                </c:pt>
                <c:pt idx="235">
                  <c:v>2.2200000000000002E-3</c:v>
                </c:pt>
                <c:pt idx="236">
                  <c:v>2.4399999999999999E-3</c:v>
                </c:pt>
                <c:pt idx="237">
                  <c:v>2.64E-3</c:v>
                </c:pt>
                <c:pt idx="238">
                  <c:v>2.8600000000000001E-3</c:v>
                </c:pt>
                <c:pt idx="239">
                  <c:v>3.0799999999999998E-3</c:v>
                </c:pt>
                <c:pt idx="240">
                  <c:v>3.2599999999999999E-3</c:v>
                </c:pt>
                <c:pt idx="241">
                  <c:v>3.48E-3</c:v>
                </c:pt>
                <c:pt idx="242">
                  <c:v>3.6800000000000001E-3</c:v>
                </c:pt>
                <c:pt idx="243">
                  <c:v>3.8400000000000001E-3</c:v>
                </c:pt>
                <c:pt idx="244">
                  <c:v>4.0200000000000001E-3</c:v>
                </c:pt>
                <c:pt idx="245">
                  <c:v>4.1799999999999997E-3</c:v>
                </c:pt>
                <c:pt idx="246">
                  <c:v>4.3200000000000001E-3</c:v>
                </c:pt>
                <c:pt idx="247">
                  <c:v>4.4799999999999996E-3</c:v>
                </c:pt>
                <c:pt idx="248">
                  <c:v>4.5999999999999999E-3</c:v>
                </c:pt>
                <c:pt idx="249">
                  <c:v>4.7200000000000002E-3</c:v>
                </c:pt>
                <c:pt idx="250">
                  <c:v>4.8399999999999997E-3</c:v>
                </c:pt>
                <c:pt idx="251">
                  <c:v>4.9199999999999999E-3</c:v>
                </c:pt>
                <c:pt idx="252">
                  <c:v>4.9800000000000001E-3</c:v>
                </c:pt>
                <c:pt idx="253">
                  <c:v>5.0400000000000002E-3</c:v>
                </c:pt>
                <c:pt idx="254">
                  <c:v>5.0800000000000003E-3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5.0800000000000003E-3</c:v>
                </c:pt>
                <c:pt idx="259">
                  <c:v>5.0600000000000003E-3</c:v>
                </c:pt>
                <c:pt idx="260">
                  <c:v>5.0600000000000003E-3</c:v>
                </c:pt>
                <c:pt idx="261">
                  <c:v>5.0200000000000002E-3</c:v>
                </c:pt>
                <c:pt idx="262">
                  <c:v>4.96E-3</c:v>
                </c:pt>
                <c:pt idx="263">
                  <c:v>4.8999999999999998E-3</c:v>
                </c:pt>
                <c:pt idx="264">
                  <c:v>4.8199999999999996E-3</c:v>
                </c:pt>
                <c:pt idx="265">
                  <c:v>4.7200000000000002E-3</c:v>
                </c:pt>
                <c:pt idx="266">
                  <c:v>4.5999999999999999E-3</c:v>
                </c:pt>
                <c:pt idx="267">
                  <c:v>4.4400000000000004E-3</c:v>
                </c:pt>
                <c:pt idx="268">
                  <c:v>4.3200000000000001E-3</c:v>
                </c:pt>
                <c:pt idx="269">
                  <c:v>4.1599999999999996E-3</c:v>
                </c:pt>
                <c:pt idx="270">
                  <c:v>4.0000000000000001E-3</c:v>
                </c:pt>
                <c:pt idx="271">
                  <c:v>3.8400000000000001E-3</c:v>
                </c:pt>
                <c:pt idx="272">
                  <c:v>3.6600000000000001E-3</c:v>
                </c:pt>
                <c:pt idx="273">
                  <c:v>3.5200000000000001E-3</c:v>
                </c:pt>
                <c:pt idx="274">
                  <c:v>3.3600000000000001E-3</c:v>
                </c:pt>
                <c:pt idx="275">
                  <c:v>3.2200000000000002E-3</c:v>
                </c:pt>
                <c:pt idx="276">
                  <c:v>3.0799999999999998E-3</c:v>
                </c:pt>
                <c:pt idx="277">
                  <c:v>2.9199999999999999E-3</c:v>
                </c:pt>
                <c:pt idx="278">
                  <c:v>2.7399999999999998E-3</c:v>
                </c:pt>
                <c:pt idx="279">
                  <c:v>2.5999999999999999E-3</c:v>
                </c:pt>
                <c:pt idx="280">
                  <c:v>2.48E-3</c:v>
                </c:pt>
                <c:pt idx="281">
                  <c:v>2.32E-3</c:v>
                </c:pt>
                <c:pt idx="282">
                  <c:v>2.2200000000000002E-3</c:v>
                </c:pt>
                <c:pt idx="283">
                  <c:v>2.0999999999999999E-3</c:v>
                </c:pt>
                <c:pt idx="284">
                  <c:v>1.98E-3</c:v>
                </c:pt>
                <c:pt idx="285">
                  <c:v>1.8400000000000001E-3</c:v>
                </c:pt>
                <c:pt idx="286">
                  <c:v>1.7600000000000001E-3</c:v>
                </c:pt>
                <c:pt idx="287">
                  <c:v>1.64E-3</c:v>
                </c:pt>
                <c:pt idx="288">
                  <c:v>1.5200000000000001E-3</c:v>
                </c:pt>
                <c:pt idx="289">
                  <c:v>1.42E-3</c:v>
                </c:pt>
                <c:pt idx="290">
                  <c:v>1.32E-3</c:v>
                </c:pt>
                <c:pt idx="291">
                  <c:v>1.2199999999999999E-3</c:v>
                </c:pt>
                <c:pt idx="292">
                  <c:v>1.14E-3</c:v>
                </c:pt>
                <c:pt idx="293">
                  <c:v>1.06E-3</c:v>
                </c:pt>
                <c:pt idx="294">
                  <c:v>9.7999999999999997E-4</c:v>
                </c:pt>
                <c:pt idx="295">
                  <c:v>9.2000000000000003E-4</c:v>
                </c:pt>
                <c:pt idx="296">
                  <c:v>8.8000000000000003E-4</c:v>
                </c:pt>
                <c:pt idx="297">
                  <c:v>8.1999999999999998E-4</c:v>
                </c:pt>
                <c:pt idx="298">
                  <c:v>7.7999999999999999E-4</c:v>
                </c:pt>
                <c:pt idx="299">
                  <c:v>7.2000000000000005E-4</c:v>
                </c:pt>
                <c:pt idx="300">
                  <c:v>6.8000000000000005E-4</c:v>
                </c:pt>
                <c:pt idx="301">
                  <c:v>6.6E-4</c:v>
                </c:pt>
                <c:pt idx="302">
                  <c:v>6.2E-4</c:v>
                </c:pt>
                <c:pt idx="303">
                  <c:v>5.8E-4</c:v>
                </c:pt>
                <c:pt idx="304">
                  <c:v>5.4000000000000001E-4</c:v>
                </c:pt>
                <c:pt idx="305">
                  <c:v>5.0000000000000001E-4</c:v>
                </c:pt>
                <c:pt idx="306">
                  <c:v>4.8000000000000001E-4</c:v>
                </c:pt>
                <c:pt idx="307">
                  <c:v>4.4000000000000002E-4</c:v>
                </c:pt>
                <c:pt idx="308">
                  <c:v>4.2000000000000002E-4</c:v>
                </c:pt>
                <c:pt idx="309">
                  <c:v>4.0000000000000002E-4</c:v>
                </c:pt>
                <c:pt idx="310">
                  <c:v>3.6000000000000002E-4</c:v>
                </c:pt>
                <c:pt idx="311">
                  <c:v>3.4000000000000002E-4</c:v>
                </c:pt>
                <c:pt idx="312">
                  <c:v>3.2000000000000003E-4</c:v>
                </c:pt>
                <c:pt idx="313">
                  <c:v>2.7999999999999998E-4</c:v>
                </c:pt>
                <c:pt idx="314">
                  <c:v>2.7999999999999998E-4</c:v>
                </c:pt>
                <c:pt idx="315">
                  <c:v>2.5999999999999998E-4</c:v>
                </c:pt>
                <c:pt idx="316">
                  <c:v>2.4000000000000001E-4</c:v>
                </c:pt>
                <c:pt idx="317">
                  <c:v>2.2000000000000001E-4</c:v>
                </c:pt>
                <c:pt idx="318">
                  <c:v>2.0000000000000001E-4</c:v>
                </c:pt>
                <c:pt idx="319">
                  <c:v>2.0000000000000001E-4</c:v>
                </c:pt>
                <c:pt idx="320">
                  <c:v>1.8000000000000001E-4</c:v>
                </c:pt>
                <c:pt idx="321">
                  <c:v>1.8000000000000001E-4</c:v>
                </c:pt>
                <c:pt idx="322">
                  <c:v>1.6000000000000001E-4</c:v>
                </c:pt>
                <c:pt idx="323">
                  <c:v>1.6000000000000001E-4</c:v>
                </c:pt>
                <c:pt idx="324">
                  <c:v>1.3999999999999999E-4</c:v>
                </c:pt>
                <c:pt idx="325">
                  <c:v>1.3999999999999999E-4</c:v>
                </c:pt>
                <c:pt idx="326">
                  <c:v>1.2E-4</c:v>
                </c:pt>
                <c:pt idx="327">
                  <c:v>1.2E-4</c:v>
                </c:pt>
                <c:pt idx="328">
                  <c:v>1E-4</c:v>
                </c:pt>
                <c:pt idx="329">
                  <c:v>1E-4</c:v>
                </c:pt>
                <c:pt idx="330">
                  <c:v>1E-4</c:v>
                </c:pt>
                <c:pt idx="331">
                  <c:v>8.0000000000000007E-5</c:v>
                </c:pt>
                <c:pt idx="332">
                  <c:v>8.0000000000000007E-5</c:v>
                </c:pt>
                <c:pt idx="333">
                  <c:v>6.0000000000000002E-5</c:v>
                </c:pt>
                <c:pt idx="334">
                  <c:v>6.0000000000000002E-5</c:v>
                </c:pt>
                <c:pt idx="335">
                  <c:v>6.0000000000000002E-5</c:v>
                </c:pt>
                <c:pt idx="336">
                  <c:v>6.0000000000000002E-5</c:v>
                </c:pt>
                <c:pt idx="337">
                  <c:v>6.0000000000000002E-5</c:v>
                </c:pt>
                <c:pt idx="338">
                  <c:v>6.0000000000000002E-5</c:v>
                </c:pt>
                <c:pt idx="339">
                  <c:v>6.0000000000000002E-5</c:v>
                </c:pt>
                <c:pt idx="340">
                  <c:v>4.0000000000000003E-5</c:v>
                </c:pt>
                <c:pt idx="341">
                  <c:v>4.0000000000000003E-5</c:v>
                </c:pt>
                <c:pt idx="342">
                  <c:v>4.0000000000000003E-5</c:v>
                </c:pt>
                <c:pt idx="343">
                  <c:v>4.0000000000000003E-5</c:v>
                </c:pt>
                <c:pt idx="344">
                  <c:v>4.0000000000000003E-5</c:v>
                </c:pt>
                <c:pt idx="345">
                  <c:v>4.0000000000000003E-5</c:v>
                </c:pt>
                <c:pt idx="346">
                  <c:v>4.0000000000000003E-5</c:v>
                </c:pt>
                <c:pt idx="347">
                  <c:v>4.0000000000000003E-5</c:v>
                </c:pt>
                <c:pt idx="348">
                  <c:v>2.0000000000000002E-5</c:v>
                </c:pt>
                <c:pt idx="349">
                  <c:v>2.0000000000000002E-5</c:v>
                </c:pt>
                <c:pt idx="350">
                  <c:v>2.0000000000000002E-5</c:v>
                </c:pt>
                <c:pt idx="351">
                  <c:v>2.0000000000000002E-5</c:v>
                </c:pt>
                <c:pt idx="352">
                  <c:v>2.0000000000000002E-5</c:v>
                </c:pt>
                <c:pt idx="353">
                  <c:v>2.0000000000000002E-5</c:v>
                </c:pt>
                <c:pt idx="354">
                  <c:v>2.0000000000000002E-5</c:v>
                </c:pt>
                <c:pt idx="355">
                  <c:v>2.0000000000000002E-5</c:v>
                </c:pt>
                <c:pt idx="356">
                  <c:v>2.0000000000000002E-5</c:v>
                </c:pt>
                <c:pt idx="357">
                  <c:v>2.0000000000000002E-5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AC-42B7-B915-00F44E435B74}"/>
            </c:ext>
          </c:extLst>
        </c:ser>
        <c:ser>
          <c:idx val="3"/>
          <c:order val="2"/>
          <c:tx>
            <c:v>Alta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'50SR'!$C$14:$C$133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  <c:extLst xmlns:c15="http://schemas.microsoft.com/office/drawing/2012/chart"/>
            </c:numRef>
          </c:xVal>
          <c:yVal>
            <c:numRef>
              <c:f>'50SR'!$AO$14:$AO$373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8.0000000000000007E-5</c:v>
                </c:pt>
                <c:pt idx="4">
                  <c:v>1E-4</c:v>
                </c:pt>
                <c:pt idx="5">
                  <c:v>8.0000000000000007E-5</c:v>
                </c:pt>
                <c:pt idx="6">
                  <c:v>2.5999999999999998E-4</c:v>
                </c:pt>
                <c:pt idx="7">
                  <c:v>3.8000000000000002E-4</c:v>
                </c:pt>
                <c:pt idx="8">
                  <c:v>4.4000000000000002E-4</c:v>
                </c:pt>
                <c:pt idx="9">
                  <c:v>6.2E-4</c:v>
                </c:pt>
                <c:pt idx="10">
                  <c:v>7.6000000000000004E-4</c:v>
                </c:pt>
                <c:pt idx="11">
                  <c:v>7.3999999999999999E-4</c:v>
                </c:pt>
                <c:pt idx="12">
                  <c:v>5.9999999999999995E-4</c:v>
                </c:pt>
                <c:pt idx="13">
                  <c:v>4.6000000000000001E-4</c:v>
                </c:pt>
                <c:pt idx="14">
                  <c:v>3.8000000000000002E-4</c:v>
                </c:pt>
                <c:pt idx="15">
                  <c:v>3.6000000000000002E-4</c:v>
                </c:pt>
                <c:pt idx="16">
                  <c:v>4.4000000000000002E-4</c:v>
                </c:pt>
                <c:pt idx="17">
                  <c:v>5.0000000000000001E-4</c:v>
                </c:pt>
                <c:pt idx="18">
                  <c:v>5.0000000000000001E-4</c:v>
                </c:pt>
                <c:pt idx="19">
                  <c:v>5.8E-4</c:v>
                </c:pt>
                <c:pt idx="20">
                  <c:v>7.2000000000000005E-4</c:v>
                </c:pt>
                <c:pt idx="21">
                  <c:v>9.2000000000000003E-4</c:v>
                </c:pt>
                <c:pt idx="22">
                  <c:v>1.1199999999999999E-3</c:v>
                </c:pt>
                <c:pt idx="23">
                  <c:v>1.2800000000000001E-3</c:v>
                </c:pt>
                <c:pt idx="24">
                  <c:v>1.6000000000000001E-3</c:v>
                </c:pt>
                <c:pt idx="25">
                  <c:v>1.8E-3</c:v>
                </c:pt>
                <c:pt idx="26">
                  <c:v>1.98E-3</c:v>
                </c:pt>
                <c:pt idx="27">
                  <c:v>2.2399999999999998E-3</c:v>
                </c:pt>
                <c:pt idx="28">
                  <c:v>2.4199999999999998E-3</c:v>
                </c:pt>
                <c:pt idx="29">
                  <c:v>2.7399999999999998E-3</c:v>
                </c:pt>
                <c:pt idx="30">
                  <c:v>2.9399999999999999E-3</c:v>
                </c:pt>
                <c:pt idx="31">
                  <c:v>3.14E-3</c:v>
                </c:pt>
                <c:pt idx="32">
                  <c:v>3.3400000000000001E-3</c:v>
                </c:pt>
                <c:pt idx="33">
                  <c:v>3.6600000000000001E-3</c:v>
                </c:pt>
                <c:pt idx="34">
                  <c:v>3.96E-3</c:v>
                </c:pt>
                <c:pt idx="35">
                  <c:v>4.4400000000000004E-3</c:v>
                </c:pt>
                <c:pt idx="36">
                  <c:v>4.64E-3</c:v>
                </c:pt>
                <c:pt idx="37">
                  <c:v>5.0000000000000001E-3</c:v>
                </c:pt>
                <c:pt idx="38">
                  <c:v>5.28E-3</c:v>
                </c:pt>
                <c:pt idx="39">
                  <c:v>5.5399999999999998E-3</c:v>
                </c:pt>
                <c:pt idx="40">
                  <c:v>6.0600000000000003E-3</c:v>
                </c:pt>
                <c:pt idx="41">
                  <c:v>6.5399999999999998E-3</c:v>
                </c:pt>
                <c:pt idx="42">
                  <c:v>6.8199999999999997E-3</c:v>
                </c:pt>
                <c:pt idx="43">
                  <c:v>7.3200000000000001E-3</c:v>
                </c:pt>
                <c:pt idx="44">
                  <c:v>7.6E-3</c:v>
                </c:pt>
                <c:pt idx="45">
                  <c:v>8.0199999999999994E-3</c:v>
                </c:pt>
                <c:pt idx="46">
                  <c:v>8.2199999999999999E-3</c:v>
                </c:pt>
                <c:pt idx="47">
                  <c:v>8.5400000000000007E-3</c:v>
                </c:pt>
                <c:pt idx="48">
                  <c:v>8.6599999999999993E-3</c:v>
                </c:pt>
                <c:pt idx="49">
                  <c:v>8.5800000000000008E-3</c:v>
                </c:pt>
                <c:pt idx="50">
                  <c:v>8.5000000000000006E-3</c:v>
                </c:pt>
                <c:pt idx="51">
                  <c:v>8.3599999999999994E-3</c:v>
                </c:pt>
                <c:pt idx="52">
                  <c:v>8.0999999999999996E-3</c:v>
                </c:pt>
                <c:pt idx="53">
                  <c:v>7.92E-3</c:v>
                </c:pt>
                <c:pt idx="54">
                  <c:v>7.6400000000000001E-3</c:v>
                </c:pt>
                <c:pt idx="55">
                  <c:v>7.5799999999999999E-3</c:v>
                </c:pt>
                <c:pt idx="56">
                  <c:v>7.3600000000000002E-3</c:v>
                </c:pt>
                <c:pt idx="57">
                  <c:v>7.2199999999999999E-3</c:v>
                </c:pt>
                <c:pt idx="58">
                  <c:v>6.7799999999999996E-3</c:v>
                </c:pt>
                <c:pt idx="59">
                  <c:v>6.5399999999999998E-3</c:v>
                </c:pt>
                <c:pt idx="60">
                  <c:v>6.2399999999999999E-3</c:v>
                </c:pt>
                <c:pt idx="61">
                  <c:v>5.7400000000000003E-3</c:v>
                </c:pt>
                <c:pt idx="62">
                  <c:v>5.4400000000000004E-3</c:v>
                </c:pt>
                <c:pt idx="63">
                  <c:v>5.1599999999999997E-3</c:v>
                </c:pt>
                <c:pt idx="64">
                  <c:v>4.8599999999999997E-3</c:v>
                </c:pt>
                <c:pt idx="65">
                  <c:v>4.5599999999999998E-3</c:v>
                </c:pt>
                <c:pt idx="66">
                  <c:v>4.3600000000000002E-3</c:v>
                </c:pt>
                <c:pt idx="67">
                  <c:v>4.1999999999999997E-3</c:v>
                </c:pt>
                <c:pt idx="68">
                  <c:v>3.8800000000000002E-3</c:v>
                </c:pt>
                <c:pt idx="69">
                  <c:v>3.6800000000000001E-3</c:v>
                </c:pt>
                <c:pt idx="70">
                  <c:v>3.48E-3</c:v>
                </c:pt>
                <c:pt idx="71">
                  <c:v>3.3E-3</c:v>
                </c:pt>
                <c:pt idx="72">
                  <c:v>3.16E-3</c:v>
                </c:pt>
                <c:pt idx="73">
                  <c:v>2.9199999999999999E-3</c:v>
                </c:pt>
                <c:pt idx="74">
                  <c:v>2.8600000000000001E-3</c:v>
                </c:pt>
                <c:pt idx="75">
                  <c:v>2.5999999999999999E-3</c:v>
                </c:pt>
                <c:pt idx="76">
                  <c:v>2.5200000000000001E-3</c:v>
                </c:pt>
                <c:pt idx="77">
                  <c:v>2.3600000000000001E-3</c:v>
                </c:pt>
                <c:pt idx="78">
                  <c:v>2.2200000000000002E-3</c:v>
                </c:pt>
                <c:pt idx="79">
                  <c:v>2.2000000000000001E-3</c:v>
                </c:pt>
                <c:pt idx="80">
                  <c:v>1.92E-3</c:v>
                </c:pt>
                <c:pt idx="81">
                  <c:v>1.8799999999999999E-3</c:v>
                </c:pt>
                <c:pt idx="82">
                  <c:v>1.8E-3</c:v>
                </c:pt>
                <c:pt idx="83">
                  <c:v>1.6199999999999999E-3</c:v>
                </c:pt>
                <c:pt idx="84">
                  <c:v>1.5200000000000001E-3</c:v>
                </c:pt>
                <c:pt idx="85">
                  <c:v>1.48E-3</c:v>
                </c:pt>
                <c:pt idx="86">
                  <c:v>1.3600000000000001E-3</c:v>
                </c:pt>
                <c:pt idx="87">
                  <c:v>1.3600000000000001E-3</c:v>
                </c:pt>
                <c:pt idx="88">
                  <c:v>1.16E-3</c:v>
                </c:pt>
                <c:pt idx="89">
                  <c:v>1.1000000000000001E-3</c:v>
                </c:pt>
                <c:pt idx="90">
                  <c:v>1.08E-3</c:v>
                </c:pt>
                <c:pt idx="91">
                  <c:v>1.0200000000000001E-3</c:v>
                </c:pt>
                <c:pt idx="92">
                  <c:v>9.2000000000000003E-4</c:v>
                </c:pt>
                <c:pt idx="93">
                  <c:v>8.9999999999999998E-4</c:v>
                </c:pt>
                <c:pt idx="94">
                  <c:v>9.2000000000000003E-4</c:v>
                </c:pt>
                <c:pt idx="95">
                  <c:v>8.0000000000000004E-4</c:v>
                </c:pt>
                <c:pt idx="96">
                  <c:v>7.7999999999999999E-4</c:v>
                </c:pt>
                <c:pt idx="97">
                  <c:v>7.3999999999999999E-4</c:v>
                </c:pt>
                <c:pt idx="98">
                  <c:v>6.6E-4</c:v>
                </c:pt>
                <c:pt idx="99">
                  <c:v>6.2E-4</c:v>
                </c:pt>
                <c:pt idx="100">
                  <c:v>6.4000000000000005E-4</c:v>
                </c:pt>
                <c:pt idx="101">
                  <c:v>5.5999999999999995E-4</c:v>
                </c:pt>
                <c:pt idx="102">
                  <c:v>5.1999999999999995E-4</c:v>
                </c:pt>
                <c:pt idx="103">
                  <c:v>4.8000000000000001E-4</c:v>
                </c:pt>
                <c:pt idx="104">
                  <c:v>4.6000000000000001E-4</c:v>
                </c:pt>
                <c:pt idx="105">
                  <c:v>4.4000000000000002E-4</c:v>
                </c:pt>
                <c:pt idx="106">
                  <c:v>4.0000000000000002E-4</c:v>
                </c:pt>
                <c:pt idx="107">
                  <c:v>3.8000000000000002E-4</c:v>
                </c:pt>
                <c:pt idx="108">
                  <c:v>3.6000000000000002E-4</c:v>
                </c:pt>
                <c:pt idx="109">
                  <c:v>3.8000000000000002E-4</c:v>
                </c:pt>
                <c:pt idx="110">
                  <c:v>3.4000000000000002E-4</c:v>
                </c:pt>
                <c:pt idx="111">
                  <c:v>2.9999999999999997E-4</c:v>
                </c:pt>
                <c:pt idx="112">
                  <c:v>2.9999999999999997E-4</c:v>
                </c:pt>
                <c:pt idx="113">
                  <c:v>2.7999999999999998E-4</c:v>
                </c:pt>
                <c:pt idx="114">
                  <c:v>2.5999999999999998E-4</c:v>
                </c:pt>
                <c:pt idx="115">
                  <c:v>2.5999999999999998E-4</c:v>
                </c:pt>
                <c:pt idx="116">
                  <c:v>2.2000000000000001E-4</c:v>
                </c:pt>
                <c:pt idx="117">
                  <c:v>1.8000000000000001E-4</c:v>
                </c:pt>
                <c:pt idx="118">
                  <c:v>2.2000000000000001E-4</c:v>
                </c:pt>
                <c:pt idx="119">
                  <c:v>1.8000000000000001E-4</c:v>
                </c:pt>
                <c:pt idx="120">
                  <c:v>1.8000000000000001E-4</c:v>
                </c:pt>
                <c:pt idx="121">
                  <c:v>1.6000000000000001E-4</c:v>
                </c:pt>
                <c:pt idx="122">
                  <c:v>1.3999999999999999E-4</c:v>
                </c:pt>
                <c:pt idx="123">
                  <c:v>1.8000000000000001E-4</c:v>
                </c:pt>
                <c:pt idx="124">
                  <c:v>1E-4</c:v>
                </c:pt>
                <c:pt idx="125">
                  <c:v>1.2E-4</c:v>
                </c:pt>
                <c:pt idx="126">
                  <c:v>1.2E-4</c:v>
                </c:pt>
                <c:pt idx="127">
                  <c:v>1.2E-4</c:v>
                </c:pt>
                <c:pt idx="128">
                  <c:v>1E-4</c:v>
                </c:pt>
                <c:pt idx="129">
                  <c:v>1E-4</c:v>
                </c:pt>
                <c:pt idx="130">
                  <c:v>8.0000000000000007E-5</c:v>
                </c:pt>
                <c:pt idx="131">
                  <c:v>1E-4</c:v>
                </c:pt>
                <c:pt idx="132">
                  <c:v>8.0000000000000007E-5</c:v>
                </c:pt>
                <c:pt idx="133">
                  <c:v>6.0000000000000002E-5</c:v>
                </c:pt>
                <c:pt idx="134">
                  <c:v>8.0000000000000007E-5</c:v>
                </c:pt>
                <c:pt idx="135">
                  <c:v>4.0000000000000003E-5</c:v>
                </c:pt>
                <c:pt idx="136">
                  <c:v>6.0000000000000002E-5</c:v>
                </c:pt>
                <c:pt idx="137">
                  <c:v>6.0000000000000002E-5</c:v>
                </c:pt>
                <c:pt idx="138">
                  <c:v>6.0000000000000002E-5</c:v>
                </c:pt>
                <c:pt idx="139">
                  <c:v>6.0000000000000002E-5</c:v>
                </c:pt>
                <c:pt idx="140">
                  <c:v>4.0000000000000003E-5</c:v>
                </c:pt>
                <c:pt idx="141">
                  <c:v>6.0000000000000002E-5</c:v>
                </c:pt>
                <c:pt idx="142">
                  <c:v>4.0000000000000003E-5</c:v>
                </c:pt>
                <c:pt idx="143">
                  <c:v>4.0000000000000003E-5</c:v>
                </c:pt>
                <c:pt idx="144">
                  <c:v>4.0000000000000003E-5</c:v>
                </c:pt>
                <c:pt idx="145">
                  <c:v>4.0000000000000003E-5</c:v>
                </c:pt>
                <c:pt idx="146">
                  <c:v>4.0000000000000003E-5</c:v>
                </c:pt>
                <c:pt idx="147">
                  <c:v>4.0000000000000003E-5</c:v>
                </c:pt>
                <c:pt idx="148">
                  <c:v>2.0000000000000002E-5</c:v>
                </c:pt>
                <c:pt idx="149">
                  <c:v>2.0000000000000002E-5</c:v>
                </c:pt>
                <c:pt idx="150">
                  <c:v>2.0000000000000002E-5</c:v>
                </c:pt>
                <c:pt idx="151">
                  <c:v>2.0000000000000002E-5</c:v>
                </c:pt>
                <c:pt idx="152">
                  <c:v>2.0000000000000002E-5</c:v>
                </c:pt>
                <c:pt idx="153">
                  <c:v>2.0000000000000002E-5</c:v>
                </c:pt>
                <c:pt idx="154">
                  <c:v>4.0000000000000003E-5</c:v>
                </c:pt>
                <c:pt idx="155">
                  <c:v>2.0000000000000002E-5</c:v>
                </c:pt>
                <c:pt idx="156">
                  <c:v>2.0000000000000002E-5</c:v>
                </c:pt>
                <c:pt idx="157">
                  <c:v>0</c:v>
                </c:pt>
                <c:pt idx="158">
                  <c:v>2.0000000000000002E-5</c:v>
                </c:pt>
                <c:pt idx="159">
                  <c:v>2.0000000000000002E-5</c:v>
                </c:pt>
                <c:pt idx="160">
                  <c:v>0</c:v>
                </c:pt>
                <c:pt idx="161">
                  <c:v>2.0000000000000002E-5</c:v>
                </c:pt>
                <c:pt idx="162">
                  <c:v>0</c:v>
                </c:pt>
                <c:pt idx="163">
                  <c:v>2.0000000000000002E-5</c:v>
                </c:pt>
                <c:pt idx="164">
                  <c:v>2.0000000000000002E-5</c:v>
                </c:pt>
                <c:pt idx="165">
                  <c:v>0</c:v>
                </c:pt>
                <c:pt idx="166">
                  <c:v>0</c:v>
                </c:pt>
                <c:pt idx="167">
                  <c:v>2.0000000000000002E-5</c:v>
                </c:pt>
                <c:pt idx="168">
                  <c:v>0</c:v>
                </c:pt>
                <c:pt idx="169">
                  <c:v>2.0000000000000002E-5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2.0000000000000002E-5</c:v>
                </c:pt>
                <c:pt idx="176">
                  <c:v>2.0000000000000002E-5</c:v>
                </c:pt>
                <c:pt idx="177">
                  <c:v>-2.0000000000000002E-5</c:v>
                </c:pt>
                <c:pt idx="178">
                  <c:v>2.0000000000000002E-5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2.0000000000000002E-5</c:v>
                </c:pt>
                <c:pt idx="195">
                  <c:v>0</c:v>
                </c:pt>
                <c:pt idx="196">
                  <c:v>0</c:v>
                </c:pt>
                <c:pt idx="197">
                  <c:v>2.0000000000000002E-5</c:v>
                </c:pt>
                <c:pt idx="198">
                  <c:v>0</c:v>
                </c:pt>
                <c:pt idx="199">
                  <c:v>0</c:v>
                </c:pt>
                <c:pt idx="200">
                  <c:v>2.0000000000000002E-5</c:v>
                </c:pt>
                <c:pt idx="201">
                  <c:v>0</c:v>
                </c:pt>
                <c:pt idx="202">
                  <c:v>2.0000000000000002E-5</c:v>
                </c:pt>
                <c:pt idx="203">
                  <c:v>0</c:v>
                </c:pt>
                <c:pt idx="204">
                  <c:v>0</c:v>
                </c:pt>
                <c:pt idx="205">
                  <c:v>2.0000000000000002E-5</c:v>
                </c:pt>
                <c:pt idx="206">
                  <c:v>0</c:v>
                </c:pt>
                <c:pt idx="207">
                  <c:v>2.0000000000000002E-5</c:v>
                </c:pt>
                <c:pt idx="208">
                  <c:v>2.0000000000000002E-5</c:v>
                </c:pt>
                <c:pt idx="209">
                  <c:v>0</c:v>
                </c:pt>
                <c:pt idx="210">
                  <c:v>2.0000000000000002E-5</c:v>
                </c:pt>
                <c:pt idx="211">
                  <c:v>2.0000000000000002E-5</c:v>
                </c:pt>
                <c:pt idx="212">
                  <c:v>2.0000000000000002E-5</c:v>
                </c:pt>
                <c:pt idx="213">
                  <c:v>2.0000000000000002E-5</c:v>
                </c:pt>
                <c:pt idx="214">
                  <c:v>2.0000000000000002E-5</c:v>
                </c:pt>
                <c:pt idx="215">
                  <c:v>4.0000000000000003E-5</c:v>
                </c:pt>
                <c:pt idx="216">
                  <c:v>2.0000000000000002E-5</c:v>
                </c:pt>
                <c:pt idx="217">
                  <c:v>6.0000000000000002E-5</c:v>
                </c:pt>
                <c:pt idx="218">
                  <c:v>4.0000000000000003E-5</c:v>
                </c:pt>
                <c:pt idx="219">
                  <c:v>4.0000000000000003E-5</c:v>
                </c:pt>
                <c:pt idx="220">
                  <c:v>6.0000000000000002E-5</c:v>
                </c:pt>
                <c:pt idx="221">
                  <c:v>8.0000000000000007E-5</c:v>
                </c:pt>
                <c:pt idx="222">
                  <c:v>1E-4</c:v>
                </c:pt>
                <c:pt idx="223">
                  <c:v>6.0000000000000002E-5</c:v>
                </c:pt>
                <c:pt idx="224">
                  <c:v>1E-4</c:v>
                </c:pt>
                <c:pt idx="225">
                  <c:v>8.0000000000000007E-5</c:v>
                </c:pt>
                <c:pt idx="226">
                  <c:v>1.2E-4</c:v>
                </c:pt>
                <c:pt idx="227">
                  <c:v>1E-4</c:v>
                </c:pt>
                <c:pt idx="228">
                  <c:v>1.3999999999999999E-4</c:v>
                </c:pt>
                <c:pt idx="229">
                  <c:v>1.2E-4</c:v>
                </c:pt>
                <c:pt idx="230">
                  <c:v>1.3999999999999999E-4</c:v>
                </c:pt>
                <c:pt idx="231">
                  <c:v>1.6000000000000001E-4</c:v>
                </c:pt>
                <c:pt idx="232">
                  <c:v>1.3999999999999999E-4</c:v>
                </c:pt>
                <c:pt idx="233">
                  <c:v>1.6000000000000001E-4</c:v>
                </c:pt>
                <c:pt idx="234">
                  <c:v>2.2000000000000001E-4</c:v>
                </c:pt>
                <c:pt idx="235">
                  <c:v>2.0000000000000001E-4</c:v>
                </c:pt>
                <c:pt idx="236">
                  <c:v>2.4000000000000001E-4</c:v>
                </c:pt>
                <c:pt idx="237">
                  <c:v>2.4000000000000001E-4</c:v>
                </c:pt>
                <c:pt idx="238">
                  <c:v>2.4000000000000001E-4</c:v>
                </c:pt>
                <c:pt idx="239">
                  <c:v>2.5999999999999998E-4</c:v>
                </c:pt>
                <c:pt idx="240">
                  <c:v>2.2000000000000001E-4</c:v>
                </c:pt>
                <c:pt idx="241">
                  <c:v>2.4000000000000001E-4</c:v>
                </c:pt>
                <c:pt idx="242">
                  <c:v>2.5999999999999998E-4</c:v>
                </c:pt>
                <c:pt idx="243">
                  <c:v>2.2000000000000001E-4</c:v>
                </c:pt>
                <c:pt idx="244">
                  <c:v>2.2000000000000001E-4</c:v>
                </c:pt>
                <c:pt idx="245">
                  <c:v>2.4000000000000001E-4</c:v>
                </c:pt>
                <c:pt idx="246">
                  <c:v>2.0000000000000001E-4</c:v>
                </c:pt>
                <c:pt idx="247">
                  <c:v>2.2000000000000001E-4</c:v>
                </c:pt>
                <c:pt idx="248">
                  <c:v>2.0000000000000001E-4</c:v>
                </c:pt>
                <c:pt idx="249">
                  <c:v>2.0000000000000001E-4</c:v>
                </c:pt>
                <c:pt idx="250">
                  <c:v>2.0000000000000001E-4</c:v>
                </c:pt>
                <c:pt idx="251">
                  <c:v>2.0000000000000001E-4</c:v>
                </c:pt>
                <c:pt idx="252">
                  <c:v>1.8000000000000001E-4</c:v>
                </c:pt>
                <c:pt idx="253">
                  <c:v>1.8000000000000001E-4</c:v>
                </c:pt>
                <c:pt idx="254">
                  <c:v>1.6000000000000001E-4</c:v>
                </c:pt>
                <c:pt idx="255">
                  <c:v>1.3999999999999999E-4</c:v>
                </c:pt>
                <c:pt idx="256">
                  <c:v>1.8000000000000001E-4</c:v>
                </c:pt>
                <c:pt idx="257">
                  <c:v>1.6000000000000001E-4</c:v>
                </c:pt>
                <c:pt idx="258">
                  <c:v>1.3999999999999999E-4</c:v>
                </c:pt>
                <c:pt idx="259">
                  <c:v>1.3999999999999999E-4</c:v>
                </c:pt>
                <c:pt idx="260">
                  <c:v>1.8000000000000001E-4</c:v>
                </c:pt>
                <c:pt idx="261">
                  <c:v>1.3999999999999999E-4</c:v>
                </c:pt>
                <c:pt idx="262">
                  <c:v>1.3999999999999999E-4</c:v>
                </c:pt>
                <c:pt idx="263">
                  <c:v>1.2E-4</c:v>
                </c:pt>
                <c:pt idx="264">
                  <c:v>1.2E-4</c:v>
                </c:pt>
                <c:pt idx="265">
                  <c:v>1.3999999999999999E-4</c:v>
                </c:pt>
                <c:pt idx="266">
                  <c:v>8.0000000000000007E-5</c:v>
                </c:pt>
                <c:pt idx="267">
                  <c:v>6.0000000000000002E-5</c:v>
                </c:pt>
                <c:pt idx="268">
                  <c:v>1E-4</c:v>
                </c:pt>
                <c:pt idx="269">
                  <c:v>8.0000000000000007E-5</c:v>
                </c:pt>
                <c:pt idx="270">
                  <c:v>6.0000000000000002E-5</c:v>
                </c:pt>
                <c:pt idx="271">
                  <c:v>6.0000000000000002E-5</c:v>
                </c:pt>
                <c:pt idx="272">
                  <c:v>4.0000000000000003E-5</c:v>
                </c:pt>
                <c:pt idx="273">
                  <c:v>6.0000000000000002E-5</c:v>
                </c:pt>
                <c:pt idx="274">
                  <c:v>4.0000000000000003E-5</c:v>
                </c:pt>
                <c:pt idx="275">
                  <c:v>6.0000000000000002E-5</c:v>
                </c:pt>
                <c:pt idx="276">
                  <c:v>4.0000000000000003E-5</c:v>
                </c:pt>
                <c:pt idx="277">
                  <c:v>4.0000000000000003E-5</c:v>
                </c:pt>
                <c:pt idx="278">
                  <c:v>4.0000000000000003E-5</c:v>
                </c:pt>
                <c:pt idx="279">
                  <c:v>4.0000000000000003E-5</c:v>
                </c:pt>
                <c:pt idx="280">
                  <c:v>4.0000000000000003E-5</c:v>
                </c:pt>
                <c:pt idx="281">
                  <c:v>2.0000000000000002E-5</c:v>
                </c:pt>
                <c:pt idx="282">
                  <c:v>4.0000000000000003E-5</c:v>
                </c:pt>
                <c:pt idx="283">
                  <c:v>4.0000000000000003E-5</c:v>
                </c:pt>
                <c:pt idx="284">
                  <c:v>2.0000000000000002E-5</c:v>
                </c:pt>
                <c:pt idx="285">
                  <c:v>2.0000000000000002E-5</c:v>
                </c:pt>
                <c:pt idx="286">
                  <c:v>4.0000000000000003E-5</c:v>
                </c:pt>
                <c:pt idx="287">
                  <c:v>2.0000000000000002E-5</c:v>
                </c:pt>
                <c:pt idx="288">
                  <c:v>2.0000000000000002E-5</c:v>
                </c:pt>
                <c:pt idx="289">
                  <c:v>2.0000000000000002E-5</c:v>
                </c:pt>
                <c:pt idx="290">
                  <c:v>2.0000000000000002E-5</c:v>
                </c:pt>
                <c:pt idx="291">
                  <c:v>2.0000000000000002E-5</c:v>
                </c:pt>
                <c:pt idx="292">
                  <c:v>2.0000000000000002E-5</c:v>
                </c:pt>
                <c:pt idx="293">
                  <c:v>2.0000000000000002E-5</c:v>
                </c:pt>
                <c:pt idx="294">
                  <c:v>0</c:v>
                </c:pt>
                <c:pt idx="295">
                  <c:v>2.0000000000000002E-5</c:v>
                </c:pt>
                <c:pt idx="296">
                  <c:v>2.0000000000000002E-5</c:v>
                </c:pt>
                <c:pt idx="297">
                  <c:v>0</c:v>
                </c:pt>
                <c:pt idx="298">
                  <c:v>2.0000000000000002E-5</c:v>
                </c:pt>
                <c:pt idx="299">
                  <c:v>2.0000000000000002E-5</c:v>
                </c:pt>
                <c:pt idx="300">
                  <c:v>0</c:v>
                </c:pt>
                <c:pt idx="301">
                  <c:v>2.0000000000000002E-5</c:v>
                </c:pt>
                <c:pt idx="302">
                  <c:v>0</c:v>
                </c:pt>
                <c:pt idx="303">
                  <c:v>2.0000000000000002E-5</c:v>
                </c:pt>
                <c:pt idx="304">
                  <c:v>0</c:v>
                </c:pt>
                <c:pt idx="305">
                  <c:v>0</c:v>
                </c:pt>
                <c:pt idx="306">
                  <c:v>2.0000000000000002E-5</c:v>
                </c:pt>
                <c:pt idx="307">
                  <c:v>0</c:v>
                </c:pt>
                <c:pt idx="308">
                  <c:v>2.0000000000000002E-5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2.0000000000000002E-5</c:v>
                </c:pt>
                <c:pt idx="313">
                  <c:v>-2.0000000000000002E-5</c:v>
                </c:pt>
                <c:pt idx="314">
                  <c:v>2.0000000000000002E-5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2.0000000000000002E-5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2.0000000000000002E-5</c:v>
                </c:pt>
                <c:pt idx="324">
                  <c:v>-2.0000000000000002E-5</c:v>
                </c:pt>
                <c:pt idx="325">
                  <c:v>2.0000000000000002E-5</c:v>
                </c:pt>
                <c:pt idx="326">
                  <c:v>-2.0000000000000002E-5</c:v>
                </c:pt>
                <c:pt idx="327">
                  <c:v>2.0000000000000002E-5</c:v>
                </c:pt>
                <c:pt idx="328">
                  <c:v>-2.0000000000000002E-5</c:v>
                </c:pt>
                <c:pt idx="329">
                  <c:v>2.0000000000000002E-5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2.0000000000000002E-5</c:v>
                </c:pt>
                <c:pt idx="338">
                  <c:v>0</c:v>
                </c:pt>
                <c:pt idx="339">
                  <c:v>0</c:v>
                </c:pt>
                <c:pt idx="340">
                  <c:v>-2.0000000000000002E-5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2.0000000000000002E-5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-2.0000000000000002E-5</c:v>
                </c:pt>
                <c:pt idx="349">
                  <c:v>0</c:v>
                </c:pt>
                <c:pt idx="350">
                  <c:v>2.0000000000000002E-5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-2.0000000000000002E-5</c:v>
                </c:pt>
                <c:pt idx="359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46AC-42B7-B915-00F44E435B74}"/>
            </c:ext>
          </c:extLst>
        </c:ser>
        <c:ser>
          <c:idx val="2"/>
          <c:order val="3"/>
          <c:tx>
            <c:v>T.Alt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'50SR'!$C$14:$C$133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  <c:extLst xmlns:c15="http://schemas.microsoft.com/office/drawing/2012/chart"/>
            </c:numRef>
          </c:xVal>
          <c:yVal>
            <c:numRef>
              <c:f>'50SR'!$AM$14:$AM$373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2.0000000000000002E-5</c:v>
                </c:pt>
                <c:pt idx="15">
                  <c:v>2.0000000000000002E-5</c:v>
                </c:pt>
                <c:pt idx="16">
                  <c:v>4.0000000000000003E-5</c:v>
                </c:pt>
                <c:pt idx="17">
                  <c:v>6.0000000000000002E-5</c:v>
                </c:pt>
                <c:pt idx="18">
                  <c:v>8.0000000000000007E-5</c:v>
                </c:pt>
                <c:pt idx="19">
                  <c:v>1E-4</c:v>
                </c:pt>
                <c:pt idx="20">
                  <c:v>1.3999999999999999E-4</c:v>
                </c:pt>
                <c:pt idx="21">
                  <c:v>2.0000000000000001E-4</c:v>
                </c:pt>
                <c:pt idx="22">
                  <c:v>2.4000000000000001E-4</c:v>
                </c:pt>
                <c:pt idx="23">
                  <c:v>2.9999999999999997E-4</c:v>
                </c:pt>
                <c:pt idx="24">
                  <c:v>3.8000000000000002E-4</c:v>
                </c:pt>
                <c:pt idx="25">
                  <c:v>4.8000000000000001E-4</c:v>
                </c:pt>
                <c:pt idx="26">
                  <c:v>5.9999999999999995E-4</c:v>
                </c:pt>
                <c:pt idx="27">
                  <c:v>7.2000000000000005E-4</c:v>
                </c:pt>
                <c:pt idx="28">
                  <c:v>8.5999999999999998E-4</c:v>
                </c:pt>
                <c:pt idx="29">
                  <c:v>1.0399999999999999E-3</c:v>
                </c:pt>
                <c:pt idx="30">
                  <c:v>1.2600000000000001E-3</c:v>
                </c:pt>
                <c:pt idx="31">
                  <c:v>1.56E-3</c:v>
                </c:pt>
                <c:pt idx="32">
                  <c:v>1.7799999999999999E-3</c:v>
                </c:pt>
                <c:pt idx="33">
                  <c:v>2.0600000000000002E-3</c:v>
                </c:pt>
                <c:pt idx="34">
                  <c:v>2.3999999999999998E-3</c:v>
                </c:pt>
                <c:pt idx="35">
                  <c:v>2.8400000000000001E-3</c:v>
                </c:pt>
                <c:pt idx="36">
                  <c:v>3.2599999999999999E-3</c:v>
                </c:pt>
                <c:pt idx="37">
                  <c:v>3.7799999999999999E-3</c:v>
                </c:pt>
                <c:pt idx="38">
                  <c:v>4.3600000000000002E-3</c:v>
                </c:pt>
                <c:pt idx="39">
                  <c:v>5.0000000000000001E-3</c:v>
                </c:pt>
                <c:pt idx="40">
                  <c:v>5.7800000000000004E-3</c:v>
                </c:pt>
                <c:pt idx="41">
                  <c:v>6.62E-3</c:v>
                </c:pt>
                <c:pt idx="42">
                  <c:v>7.4799999999999997E-3</c:v>
                </c:pt>
                <c:pt idx="43">
                  <c:v>8.3400000000000002E-3</c:v>
                </c:pt>
                <c:pt idx="44">
                  <c:v>9.2800000000000001E-3</c:v>
                </c:pt>
                <c:pt idx="45">
                  <c:v>1.022E-2</c:v>
                </c:pt>
                <c:pt idx="46">
                  <c:v>1.1299999999999999E-2</c:v>
                </c:pt>
                <c:pt idx="47">
                  <c:v>1.2500000000000001E-2</c:v>
                </c:pt>
                <c:pt idx="48">
                  <c:v>1.388E-2</c:v>
                </c:pt>
                <c:pt idx="49">
                  <c:v>1.546E-2</c:v>
                </c:pt>
                <c:pt idx="50">
                  <c:v>1.7139999999999999E-2</c:v>
                </c:pt>
                <c:pt idx="51">
                  <c:v>1.9060000000000001E-2</c:v>
                </c:pt>
                <c:pt idx="52">
                  <c:v>2.12E-2</c:v>
                </c:pt>
                <c:pt idx="53">
                  <c:v>2.3560000000000001E-2</c:v>
                </c:pt>
                <c:pt idx="54">
                  <c:v>2.6179999999999998E-2</c:v>
                </c:pt>
                <c:pt idx="55">
                  <c:v>2.9059999999999999E-2</c:v>
                </c:pt>
                <c:pt idx="56">
                  <c:v>3.2199999999999999E-2</c:v>
                </c:pt>
                <c:pt idx="57">
                  <c:v>3.5619999999999999E-2</c:v>
                </c:pt>
                <c:pt idx="58">
                  <c:v>3.9300000000000002E-2</c:v>
                </c:pt>
                <c:pt idx="59">
                  <c:v>4.3159999999999997E-2</c:v>
                </c:pt>
                <c:pt idx="60">
                  <c:v>4.7379999999999999E-2</c:v>
                </c:pt>
                <c:pt idx="61">
                  <c:v>5.1839999999999997E-2</c:v>
                </c:pt>
                <c:pt idx="62">
                  <c:v>5.6640000000000003E-2</c:v>
                </c:pt>
                <c:pt idx="63">
                  <c:v>6.1699999999999998E-2</c:v>
                </c:pt>
                <c:pt idx="64">
                  <c:v>6.7040000000000002E-2</c:v>
                </c:pt>
                <c:pt idx="65">
                  <c:v>7.2580000000000006E-2</c:v>
                </c:pt>
                <c:pt idx="66">
                  <c:v>7.8520000000000006E-2</c:v>
                </c:pt>
                <c:pt idx="67">
                  <c:v>8.4620000000000001E-2</c:v>
                </c:pt>
                <c:pt idx="68">
                  <c:v>9.0999999999999998E-2</c:v>
                </c:pt>
                <c:pt idx="69">
                  <c:v>9.7640000000000005E-2</c:v>
                </c:pt>
                <c:pt idx="70">
                  <c:v>0.10453999999999999</c:v>
                </c:pt>
                <c:pt idx="71">
                  <c:v>0.11168</c:v>
                </c:pt>
                <c:pt idx="72">
                  <c:v>0.11906</c:v>
                </c:pt>
                <c:pt idx="73">
                  <c:v>0.12658</c:v>
                </c:pt>
                <c:pt idx="74">
                  <c:v>0.13417999999999999</c:v>
                </c:pt>
                <c:pt idx="75">
                  <c:v>0.14182</c:v>
                </c:pt>
                <c:pt idx="76">
                  <c:v>0.14968000000000001</c:v>
                </c:pt>
                <c:pt idx="77">
                  <c:v>0.15745999999999999</c:v>
                </c:pt>
                <c:pt idx="78">
                  <c:v>0.16528000000000001</c:v>
                </c:pt>
                <c:pt idx="79">
                  <c:v>0.17291999999999999</c:v>
                </c:pt>
                <c:pt idx="80">
                  <c:v>0.18046000000000001</c:v>
                </c:pt>
                <c:pt idx="81">
                  <c:v>0.18768000000000001</c:v>
                </c:pt>
                <c:pt idx="82">
                  <c:v>0.19470000000000001</c:v>
                </c:pt>
                <c:pt idx="83">
                  <c:v>0.20150000000000001</c:v>
                </c:pt>
                <c:pt idx="84">
                  <c:v>0.20812</c:v>
                </c:pt>
                <c:pt idx="85">
                  <c:v>0.21448</c:v>
                </c:pt>
                <c:pt idx="86">
                  <c:v>0.22058</c:v>
                </c:pt>
                <c:pt idx="87">
                  <c:v>0.22647999999999999</c:v>
                </c:pt>
                <c:pt idx="88">
                  <c:v>0.23216000000000001</c:v>
                </c:pt>
                <c:pt idx="89">
                  <c:v>0.23746</c:v>
                </c:pt>
                <c:pt idx="90">
                  <c:v>0.24256</c:v>
                </c:pt>
                <c:pt idx="91">
                  <c:v>0.24736</c:v>
                </c:pt>
                <c:pt idx="92">
                  <c:v>0.25187999999999999</c:v>
                </c:pt>
                <c:pt idx="93">
                  <c:v>0.25612000000000001</c:v>
                </c:pt>
                <c:pt idx="94">
                  <c:v>0.26016</c:v>
                </c:pt>
                <c:pt idx="95">
                  <c:v>0.26404</c:v>
                </c:pt>
                <c:pt idx="96">
                  <c:v>0.2676</c:v>
                </c:pt>
                <c:pt idx="97">
                  <c:v>0.27101999999999998</c:v>
                </c:pt>
                <c:pt idx="98">
                  <c:v>0.27422000000000002</c:v>
                </c:pt>
                <c:pt idx="99">
                  <c:v>0.27726000000000001</c:v>
                </c:pt>
                <c:pt idx="100">
                  <c:v>0.28008</c:v>
                </c:pt>
                <c:pt idx="101">
                  <c:v>0.28286</c:v>
                </c:pt>
                <c:pt idx="102">
                  <c:v>0.28545999999999999</c:v>
                </c:pt>
                <c:pt idx="103">
                  <c:v>0.28792000000000001</c:v>
                </c:pt>
                <c:pt idx="104">
                  <c:v>0.29020000000000001</c:v>
                </c:pt>
                <c:pt idx="105">
                  <c:v>0.29239999999999999</c:v>
                </c:pt>
                <c:pt idx="106">
                  <c:v>0.29436000000000001</c:v>
                </c:pt>
                <c:pt idx="107">
                  <c:v>0.2964</c:v>
                </c:pt>
                <c:pt idx="108">
                  <c:v>0.29824000000000001</c:v>
                </c:pt>
                <c:pt idx="109">
                  <c:v>0.29993999999999998</c:v>
                </c:pt>
                <c:pt idx="110">
                  <c:v>0.30155999999999999</c:v>
                </c:pt>
                <c:pt idx="111">
                  <c:v>0.30306</c:v>
                </c:pt>
                <c:pt idx="112">
                  <c:v>0.30453999999999998</c:v>
                </c:pt>
                <c:pt idx="113">
                  <c:v>0.30586000000000002</c:v>
                </c:pt>
                <c:pt idx="114">
                  <c:v>0.30714000000000002</c:v>
                </c:pt>
                <c:pt idx="115">
                  <c:v>0.30834</c:v>
                </c:pt>
                <c:pt idx="116">
                  <c:v>0.30952000000000002</c:v>
                </c:pt>
                <c:pt idx="117">
                  <c:v>0.31059999999999999</c:v>
                </c:pt>
                <c:pt idx="118">
                  <c:v>0.31163999999999997</c:v>
                </c:pt>
                <c:pt idx="119">
                  <c:v>0.31256</c:v>
                </c:pt>
                <c:pt idx="120">
                  <c:v>0.31341999999999998</c:v>
                </c:pt>
                <c:pt idx="121">
                  <c:v>0.31422</c:v>
                </c:pt>
                <c:pt idx="122">
                  <c:v>0.31497999999999998</c:v>
                </c:pt>
                <c:pt idx="123">
                  <c:v>0.31574000000000002</c:v>
                </c:pt>
                <c:pt idx="124">
                  <c:v>0.31640000000000001</c:v>
                </c:pt>
                <c:pt idx="125">
                  <c:v>0.31709999999999999</c:v>
                </c:pt>
                <c:pt idx="126">
                  <c:v>0.31772</c:v>
                </c:pt>
                <c:pt idx="127">
                  <c:v>0.31831999999999999</c:v>
                </c:pt>
                <c:pt idx="128">
                  <c:v>0.31888</c:v>
                </c:pt>
                <c:pt idx="129">
                  <c:v>0.31940000000000002</c:v>
                </c:pt>
                <c:pt idx="130">
                  <c:v>0.31988</c:v>
                </c:pt>
                <c:pt idx="131">
                  <c:v>0.32035999999999998</c:v>
                </c:pt>
                <c:pt idx="132">
                  <c:v>0.32078000000000001</c:v>
                </c:pt>
                <c:pt idx="133">
                  <c:v>0.32118000000000002</c:v>
                </c:pt>
                <c:pt idx="134">
                  <c:v>0.32153999999999999</c:v>
                </c:pt>
                <c:pt idx="135">
                  <c:v>0.32190000000000002</c:v>
                </c:pt>
                <c:pt idx="136">
                  <c:v>0.32224000000000003</c:v>
                </c:pt>
                <c:pt idx="137">
                  <c:v>0.32253999999999999</c:v>
                </c:pt>
                <c:pt idx="138">
                  <c:v>0.32284000000000002</c:v>
                </c:pt>
                <c:pt idx="139">
                  <c:v>0.32316</c:v>
                </c:pt>
                <c:pt idx="140">
                  <c:v>0.32340000000000002</c:v>
                </c:pt>
                <c:pt idx="141">
                  <c:v>0.32366</c:v>
                </c:pt>
                <c:pt idx="142">
                  <c:v>0.32388</c:v>
                </c:pt>
                <c:pt idx="143">
                  <c:v>0.32413999999999998</c:v>
                </c:pt>
                <c:pt idx="144">
                  <c:v>0.32432</c:v>
                </c:pt>
                <c:pt idx="145">
                  <c:v>0.32454</c:v>
                </c:pt>
                <c:pt idx="146">
                  <c:v>0.32473999999999997</c:v>
                </c:pt>
                <c:pt idx="147">
                  <c:v>0.32491999999999999</c:v>
                </c:pt>
                <c:pt idx="148">
                  <c:v>0.32507999999999998</c:v>
                </c:pt>
                <c:pt idx="149">
                  <c:v>0.32522000000000001</c:v>
                </c:pt>
                <c:pt idx="150">
                  <c:v>0.32535999999999998</c:v>
                </c:pt>
                <c:pt idx="151">
                  <c:v>0.32550000000000001</c:v>
                </c:pt>
                <c:pt idx="152">
                  <c:v>0.32562000000000002</c:v>
                </c:pt>
                <c:pt idx="153">
                  <c:v>0.32572000000000001</c:v>
                </c:pt>
                <c:pt idx="154">
                  <c:v>0.32584000000000002</c:v>
                </c:pt>
                <c:pt idx="155">
                  <c:v>0.32594000000000001</c:v>
                </c:pt>
                <c:pt idx="156">
                  <c:v>0.32601999999999998</c:v>
                </c:pt>
                <c:pt idx="157">
                  <c:v>0.3261</c:v>
                </c:pt>
                <c:pt idx="158">
                  <c:v>0.32618000000000003</c:v>
                </c:pt>
                <c:pt idx="159">
                  <c:v>0.32625999999999999</c:v>
                </c:pt>
                <c:pt idx="160">
                  <c:v>0.32634000000000002</c:v>
                </c:pt>
                <c:pt idx="161">
                  <c:v>0.32640000000000002</c:v>
                </c:pt>
                <c:pt idx="162">
                  <c:v>0.32645999999999997</c:v>
                </c:pt>
                <c:pt idx="163">
                  <c:v>0.32651999999999998</c:v>
                </c:pt>
                <c:pt idx="164">
                  <c:v>0.32657999999999998</c:v>
                </c:pt>
                <c:pt idx="165">
                  <c:v>0.32662000000000002</c:v>
                </c:pt>
                <c:pt idx="166">
                  <c:v>0.32666000000000001</c:v>
                </c:pt>
                <c:pt idx="167">
                  <c:v>0.32672000000000001</c:v>
                </c:pt>
                <c:pt idx="168">
                  <c:v>0.32675999999999999</c:v>
                </c:pt>
                <c:pt idx="169">
                  <c:v>0.32682</c:v>
                </c:pt>
                <c:pt idx="170">
                  <c:v>0.32685999999999998</c:v>
                </c:pt>
                <c:pt idx="171">
                  <c:v>0.32690000000000002</c:v>
                </c:pt>
                <c:pt idx="172">
                  <c:v>0.32691999999999999</c:v>
                </c:pt>
                <c:pt idx="173">
                  <c:v>0.32695999999999997</c:v>
                </c:pt>
                <c:pt idx="174">
                  <c:v>0.32697999999999999</c:v>
                </c:pt>
                <c:pt idx="175">
                  <c:v>0.32701999999999998</c:v>
                </c:pt>
                <c:pt idx="176">
                  <c:v>0.32706000000000002</c:v>
                </c:pt>
                <c:pt idx="177">
                  <c:v>0.32707999999999998</c:v>
                </c:pt>
                <c:pt idx="178">
                  <c:v>0.32712000000000002</c:v>
                </c:pt>
                <c:pt idx="179">
                  <c:v>0.32713999999999999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2.0000000000000002E-5</c:v>
                </c:pt>
                <c:pt idx="218">
                  <c:v>2.0000000000000002E-5</c:v>
                </c:pt>
                <c:pt idx="219">
                  <c:v>2.0000000000000002E-5</c:v>
                </c:pt>
                <c:pt idx="220">
                  <c:v>2.0000000000000002E-5</c:v>
                </c:pt>
                <c:pt idx="221">
                  <c:v>4.0000000000000003E-5</c:v>
                </c:pt>
                <c:pt idx="222">
                  <c:v>4.0000000000000003E-5</c:v>
                </c:pt>
                <c:pt idx="223">
                  <c:v>4.0000000000000003E-5</c:v>
                </c:pt>
                <c:pt idx="224">
                  <c:v>6.0000000000000002E-5</c:v>
                </c:pt>
                <c:pt idx="225">
                  <c:v>6.0000000000000002E-5</c:v>
                </c:pt>
                <c:pt idx="226">
                  <c:v>8.0000000000000007E-5</c:v>
                </c:pt>
                <c:pt idx="227">
                  <c:v>8.0000000000000007E-5</c:v>
                </c:pt>
                <c:pt idx="228">
                  <c:v>1E-4</c:v>
                </c:pt>
                <c:pt idx="229">
                  <c:v>1E-4</c:v>
                </c:pt>
                <c:pt idx="230">
                  <c:v>1.2E-4</c:v>
                </c:pt>
                <c:pt idx="231">
                  <c:v>1.3999999999999999E-4</c:v>
                </c:pt>
                <c:pt idx="232">
                  <c:v>1.3999999999999999E-4</c:v>
                </c:pt>
                <c:pt idx="233">
                  <c:v>1.6000000000000001E-4</c:v>
                </c:pt>
                <c:pt idx="234">
                  <c:v>1.8000000000000001E-4</c:v>
                </c:pt>
                <c:pt idx="235">
                  <c:v>2.0000000000000001E-4</c:v>
                </c:pt>
                <c:pt idx="236">
                  <c:v>2.2000000000000001E-4</c:v>
                </c:pt>
                <c:pt idx="237">
                  <c:v>2.5999999999999998E-4</c:v>
                </c:pt>
                <c:pt idx="238">
                  <c:v>2.7999999999999998E-4</c:v>
                </c:pt>
                <c:pt idx="239">
                  <c:v>3.2000000000000003E-4</c:v>
                </c:pt>
                <c:pt idx="240">
                  <c:v>3.6000000000000002E-4</c:v>
                </c:pt>
                <c:pt idx="241">
                  <c:v>3.8000000000000002E-4</c:v>
                </c:pt>
                <c:pt idx="242">
                  <c:v>4.4000000000000002E-4</c:v>
                </c:pt>
                <c:pt idx="243">
                  <c:v>5.0000000000000001E-4</c:v>
                </c:pt>
                <c:pt idx="244">
                  <c:v>5.4000000000000001E-4</c:v>
                </c:pt>
                <c:pt idx="245">
                  <c:v>6.2E-4</c:v>
                </c:pt>
                <c:pt idx="246">
                  <c:v>6.8000000000000005E-4</c:v>
                </c:pt>
                <c:pt idx="247">
                  <c:v>7.3999999999999999E-4</c:v>
                </c:pt>
                <c:pt idx="248">
                  <c:v>8.1999999999999998E-4</c:v>
                </c:pt>
                <c:pt idx="249">
                  <c:v>8.9999999999999998E-4</c:v>
                </c:pt>
                <c:pt idx="250">
                  <c:v>9.7999999999999997E-4</c:v>
                </c:pt>
                <c:pt idx="251">
                  <c:v>1.1000000000000001E-3</c:v>
                </c:pt>
                <c:pt idx="252">
                  <c:v>1.2199999999999999E-3</c:v>
                </c:pt>
                <c:pt idx="253">
                  <c:v>1.34E-3</c:v>
                </c:pt>
                <c:pt idx="254">
                  <c:v>1.4599999999999999E-3</c:v>
                </c:pt>
                <c:pt idx="255">
                  <c:v>1.6000000000000001E-3</c:v>
                </c:pt>
                <c:pt idx="256">
                  <c:v>1.7600000000000001E-3</c:v>
                </c:pt>
                <c:pt idx="257">
                  <c:v>1.9E-3</c:v>
                </c:pt>
                <c:pt idx="258">
                  <c:v>2.0799999999999998E-3</c:v>
                </c:pt>
                <c:pt idx="259">
                  <c:v>2.2399999999999998E-3</c:v>
                </c:pt>
                <c:pt idx="260">
                  <c:v>2.4199999999999998E-3</c:v>
                </c:pt>
                <c:pt idx="261">
                  <c:v>2.5999999999999999E-3</c:v>
                </c:pt>
                <c:pt idx="262">
                  <c:v>2.8E-3</c:v>
                </c:pt>
                <c:pt idx="263">
                  <c:v>2.98E-3</c:v>
                </c:pt>
                <c:pt idx="264">
                  <c:v>3.1800000000000001E-3</c:v>
                </c:pt>
                <c:pt idx="265">
                  <c:v>3.4199999999999999E-3</c:v>
                </c:pt>
                <c:pt idx="266">
                  <c:v>3.62E-3</c:v>
                </c:pt>
                <c:pt idx="267">
                  <c:v>3.8400000000000001E-3</c:v>
                </c:pt>
                <c:pt idx="268">
                  <c:v>4.0600000000000002E-3</c:v>
                </c:pt>
                <c:pt idx="269">
                  <c:v>4.3E-3</c:v>
                </c:pt>
                <c:pt idx="270">
                  <c:v>4.5199999999999997E-3</c:v>
                </c:pt>
                <c:pt idx="271">
                  <c:v>4.7400000000000003E-3</c:v>
                </c:pt>
                <c:pt idx="272">
                  <c:v>4.96E-3</c:v>
                </c:pt>
                <c:pt idx="273">
                  <c:v>5.1599999999999997E-3</c:v>
                </c:pt>
                <c:pt idx="274">
                  <c:v>5.3600000000000002E-3</c:v>
                </c:pt>
                <c:pt idx="275">
                  <c:v>5.5599999999999998E-3</c:v>
                </c:pt>
                <c:pt idx="276">
                  <c:v>5.7400000000000003E-3</c:v>
                </c:pt>
                <c:pt idx="277">
                  <c:v>5.94E-3</c:v>
                </c:pt>
                <c:pt idx="278">
                  <c:v>6.1599999999999997E-3</c:v>
                </c:pt>
                <c:pt idx="279">
                  <c:v>6.3400000000000001E-3</c:v>
                </c:pt>
                <c:pt idx="280">
                  <c:v>6.4999999999999997E-3</c:v>
                </c:pt>
                <c:pt idx="281">
                  <c:v>6.6800000000000002E-3</c:v>
                </c:pt>
                <c:pt idx="282">
                  <c:v>6.8199999999999997E-3</c:v>
                </c:pt>
                <c:pt idx="283">
                  <c:v>6.9800000000000001E-3</c:v>
                </c:pt>
                <c:pt idx="284">
                  <c:v>7.1199999999999996E-3</c:v>
                </c:pt>
                <c:pt idx="285">
                  <c:v>7.28E-3</c:v>
                </c:pt>
                <c:pt idx="286">
                  <c:v>7.4000000000000003E-3</c:v>
                </c:pt>
                <c:pt idx="287">
                  <c:v>7.5399999999999998E-3</c:v>
                </c:pt>
                <c:pt idx="288">
                  <c:v>7.6800000000000002E-3</c:v>
                </c:pt>
                <c:pt idx="289">
                  <c:v>7.7999999999999996E-3</c:v>
                </c:pt>
                <c:pt idx="290">
                  <c:v>7.92E-3</c:v>
                </c:pt>
                <c:pt idx="291">
                  <c:v>8.0400000000000003E-3</c:v>
                </c:pt>
                <c:pt idx="292">
                  <c:v>8.1399999999999997E-3</c:v>
                </c:pt>
                <c:pt idx="293">
                  <c:v>8.2400000000000008E-3</c:v>
                </c:pt>
                <c:pt idx="294">
                  <c:v>8.3199999999999993E-3</c:v>
                </c:pt>
                <c:pt idx="295">
                  <c:v>8.3999999999999995E-3</c:v>
                </c:pt>
                <c:pt idx="296">
                  <c:v>8.4600000000000005E-3</c:v>
                </c:pt>
                <c:pt idx="297">
                  <c:v>8.5199999999999998E-3</c:v>
                </c:pt>
                <c:pt idx="298">
                  <c:v>8.5800000000000008E-3</c:v>
                </c:pt>
                <c:pt idx="299">
                  <c:v>8.6599999999999993E-3</c:v>
                </c:pt>
                <c:pt idx="300">
                  <c:v>8.6999999999999994E-3</c:v>
                </c:pt>
                <c:pt idx="301">
                  <c:v>8.7399999999999995E-3</c:v>
                </c:pt>
                <c:pt idx="302">
                  <c:v>8.7799999999999996E-3</c:v>
                </c:pt>
                <c:pt idx="303">
                  <c:v>8.8400000000000006E-3</c:v>
                </c:pt>
                <c:pt idx="304">
                  <c:v>8.8800000000000007E-3</c:v>
                </c:pt>
                <c:pt idx="305">
                  <c:v>8.9200000000000008E-3</c:v>
                </c:pt>
                <c:pt idx="306">
                  <c:v>8.9599999999999992E-3</c:v>
                </c:pt>
                <c:pt idx="307">
                  <c:v>8.9999999999999993E-3</c:v>
                </c:pt>
                <c:pt idx="308">
                  <c:v>9.0399999999999994E-3</c:v>
                </c:pt>
                <c:pt idx="309">
                  <c:v>9.0600000000000003E-3</c:v>
                </c:pt>
                <c:pt idx="310">
                  <c:v>9.1000000000000004E-3</c:v>
                </c:pt>
                <c:pt idx="311">
                  <c:v>9.1199999999999996E-3</c:v>
                </c:pt>
                <c:pt idx="312">
                  <c:v>9.1599999999999997E-3</c:v>
                </c:pt>
                <c:pt idx="313">
                  <c:v>9.1800000000000007E-3</c:v>
                </c:pt>
                <c:pt idx="314">
                  <c:v>9.1999999999999998E-3</c:v>
                </c:pt>
                <c:pt idx="315">
                  <c:v>9.2200000000000008E-3</c:v>
                </c:pt>
                <c:pt idx="316">
                  <c:v>9.2399999999999999E-3</c:v>
                </c:pt>
                <c:pt idx="317">
                  <c:v>9.2599999999999991E-3</c:v>
                </c:pt>
                <c:pt idx="318">
                  <c:v>9.2800000000000001E-3</c:v>
                </c:pt>
                <c:pt idx="319">
                  <c:v>9.2999999999999992E-3</c:v>
                </c:pt>
                <c:pt idx="320">
                  <c:v>9.3200000000000002E-3</c:v>
                </c:pt>
                <c:pt idx="321">
                  <c:v>9.3200000000000002E-3</c:v>
                </c:pt>
                <c:pt idx="322">
                  <c:v>9.3399999999999993E-3</c:v>
                </c:pt>
                <c:pt idx="323">
                  <c:v>9.3600000000000003E-3</c:v>
                </c:pt>
                <c:pt idx="324">
                  <c:v>9.3600000000000003E-3</c:v>
                </c:pt>
                <c:pt idx="325">
                  <c:v>9.3799999999999994E-3</c:v>
                </c:pt>
                <c:pt idx="326">
                  <c:v>9.3799999999999994E-3</c:v>
                </c:pt>
                <c:pt idx="327">
                  <c:v>9.4000000000000004E-3</c:v>
                </c:pt>
                <c:pt idx="328">
                  <c:v>9.4000000000000004E-3</c:v>
                </c:pt>
                <c:pt idx="329">
                  <c:v>9.4199999999999996E-3</c:v>
                </c:pt>
                <c:pt idx="330">
                  <c:v>9.4199999999999996E-3</c:v>
                </c:pt>
                <c:pt idx="331">
                  <c:v>9.4400000000000005E-3</c:v>
                </c:pt>
                <c:pt idx="332">
                  <c:v>9.4400000000000005E-3</c:v>
                </c:pt>
                <c:pt idx="333">
                  <c:v>9.4599999999999997E-3</c:v>
                </c:pt>
                <c:pt idx="334">
                  <c:v>9.4599999999999997E-3</c:v>
                </c:pt>
                <c:pt idx="335">
                  <c:v>9.4599999999999997E-3</c:v>
                </c:pt>
                <c:pt idx="336">
                  <c:v>9.4599999999999997E-3</c:v>
                </c:pt>
                <c:pt idx="337">
                  <c:v>9.4800000000000006E-3</c:v>
                </c:pt>
                <c:pt idx="338">
                  <c:v>9.4800000000000006E-3</c:v>
                </c:pt>
                <c:pt idx="339">
                  <c:v>9.4800000000000006E-3</c:v>
                </c:pt>
                <c:pt idx="340">
                  <c:v>9.4800000000000006E-3</c:v>
                </c:pt>
                <c:pt idx="341">
                  <c:v>9.4800000000000006E-3</c:v>
                </c:pt>
                <c:pt idx="342">
                  <c:v>9.4800000000000006E-3</c:v>
                </c:pt>
                <c:pt idx="343">
                  <c:v>9.4800000000000006E-3</c:v>
                </c:pt>
                <c:pt idx="344">
                  <c:v>9.4999999999999998E-3</c:v>
                </c:pt>
                <c:pt idx="345">
                  <c:v>9.4999999999999998E-3</c:v>
                </c:pt>
                <c:pt idx="346">
                  <c:v>9.4999999999999998E-3</c:v>
                </c:pt>
                <c:pt idx="347">
                  <c:v>9.4999999999999998E-3</c:v>
                </c:pt>
                <c:pt idx="348">
                  <c:v>9.4999999999999998E-3</c:v>
                </c:pt>
                <c:pt idx="349">
                  <c:v>9.4999999999999998E-3</c:v>
                </c:pt>
                <c:pt idx="350">
                  <c:v>9.5200000000000007E-3</c:v>
                </c:pt>
                <c:pt idx="351">
                  <c:v>9.5200000000000007E-3</c:v>
                </c:pt>
                <c:pt idx="352">
                  <c:v>9.5200000000000007E-3</c:v>
                </c:pt>
                <c:pt idx="353">
                  <c:v>9.5200000000000007E-3</c:v>
                </c:pt>
                <c:pt idx="354">
                  <c:v>9.5200000000000007E-3</c:v>
                </c:pt>
                <c:pt idx="355">
                  <c:v>9.5200000000000007E-3</c:v>
                </c:pt>
                <c:pt idx="356">
                  <c:v>9.5200000000000007E-3</c:v>
                </c:pt>
                <c:pt idx="357">
                  <c:v>9.5200000000000007E-3</c:v>
                </c:pt>
                <c:pt idx="358">
                  <c:v>9.5200000000000007E-3</c:v>
                </c:pt>
                <c:pt idx="359">
                  <c:v>9.5200000000000007E-3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46AC-42B7-B915-00F44E435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4"/>
                <c:tx>
                  <c:v>Mte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'50SR'!$C$14:$C$133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'50SR'!$AN$14:$AN$373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2.0000000000000002E-5</c:v>
                      </c:pt>
                      <c:pt idx="59">
                        <c:v>2.0000000000000002E-5</c:v>
                      </c:pt>
                      <c:pt idx="60">
                        <c:v>2.0000000000000002E-5</c:v>
                      </c:pt>
                      <c:pt idx="61">
                        <c:v>2.0000000000000002E-5</c:v>
                      </c:pt>
                      <c:pt idx="62">
                        <c:v>2.0000000000000002E-5</c:v>
                      </c:pt>
                      <c:pt idx="63">
                        <c:v>4.0000000000000003E-5</c:v>
                      </c:pt>
                      <c:pt idx="64">
                        <c:v>4.0000000000000003E-5</c:v>
                      </c:pt>
                      <c:pt idx="65">
                        <c:v>4.0000000000000003E-5</c:v>
                      </c:pt>
                      <c:pt idx="66">
                        <c:v>4.0000000000000003E-5</c:v>
                      </c:pt>
                      <c:pt idx="67">
                        <c:v>6.0000000000000002E-5</c:v>
                      </c:pt>
                      <c:pt idx="68">
                        <c:v>6.0000000000000002E-5</c:v>
                      </c:pt>
                      <c:pt idx="69">
                        <c:v>6.0000000000000002E-5</c:v>
                      </c:pt>
                      <c:pt idx="70">
                        <c:v>8.0000000000000007E-5</c:v>
                      </c:pt>
                      <c:pt idx="71">
                        <c:v>8.0000000000000007E-5</c:v>
                      </c:pt>
                      <c:pt idx="72">
                        <c:v>1E-4</c:v>
                      </c:pt>
                      <c:pt idx="73">
                        <c:v>1E-4</c:v>
                      </c:pt>
                      <c:pt idx="74">
                        <c:v>1E-4</c:v>
                      </c:pt>
                      <c:pt idx="75">
                        <c:v>1.2E-4</c:v>
                      </c:pt>
                      <c:pt idx="76">
                        <c:v>1.2E-4</c:v>
                      </c:pt>
                      <c:pt idx="77">
                        <c:v>1.3999999999999999E-4</c:v>
                      </c:pt>
                      <c:pt idx="78">
                        <c:v>1.3999999999999999E-4</c:v>
                      </c:pt>
                      <c:pt idx="79">
                        <c:v>1.6000000000000001E-4</c:v>
                      </c:pt>
                      <c:pt idx="80">
                        <c:v>1.6000000000000001E-4</c:v>
                      </c:pt>
                      <c:pt idx="81">
                        <c:v>1.8000000000000001E-4</c:v>
                      </c:pt>
                      <c:pt idx="82">
                        <c:v>2.0000000000000001E-4</c:v>
                      </c:pt>
                      <c:pt idx="83">
                        <c:v>2.0000000000000001E-4</c:v>
                      </c:pt>
                      <c:pt idx="84">
                        <c:v>2.2000000000000001E-4</c:v>
                      </c:pt>
                      <c:pt idx="85">
                        <c:v>2.4000000000000001E-4</c:v>
                      </c:pt>
                      <c:pt idx="86">
                        <c:v>2.4000000000000001E-4</c:v>
                      </c:pt>
                      <c:pt idx="87">
                        <c:v>2.5999999999999998E-4</c:v>
                      </c:pt>
                      <c:pt idx="88">
                        <c:v>2.5999999999999998E-4</c:v>
                      </c:pt>
                      <c:pt idx="89">
                        <c:v>2.7999999999999998E-4</c:v>
                      </c:pt>
                      <c:pt idx="90">
                        <c:v>2.7999999999999998E-4</c:v>
                      </c:pt>
                      <c:pt idx="91">
                        <c:v>2.9999999999999997E-4</c:v>
                      </c:pt>
                      <c:pt idx="92">
                        <c:v>2.9999999999999997E-4</c:v>
                      </c:pt>
                      <c:pt idx="93">
                        <c:v>3.2000000000000003E-4</c:v>
                      </c:pt>
                      <c:pt idx="94">
                        <c:v>3.4000000000000002E-4</c:v>
                      </c:pt>
                      <c:pt idx="95">
                        <c:v>3.4000000000000002E-4</c:v>
                      </c:pt>
                      <c:pt idx="96">
                        <c:v>3.4000000000000002E-4</c:v>
                      </c:pt>
                      <c:pt idx="97">
                        <c:v>3.6000000000000002E-4</c:v>
                      </c:pt>
                      <c:pt idx="98">
                        <c:v>3.6000000000000002E-4</c:v>
                      </c:pt>
                      <c:pt idx="99">
                        <c:v>3.6000000000000002E-4</c:v>
                      </c:pt>
                      <c:pt idx="100">
                        <c:v>3.8000000000000002E-4</c:v>
                      </c:pt>
                      <c:pt idx="101">
                        <c:v>3.8000000000000002E-4</c:v>
                      </c:pt>
                      <c:pt idx="102">
                        <c:v>3.8000000000000002E-4</c:v>
                      </c:pt>
                      <c:pt idx="103">
                        <c:v>3.8000000000000002E-4</c:v>
                      </c:pt>
                      <c:pt idx="104">
                        <c:v>4.0000000000000002E-4</c:v>
                      </c:pt>
                      <c:pt idx="105">
                        <c:v>4.0000000000000002E-4</c:v>
                      </c:pt>
                      <c:pt idx="106">
                        <c:v>4.0000000000000002E-4</c:v>
                      </c:pt>
                      <c:pt idx="107">
                        <c:v>4.0000000000000002E-4</c:v>
                      </c:pt>
                      <c:pt idx="108">
                        <c:v>4.0000000000000002E-4</c:v>
                      </c:pt>
                      <c:pt idx="109">
                        <c:v>4.2000000000000002E-4</c:v>
                      </c:pt>
                      <c:pt idx="110">
                        <c:v>4.2000000000000002E-4</c:v>
                      </c:pt>
                      <c:pt idx="111">
                        <c:v>4.2000000000000002E-4</c:v>
                      </c:pt>
                      <c:pt idx="112">
                        <c:v>4.2000000000000002E-4</c:v>
                      </c:pt>
                      <c:pt idx="113">
                        <c:v>4.4000000000000002E-4</c:v>
                      </c:pt>
                      <c:pt idx="114">
                        <c:v>4.4000000000000002E-4</c:v>
                      </c:pt>
                      <c:pt idx="115">
                        <c:v>4.4000000000000002E-4</c:v>
                      </c:pt>
                      <c:pt idx="116">
                        <c:v>4.4000000000000002E-4</c:v>
                      </c:pt>
                      <c:pt idx="117">
                        <c:v>4.4000000000000002E-4</c:v>
                      </c:pt>
                      <c:pt idx="118">
                        <c:v>4.4000000000000002E-4</c:v>
                      </c:pt>
                      <c:pt idx="119">
                        <c:v>4.4000000000000002E-4</c:v>
                      </c:pt>
                      <c:pt idx="120">
                        <c:v>4.4000000000000002E-4</c:v>
                      </c:pt>
                      <c:pt idx="121">
                        <c:v>4.4000000000000002E-4</c:v>
                      </c:pt>
                      <c:pt idx="122">
                        <c:v>4.4000000000000002E-4</c:v>
                      </c:pt>
                      <c:pt idx="123">
                        <c:v>4.6000000000000001E-4</c:v>
                      </c:pt>
                      <c:pt idx="124">
                        <c:v>4.6000000000000001E-4</c:v>
                      </c:pt>
                      <c:pt idx="125">
                        <c:v>4.6000000000000001E-4</c:v>
                      </c:pt>
                      <c:pt idx="126">
                        <c:v>4.6000000000000001E-4</c:v>
                      </c:pt>
                      <c:pt idx="127">
                        <c:v>4.6000000000000001E-4</c:v>
                      </c:pt>
                      <c:pt idx="128">
                        <c:v>4.6000000000000001E-4</c:v>
                      </c:pt>
                      <c:pt idx="129">
                        <c:v>4.6000000000000001E-4</c:v>
                      </c:pt>
                      <c:pt idx="130">
                        <c:v>4.6000000000000001E-4</c:v>
                      </c:pt>
                      <c:pt idx="131">
                        <c:v>4.6000000000000001E-4</c:v>
                      </c:pt>
                      <c:pt idx="132">
                        <c:v>4.6000000000000001E-4</c:v>
                      </c:pt>
                      <c:pt idx="133">
                        <c:v>4.6000000000000001E-4</c:v>
                      </c:pt>
                      <c:pt idx="134">
                        <c:v>4.6000000000000001E-4</c:v>
                      </c:pt>
                      <c:pt idx="135">
                        <c:v>4.6000000000000001E-4</c:v>
                      </c:pt>
                      <c:pt idx="136">
                        <c:v>4.6000000000000001E-4</c:v>
                      </c:pt>
                      <c:pt idx="137">
                        <c:v>4.6000000000000001E-4</c:v>
                      </c:pt>
                      <c:pt idx="138">
                        <c:v>4.6000000000000001E-4</c:v>
                      </c:pt>
                      <c:pt idx="139">
                        <c:v>4.6000000000000001E-4</c:v>
                      </c:pt>
                      <c:pt idx="140">
                        <c:v>4.6000000000000001E-4</c:v>
                      </c:pt>
                      <c:pt idx="141">
                        <c:v>4.6000000000000001E-4</c:v>
                      </c:pt>
                      <c:pt idx="142">
                        <c:v>4.8000000000000001E-4</c:v>
                      </c:pt>
                      <c:pt idx="143">
                        <c:v>4.8000000000000001E-4</c:v>
                      </c:pt>
                      <c:pt idx="144">
                        <c:v>4.8000000000000001E-4</c:v>
                      </c:pt>
                      <c:pt idx="145">
                        <c:v>4.8000000000000001E-4</c:v>
                      </c:pt>
                      <c:pt idx="146">
                        <c:v>4.8000000000000001E-4</c:v>
                      </c:pt>
                      <c:pt idx="147">
                        <c:v>4.8000000000000001E-4</c:v>
                      </c:pt>
                      <c:pt idx="148">
                        <c:v>4.8000000000000001E-4</c:v>
                      </c:pt>
                      <c:pt idx="149">
                        <c:v>4.8000000000000001E-4</c:v>
                      </c:pt>
                      <c:pt idx="150">
                        <c:v>4.8000000000000001E-4</c:v>
                      </c:pt>
                      <c:pt idx="151">
                        <c:v>4.8000000000000001E-4</c:v>
                      </c:pt>
                      <c:pt idx="152">
                        <c:v>4.8000000000000001E-4</c:v>
                      </c:pt>
                      <c:pt idx="153">
                        <c:v>4.8000000000000001E-4</c:v>
                      </c:pt>
                      <c:pt idx="154">
                        <c:v>4.8000000000000001E-4</c:v>
                      </c:pt>
                      <c:pt idx="155">
                        <c:v>4.8000000000000001E-4</c:v>
                      </c:pt>
                      <c:pt idx="156">
                        <c:v>4.8000000000000001E-4</c:v>
                      </c:pt>
                      <c:pt idx="157">
                        <c:v>4.8000000000000001E-4</c:v>
                      </c:pt>
                      <c:pt idx="158">
                        <c:v>4.8000000000000001E-4</c:v>
                      </c:pt>
                      <c:pt idx="159">
                        <c:v>4.8000000000000001E-4</c:v>
                      </c:pt>
                      <c:pt idx="160">
                        <c:v>4.8000000000000001E-4</c:v>
                      </c:pt>
                      <c:pt idx="161">
                        <c:v>4.8000000000000001E-4</c:v>
                      </c:pt>
                      <c:pt idx="162">
                        <c:v>4.8000000000000001E-4</c:v>
                      </c:pt>
                      <c:pt idx="163">
                        <c:v>4.8000000000000001E-4</c:v>
                      </c:pt>
                      <c:pt idx="164">
                        <c:v>4.8000000000000001E-4</c:v>
                      </c:pt>
                      <c:pt idx="165">
                        <c:v>4.8000000000000001E-4</c:v>
                      </c:pt>
                      <c:pt idx="166">
                        <c:v>4.8000000000000001E-4</c:v>
                      </c:pt>
                      <c:pt idx="167">
                        <c:v>4.8000000000000001E-4</c:v>
                      </c:pt>
                      <c:pt idx="168">
                        <c:v>4.8000000000000001E-4</c:v>
                      </c:pt>
                      <c:pt idx="169">
                        <c:v>4.8000000000000001E-4</c:v>
                      </c:pt>
                      <c:pt idx="170">
                        <c:v>4.8000000000000001E-4</c:v>
                      </c:pt>
                      <c:pt idx="171">
                        <c:v>4.8000000000000001E-4</c:v>
                      </c:pt>
                      <c:pt idx="172">
                        <c:v>4.8000000000000001E-4</c:v>
                      </c:pt>
                      <c:pt idx="173">
                        <c:v>4.8000000000000001E-4</c:v>
                      </c:pt>
                      <c:pt idx="174">
                        <c:v>4.8000000000000001E-4</c:v>
                      </c:pt>
                      <c:pt idx="175">
                        <c:v>4.8000000000000001E-4</c:v>
                      </c:pt>
                      <c:pt idx="176">
                        <c:v>4.8000000000000001E-4</c:v>
                      </c:pt>
                      <c:pt idx="177">
                        <c:v>4.8000000000000001E-4</c:v>
                      </c:pt>
                      <c:pt idx="178">
                        <c:v>4.8000000000000001E-4</c:v>
                      </c:pt>
                      <c:pt idx="179">
                        <c:v>4.8000000000000001E-4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46AC-42B7-B915-00F44E435B74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Muertos/Afectados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'50SR'!$BA$14:$BA$373</c:f>
              <c:numCache>
                <c:formatCode>#,##0</c:formatCode>
                <c:ptCount val="3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3.2786885245901639E-3</c:v>
                </c:pt>
                <c:pt idx="59">
                  <c:v>3.1645569620253164E-3</c:v>
                </c:pt>
                <c:pt idx="60">
                  <c:v>3.0581039755351682E-3</c:v>
                </c:pt>
                <c:pt idx="61">
                  <c:v>2.976190476190476E-3</c:v>
                </c:pt>
                <c:pt idx="62">
                  <c:v>2.8901734104046241E-3</c:v>
                </c:pt>
                <c:pt idx="63">
                  <c:v>5.6022408963585435E-3</c:v>
                </c:pt>
                <c:pt idx="64">
                  <c:v>5.4794520547945206E-3</c:v>
                </c:pt>
                <c:pt idx="65">
                  <c:v>5.3475935828877002E-3</c:v>
                </c:pt>
                <c:pt idx="66">
                  <c:v>5.2493438320209973E-3</c:v>
                </c:pt>
                <c:pt idx="67">
                  <c:v>7.7120822622107968E-3</c:v>
                </c:pt>
                <c:pt idx="68">
                  <c:v>7.575757575757576E-3</c:v>
                </c:pt>
                <c:pt idx="69">
                  <c:v>7.462686567164179E-3</c:v>
                </c:pt>
                <c:pt idx="70">
                  <c:v>9.8039215686274508E-3</c:v>
                </c:pt>
                <c:pt idx="71">
                  <c:v>9.6618357487922701E-3</c:v>
                </c:pt>
                <c:pt idx="72">
                  <c:v>1.1876484560570071E-2</c:v>
                </c:pt>
                <c:pt idx="73">
                  <c:v>1.1764705882352941E-2</c:v>
                </c:pt>
                <c:pt idx="74">
                  <c:v>1.1627906976744186E-2</c:v>
                </c:pt>
                <c:pt idx="75">
                  <c:v>1.3793103448275862E-2</c:v>
                </c:pt>
                <c:pt idx="76">
                  <c:v>1.366742596810934E-2</c:v>
                </c:pt>
                <c:pt idx="77">
                  <c:v>1.5765765765765764E-2</c:v>
                </c:pt>
                <c:pt idx="78">
                  <c:v>1.5625E-2</c:v>
                </c:pt>
                <c:pt idx="79">
                  <c:v>1.7738359201773836E-2</c:v>
                </c:pt>
                <c:pt idx="80">
                  <c:v>1.7621145374449341E-2</c:v>
                </c:pt>
                <c:pt idx="81">
                  <c:v>1.9693654266958426E-2</c:v>
                </c:pt>
                <c:pt idx="82">
                  <c:v>2.1691973969631236E-2</c:v>
                </c:pt>
                <c:pt idx="83">
                  <c:v>2.159827213822894E-2</c:v>
                </c:pt>
                <c:pt idx="84">
                  <c:v>2.3554603854389723E-2</c:v>
                </c:pt>
                <c:pt idx="85">
                  <c:v>2.553191489361702E-2</c:v>
                </c:pt>
                <c:pt idx="86">
                  <c:v>2.5423728813559324E-2</c:v>
                </c:pt>
                <c:pt idx="87">
                  <c:v>2.736842105263158E-2</c:v>
                </c:pt>
                <c:pt idx="88">
                  <c:v>2.7310924369747899E-2</c:v>
                </c:pt>
                <c:pt idx="89">
                  <c:v>2.9227557411273485E-2</c:v>
                </c:pt>
                <c:pt idx="90">
                  <c:v>2.9227557411273485E-2</c:v>
                </c:pt>
                <c:pt idx="91">
                  <c:v>3.1185031185031187E-2</c:v>
                </c:pt>
                <c:pt idx="92">
                  <c:v>3.1120331950207469E-2</c:v>
                </c:pt>
                <c:pt idx="93">
                  <c:v>3.3057851239669422E-2</c:v>
                </c:pt>
                <c:pt idx="94">
                  <c:v>3.5051546391752578E-2</c:v>
                </c:pt>
                <c:pt idx="95">
                  <c:v>3.4907597535934289E-2</c:v>
                </c:pt>
                <c:pt idx="96">
                  <c:v>3.4836065573770489E-2</c:v>
                </c:pt>
                <c:pt idx="97">
                  <c:v>3.6809815950920248E-2</c:v>
                </c:pt>
                <c:pt idx="98">
                  <c:v>3.6734693877551024E-2</c:v>
                </c:pt>
                <c:pt idx="99">
                  <c:v>3.6659877800407331E-2</c:v>
                </c:pt>
                <c:pt idx="100">
                  <c:v>3.8539553752535496E-2</c:v>
                </c:pt>
                <c:pt idx="101">
                  <c:v>3.8461538461538464E-2</c:v>
                </c:pt>
                <c:pt idx="102">
                  <c:v>3.8461538461538464E-2</c:v>
                </c:pt>
                <c:pt idx="103">
                  <c:v>3.8383838383838381E-2</c:v>
                </c:pt>
                <c:pt idx="104">
                  <c:v>4.0322580645161289E-2</c:v>
                </c:pt>
                <c:pt idx="105">
                  <c:v>4.0241448692152917E-2</c:v>
                </c:pt>
                <c:pt idx="106">
                  <c:v>4.0160642570281124E-2</c:v>
                </c:pt>
                <c:pt idx="107">
                  <c:v>4.0160642570281124E-2</c:v>
                </c:pt>
                <c:pt idx="108">
                  <c:v>4.0080160320641281E-2</c:v>
                </c:pt>
                <c:pt idx="109">
                  <c:v>4.1916167664670656E-2</c:v>
                </c:pt>
                <c:pt idx="110">
                  <c:v>4.2000000000000003E-2</c:v>
                </c:pt>
                <c:pt idx="111">
                  <c:v>4.1916167664670656E-2</c:v>
                </c:pt>
                <c:pt idx="112">
                  <c:v>4.1916167664670656E-2</c:v>
                </c:pt>
                <c:pt idx="113">
                  <c:v>4.3824701195219126E-2</c:v>
                </c:pt>
                <c:pt idx="114">
                  <c:v>4.37375745526839E-2</c:v>
                </c:pt>
                <c:pt idx="115">
                  <c:v>4.37375745526839E-2</c:v>
                </c:pt>
                <c:pt idx="116">
                  <c:v>4.37375745526839E-2</c:v>
                </c:pt>
                <c:pt idx="117">
                  <c:v>4.3650793650793648E-2</c:v>
                </c:pt>
                <c:pt idx="118">
                  <c:v>4.3650793650793648E-2</c:v>
                </c:pt>
                <c:pt idx="119">
                  <c:v>4.3650793650793648E-2</c:v>
                </c:pt>
                <c:pt idx="120">
                  <c:v>4.3564356435643561E-2</c:v>
                </c:pt>
                <c:pt idx="121">
                  <c:v>4.3564356435643561E-2</c:v>
                </c:pt>
                <c:pt idx="122">
                  <c:v>4.3564356435643561E-2</c:v>
                </c:pt>
                <c:pt idx="123">
                  <c:v>4.5454545454545456E-2</c:v>
                </c:pt>
                <c:pt idx="124">
                  <c:v>4.5454545454545456E-2</c:v>
                </c:pt>
                <c:pt idx="125">
                  <c:v>4.5454545454545456E-2</c:v>
                </c:pt>
                <c:pt idx="126">
                  <c:v>4.5454545454545456E-2</c:v>
                </c:pt>
                <c:pt idx="127">
                  <c:v>4.5454545454545456E-2</c:v>
                </c:pt>
                <c:pt idx="128">
                  <c:v>4.5454545454545456E-2</c:v>
                </c:pt>
                <c:pt idx="129">
                  <c:v>4.5454545454545456E-2</c:v>
                </c:pt>
                <c:pt idx="130">
                  <c:v>4.5454545454545456E-2</c:v>
                </c:pt>
                <c:pt idx="131">
                  <c:v>4.5364891518737675E-2</c:v>
                </c:pt>
                <c:pt idx="132">
                  <c:v>4.5364891518737675E-2</c:v>
                </c:pt>
                <c:pt idx="133">
                  <c:v>4.5364891518737675E-2</c:v>
                </c:pt>
                <c:pt idx="134">
                  <c:v>4.5364891518737675E-2</c:v>
                </c:pt>
                <c:pt idx="135">
                  <c:v>4.5364891518737675E-2</c:v>
                </c:pt>
                <c:pt idx="136">
                  <c:v>4.5364891518737675E-2</c:v>
                </c:pt>
                <c:pt idx="137">
                  <c:v>4.5364891518737675E-2</c:v>
                </c:pt>
                <c:pt idx="138">
                  <c:v>4.5364891518737675E-2</c:v>
                </c:pt>
                <c:pt idx="139">
                  <c:v>4.5364891518737675E-2</c:v>
                </c:pt>
                <c:pt idx="140">
                  <c:v>4.5364891518737675E-2</c:v>
                </c:pt>
                <c:pt idx="141">
                  <c:v>4.5364891518737675E-2</c:v>
                </c:pt>
                <c:pt idx="142">
                  <c:v>4.7151277013752456E-2</c:v>
                </c:pt>
                <c:pt idx="143">
                  <c:v>4.7151277013752456E-2</c:v>
                </c:pt>
                <c:pt idx="144">
                  <c:v>4.7244094488188976E-2</c:v>
                </c:pt>
                <c:pt idx="145">
                  <c:v>4.7151277013752456E-2</c:v>
                </c:pt>
                <c:pt idx="146">
                  <c:v>4.7151277013752456E-2</c:v>
                </c:pt>
                <c:pt idx="147">
                  <c:v>4.7244094488188976E-2</c:v>
                </c:pt>
                <c:pt idx="148">
                  <c:v>4.7151277013752456E-2</c:v>
                </c:pt>
                <c:pt idx="149">
                  <c:v>4.7151277013752456E-2</c:v>
                </c:pt>
                <c:pt idx="150">
                  <c:v>4.7151277013752456E-2</c:v>
                </c:pt>
                <c:pt idx="151">
                  <c:v>4.7244094488188976E-2</c:v>
                </c:pt>
                <c:pt idx="152">
                  <c:v>4.7151277013752456E-2</c:v>
                </c:pt>
                <c:pt idx="153">
                  <c:v>4.7151277013752456E-2</c:v>
                </c:pt>
                <c:pt idx="154">
                  <c:v>4.7151277013752456E-2</c:v>
                </c:pt>
                <c:pt idx="155">
                  <c:v>4.7151277013752456E-2</c:v>
                </c:pt>
                <c:pt idx="156">
                  <c:v>4.7151277013752456E-2</c:v>
                </c:pt>
                <c:pt idx="157">
                  <c:v>4.7151277013752456E-2</c:v>
                </c:pt>
                <c:pt idx="158">
                  <c:v>4.7244094488188976E-2</c:v>
                </c:pt>
                <c:pt idx="159">
                  <c:v>4.7151277013752456E-2</c:v>
                </c:pt>
                <c:pt idx="160">
                  <c:v>4.7151277013752456E-2</c:v>
                </c:pt>
                <c:pt idx="161">
                  <c:v>4.7151277013752456E-2</c:v>
                </c:pt>
                <c:pt idx="162">
                  <c:v>4.7151277013752456E-2</c:v>
                </c:pt>
                <c:pt idx="163">
                  <c:v>4.7151277013752456E-2</c:v>
                </c:pt>
                <c:pt idx="164">
                  <c:v>4.7151277013752456E-2</c:v>
                </c:pt>
                <c:pt idx="165">
                  <c:v>4.7151277013752456E-2</c:v>
                </c:pt>
                <c:pt idx="166">
                  <c:v>4.7151277013752456E-2</c:v>
                </c:pt>
                <c:pt idx="167">
                  <c:v>4.7151277013752456E-2</c:v>
                </c:pt>
                <c:pt idx="168">
                  <c:v>4.7151277013752456E-2</c:v>
                </c:pt>
                <c:pt idx="169">
                  <c:v>4.7151277013752456E-2</c:v>
                </c:pt>
                <c:pt idx="170">
                  <c:v>4.7151277013752456E-2</c:v>
                </c:pt>
                <c:pt idx="171">
                  <c:v>4.7151277013752456E-2</c:v>
                </c:pt>
                <c:pt idx="172">
                  <c:v>4.7151277013752456E-2</c:v>
                </c:pt>
                <c:pt idx="173">
                  <c:v>4.7151277013752456E-2</c:v>
                </c:pt>
                <c:pt idx="174">
                  <c:v>4.7151277013752456E-2</c:v>
                </c:pt>
                <c:pt idx="175">
                  <c:v>4.7151277013752456E-2</c:v>
                </c:pt>
                <c:pt idx="176">
                  <c:v>4.7151277013752456E-2</c:v>
                </c:pt>
                <c:pt idx="177">
                  <c:v>4.7151277013752456E-2</c:v>
                </c:pt>
                <c:pt idx="178">
                  <c:v>4.7151277013752456E-2</c:v>
                </c:pt>
                <c:pt idx="179">
                  <c:v>4.7151277013752456E-2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70-4461-B832-9AA46129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'50SR'!$BJ$14:$BJ$88</c:f>
              <c:numCache>
                <c:formatCode>General</c:formatCode>
                <c:ptCount val="7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</c:numCache>
            </c:numRef>
          </c:xVal>
          <c:yVal>
            <c:numRef>
              <c:f>'50SR'!$BL$14:$BL$88</c:f>
              <c:numCache>
                <c:formatCode>#,##0</c:formatCode>
                <c:ptCount val="75"/>
                <c:pt idx="0">
                  <c:v>225.06471795969463</c:v>
                </c:pt>
                <c:pt idx="1">
                  <c:v>225.06471795969463</c:v>
                </c:pt>
                <c:pt idx="2">
                  <c:v>225.06471795969463</c:v>
                </c:pt>
                <c:pt idx="3">
                  <c:v>315.09060514357247</c:v>
                </c:pt>
                <c:pt idx="4">
                  <c:v>427.62296412341982</c:v>
                </c:pt>
                <c:pt idx="5">
                  <c:v>517.64885130729772</c:v>
                </c:pt>
                <c:pt idx="6">
                  <c:v>810.23298465490075</c:v>
                </c:pt>
                <c:pt idx="7">
                  <c:v>1237.8559487783205</c:v>
                </c:pt>
                <c:pt idx="8">
                  <c:v>1732.9983282896487</c:v>
                </c:pt>
                <c:pt idx="9">
                  <c:v>2430.698953964702</c:v>
                </c:pt>
                <c:pt idx="10">
                  <c:v>3285.9448822115419</c:v>
                </c:pt>
                <c:pt idx="11">
                  <c:v>4118.6843386624123</c:v>
                </c:pt>
                <c:pt idx="12">
                  <c:v>4793.8784925414957</c:v>
                </c:pt>
                <c:pt idx="13">
                  <c:v>5311.5273438487939</c:v>
                </c:pt>
                <c:pt idx="14">
                  <c:v>5739.1503079722133</c:v>
                </c:pt>
                <c:pt idx="15">
                  <c:v>6144.2668002996634</c:v>
                </c:pt>
                <c:pt idx="16">
                  <c:v>6639.4091798109921</c:v>
                </c:pt>
                <c:pt idx="17">
                  <c:v>7202.0709747102283</c:v>
                </c:pt>
                <c:pt idx="18">
                  <c:v>7764.7327696094653</c:v>
                </c:pt>
                <c:pt idx="19">
                  <c:v>8417.4204516925802</c:v>
                </c:pt>
                <c:pt idx="20">
                  <c:v>9227.6534363474802</c:v>
                </c:pt>
                <c:pt idx="21">
                  <c:v>10262.951138962075</c:v>
                </c:pt>
                <c:pt idx="22">
                  <c:v>11523.313559536366</c:v>
                </c:pt>
                <c:pt idx="23">
                  <c:v>12963.727754478412</c:v>
                </c:pt>
                <c:pt idx="24">
                  <c:v>14764.245498155968</c:v>
                </c:pt>
                <c:pt idx="25">
                  <c:v>16789.82795979322</c:v>
                </c:pt>
                <c:pt idx="26">
                  <c:v>19017.968667594196</c:v>
                </c:pt>
                <c:pt idx="27">
                  <c:v>21538.693508742777</c:v>
                </c:pt>
                <c:pt idx="28">
                  <c:v>24261.976596055083</c:v>
                </c:pt>
                <c:pt idx="29">
                  <c:v>27345.3632321029</c:v>
                </c:pt>
                <c:pt idx="30">
                  <c:v>30653.814586110409</c:v>
                </c:pt>
                <c:pt idx="31">
                  <c:v>34187.330658077619</c:v>
                </c:pt>
                <c:pt idx="32">
                  <c:v>37945.911448004517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1-49C4-BC70-484061F048F1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31-49C4-BC70-484061F04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'50SR'!$BJ$14:$BJ$88</c:f>
              <c:numCache>
                <c:formatCode>General</c:formatCode>
                <c:ptCount val="7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</c:numCache>
            </c:numRef>
          </c:xVal>
          <c:yVal>
            <c:numRef>
              <c:f>'50SR'!$BR$14:$BR$88</c:f>
              <c:numCache>
                <c:formatCode>#,##0</c:formatCode>
                <c:ptCount val="75"/>
                <c:pt idx="0">
                  <c:v>225.06471795969463</c:v>
                </c:pt>
                <c:pt idx="1">
                  <c:v>225.06471795969463</c:v>
                </c:pt>
                <c:pt idx="2">
                  <c:v>225.06471795969463</c:v>
                </c:pt>
                <c:pt idx="3">
                  <c:v>315.09060514357247</c:v>
                </c:pt>
                <c:pt idx="4">
                  <c:v>427.62296412341982</c:v>
                </c:pt>
                <c:pt idx="5">
                  <c:v>517.64885130729772</c:v>
                </c:pt>
                <c:pt idx="6">
                  <c:v>810.23298465490075</c:v>
                </c:pt>
                <c:pt idx="7">
                  <c:v>1237.8559487783205</c:v>
                </c:pt>
                <c:pt idx="8">
                  <c:v>1732.9983282896487</c:v>
                </c:pt>
                <c:pt idx="9">
                  <c:v>2430.698953964702</c:v>
                </c:pt>
                <c:pt idx="10">
                  <c:v>3285.9448822115419</c:v>
                </c:pt>
                <c:pt idx="11">
                  <c:v>4118.6843386624123</c:v>
                </c:pt>
                <c:pt idx="12">
                  <c:v>4793.8784925414957</c:v>
                </c:pt>
                <c:pt idx="13">
                  <c:v>5311.5273438487939</c:v>
                </c:pt>
                <c:pt idx="14">
                  <c:v>5739.1503079722133</c:v>
                </c:pt>
                <c:pt idx="15">
                  <c:v>6144.2668002996634</c:v>
                </c:pt>
                <c:pt idx="16">
                  <c:v>6639.4091798109921</c:v>
                </c:pt>
                <c:pt idx="17">
                  <c:v>7202.0709747102283</c:v>
                </c:pt>
                <c:pt idx="18">
                  <c:v>7764.7327696094653</c:v>
                </c:pt>
                <c:pt idx="19">
                  <c:v>8417.4204516925802</c:v>
                </c:pt>
                <c:pt idx="20">
                  <c:v>9227.6534363474802</c:v>
                </c:pt>
                <c:pt idx="21">
                  <c:v>10262.951138962075</c:v>
                </c:pt>
                <c:pt idx="22">
                  <c:v>11523.313559536366</c:v>
                </c:pt>
                <c:pt idx="23">
                  <c:v>12963.727754478412</c:v>
                </c:pt>
                <c:pt idx="24">
                  <c:v>14764.245498155968</c:v>
                </c:pt>
                <c:pt idx="25">
                  <c:v>16789.82795979322</c:v>
                </c:pt>
                <c:pt idx="26">
                  <c:v>19017.968667594196</c:v>
                </c:pt>
                <c:pt idx="27">
                  <c:v>21538.693508742777</c:v>
                </c:pt>
                <c:pt idx="28">
                  <c:v>24261.976596055083</c:v>
                </c:pt>
                <c:pt idx="29">
                  <c:v>27345.3632321029</c:v>
                </c:pt>
                <c:pt idx="30">
                  <c:v>30653.814586110409</c:v>
                </c:pt>
                <c:pt idx="31">
                  <c:v>34187.330658077619</c:v>
                </c:pt>
                <c:pt idx="32">
                  <c:v>37945.911448004517</c:v>
                </c:pt>
                <c:pt idx="33">
                  <c:v>42064.595786666927</c:v>
                </c:pt>
                <c:pt idx="34">
                  <c:v>46520.877202268879</c:v>
                </c:pt>
                <c:pt idx="35">
                  <c:v>51517.313940974105</c:v>
                </c:pt>
                <c:pt idx="36">
                  <c:v>56738.815397639017</c:v>
                </c:pt>
                <c:pt idx="37">
                  <c:v>62365.433346631384</c:v>
                </c:pt>
                <c:pt idx="38">
                  <c:v>68307.141900767325</c:v>
                </c:pt>
                <c:pt idx="39">
                  <c:v>74541.434588250864</c:v>
                </c:pt>
                <c:pt idx="40">
                  <c:v>81360.895542429615</c:v>
                </c:pt>
                <c:pt idx="41">
                  <c:v>88720.511819711624</c:v>
                </c:pt>
                <c:pt idx="42">
                  <c:v>96395.218702137208</c:v>
                </c:pt>
                <c:pt idx="43">
                  <c:v>104632.58737946204</c:v>
                </c:pt>
                <c:pt idx="44">
                  <c:v>113185.04666193044</c:v>
                </c:pt>
                <c:pt idx="45">
                  <c:v>122210.14185211419</c:v>
                </c:pt>
                <c:pt idx="46">
                  <c:v>131460.30176025763</c:v>
                </c:pt>
                <c:pt idx="47">
                  <c:v>141070.56521713661</c:v>
                </c:pt>
                <c:pt idx="48">
                  <c:v>150815.86750479139</c:v>
                </c:pt>
                <c:pt idx="49">
                  <c:v>160471.14390526229</c:v>
                </c:pt>
                <c:pt idx="50">
                  <c:v>170036.39441854929</c:v>
                </c:pt>
                <c:pt idx="51">
                  <c:v>179444.09962926453</c:v>
                </c:pt>
                <c:pt idx="52">
                  <c:v>188559.22070663216</c:v>
                </c:pt>
                <c:pt idx="53">
                  <c:v>197471.78353783608</c:v>
                </c:pt>
                <c:pt idx="54">
                  <c:v>206069.25576389642</c:v>
                </c:pt>
                <c:pt idx="55">
                  <c:v>214599.20857456885</c:v>
                </c:pt>
                <c:pt idx="56">
                  <c:v>222881.59019548559</c:v>
                </c:pt>
                <c:pt idx="57">
                  <c:v>231006.42651383058</c:v>
                </c:pt>
                <c:pt idx="58">
                  <c:v>238636.12045266424</c:v>
                </c:pt>
                <c:pt idx="59">
                  <c:v>245995.73672994625</c:v>
                </c:pt>
                <c:pt idx="60">
                  <c:v>253017.75593028872</c:v>
                </c:pt>
                <c:pt idx="61">
                  <c:v>259477.11333573196</c:v>
                </c:pt>
                <c:pt idx="62">
                  <c:v>265598.87366423564</c:v>
                </c:pt>
                <c:pt idx="63">
                  <c:v>271405.54338759574</c:v>
                </c:pt>
                <c:pt idx="64">
                  <c:v>276874.61603401636</c:v>
                </c:pt>
                <c:pt idx="65">
                  <c:v>282006.09160349739</c:v>
                </c:pt>
                <c:pt idx="66">
                  <c:v>286912.50245501875</c:v>
                </c:pt>
                <c:pt idx="67">
                  <c:v>291638.8615321723</c:v>
                </c:pt>
                <c:pt idx="68">
                  <c:v>296005.11706059042</c:v>
                </c:pt>
                <c:pt idx="69">
                  <c:v>300146.30787104875</c:v>
                </c:pt>
                <c:pt idx="70">
                  <c:v>304062.43396354746</c:v>
                </c:pt>
                <c:pt idx="71">
                  <c:v>307776.00180988241</c:v>
                </c:pt>
                <c:pt idx="72">
                  <c:v>311332.02435364557</c:v>
                </c:pt>
                <c:pt idx="73">
                  <c:v>314617.96923585713</c:v>
                </c:pt>
                <c:pt idx="74">
                  <c:v>317836.39470268076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C-43D0-8689-DEE35EE7AB75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'50SR'!$BJ$14:$BJ$88</c:f>
              <c:numCache>
                <c:formatCode>General</c:formatCode>
                <c:ptCount val="7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</c:numCache>
            </c:numRef>
          </c:xVal>
          <c:yVal>
            <c:numRef>
              <c:f>'50SR'!$BS$14:$BS$88</c:f>
              <c:numCache>
                <c:formatCode>#,##0</c:formatCode>
                <c:ptCount val="75"/>
                <c:pt idx="0">
                  <c:v>225.06471795969463</c:v>
                </c:pt>
                <c:pt idx="1">
                  <c:v>225.06471795969463</c:v>
                </c:pt>
                <c:pt idx="2">
                  <c:v>225.06471795969463</c:v>
                </c:pt>
                <c:pt idx="3">
                  <c:v>315.09060514357247</c:v>
                </c:pt>
                <c:pt idx="4">
                  <c:v>427.62296412341982</c:v>
                </c:pt>
                <c:pt idx="5">
                  <c:v>517.64885130729772</c:v>
                </c:pt>
                <c:pt idx="6">
                  <c:v>810.23298465490075</c:v>
                </c:pt>
                <c:pt idx="7">
                  <c:v>1237.8559487783205</c:v>
                </c:pt>
                <c:pt idx="8">
                  <c:v>1732.9983282896487</c:v>
                </c:pt>
                <c:pt idx="9">
                  <c:v>2430.698953964702</c:v>
                </c:pt>
                <c:pt idx="10">
                  <c:v>3285.9448822115419</c:v>
                </c:pt>
                <c:pt idx="11">
                  <c:v>4118.6843386624123</c:v>
                </c:pt>
                <c:pt idx="12">
                  <c:v>4793.8784925414957</c:v>
                </c:pt>
                <c:pt idx="13">
                  <c:v>5311.5273438487939</c:v>
                </c:pt>
                <c:pt idx="14">
                  <c:v>5716.6438361762439</c:v>
                </c:pt>
                <c:pt idx="15">
                  <c:v>6121.7603285036939</c:v>
                </c:pt>
                <c:pt idx="16">
                  <c:v>6594.3962362190532</c:v>
                </c:pt>
                <c:pt idx="17">
                  <c:v>7134.5515593223199</c:v>
                </c:pt>
                <c:pt idx="18">
                  <c:v>7674.7068824255875</c:v>
                </c:pt>
                <c:pt idx="19">
                  <c:v>8304.888092712732</c:v>
                </c:pt>
                <c:pt idx="20">
                  <c:v>9070.1081337756932</c:v>
                </c:pt>
                <c:pt idx="21">
                  <c:v>10037.88642100238</c:v>
                </c:pt>
                <c:pt idx="22">
                  <c:v>11253.235897984732</c:v>
                </c:pt>
                <c:pt idx="23">
                  <c:v>12626.130677538869</c:v>
                </c:pt>
                <c:pt idx="24">
                  <c:v>14336.622534032549</c:v>
                </c:pt>
                <c:pt idx="25">
                  <c:v>16249.672636689953</c:v>
                </c:pt>
                <c:pt idx="26">
                  <c:v>18342.774513715114</c:v>
                </c:pt>
                <c:pt idx="27">
                  <c:v>20728.460524087877</c:v>
                </c:pt>
                <c:pt idx="28">
                  <c:v>23294.198308828396</c:v>
                </c:pt>
                <c:pt idx="29">
                  <c:v>26175.026698712485</c:v>
                </c:pt>
                <c:pt idx="30">
                  <c:v>29235.906862964333</c:v>
                </c:pt>
                <c:pt idx="31">
                  <c:v>32431.825857991997</c:v>
                </c:pt>
                <c:pt idx="32">
                  <c:v>35942.835458163237</c:v>
                </c:pt>
                <c:pt idx="33">
                  <c:v>39746.429191682073</c:v>
                </c:pt>
                <c:pt idx="34">
                  <c:v>43820.100586752545</c:v>
                </c:pt>
                <c:pt idx="35">
                  <c:v>48321.394945946442</c:v>
                </c:pt>
                <c:pt idx="36">
                  <c:v>53070.260494896</c:v>
                </c:pt>
                <c:pt idx="37">
                  <c:v>58111.710177193156</c:v>
                </c:pt>
                <c:pt idx="38">
                  <c:v>63400.73104924598</c:v>
                </c:pt>
                <c:pt idx="39">
                  <c:v>68914.816639258497</c:v>
                </c:pt>
                <c:pt idx="40">
                  <c:v>74856.525193394438</c:v>
                </c:pt>
                <c:pt idx="41">
                  <c:v>81270.86965524574</c:v>
                </c:pt>
                <c:pt idx="42">
                  <c:v>87977.798250444641</c:v>
                </c:pt>
                <c:pt idx="43">
                  <c:v>95247.388640542777</c:v>
                </c:pt>
                <c:pt idx="44">
                  <c:v>102742.0437486006</c:v>
                </c:pt>
                <c:pt idx="45">
                  <c:v>110709.33476437379</c:v>
                </c:pt>
                <c:pt idx="46">
                  <c:v>118744.14519553489</c:v>
                </c:pt>
                <c:pt idx="47">
                  <c:v>127004.02034465568</c:v>
                </c:pt>
                <c:pt idx="48">
                  <c:v>135196.37607838857</c:v>
                </c:pt>
                <c:pt idx="49">
                  <c:v>143073.64120697789</c:v>
                </c:pt>
                <c:pt idx="50">
                  <c:v>150748.34808940347</c:v>
                </c:pt>
                <c:pt idx="51">
                  <c:v>157995.43200770565</c:v>
                </c:pt>
                <c:pt idx="52">
                  <c:v>164702.36060290455</c:v>
                </c:pt>
                <c:pt idx="53">
                  <c:v>170959.15976218405</c:v>
                </c:pt>
                <c:pt idx="54">
                  <c:v>176608.28418297239</c:v>
                </c:pt>
                <c:pt idx="55">
                  <c:v>181897.30505502521</c:v>
                </c:pt>
                <c:pt idx="56">
                  <c:v>186646.17060397475</c:v>
                </c:pt>
                <c:pt idx="57">
                  <c:v>190922.40024520896</c:v>
                </c:pt>
                <c:pt idx="58">
                  <c:v>194388.39690178825</c:v>
                </c:pt>
                <c:pt idx="59">
                  <c:v>197404.26412244816</c:v>
                </c:pt>
                <c:pt idx="60">
                  <c:v>199677.41777384109</c:v>
                </c:pt>
                <c:pt idx="61">
                  <c:v>201117.83196878314</c:v>
                </c:pt>
                <c:pt idx="62">
                  <c:v>201838.03906625416</c:v>
                </c:pt>
                <c:pt idx="63">
                  <c:v>201928.06495343804</c:v>
                </c:pt>
                <c:pt idx="64">
                  <c:v>201387.90963033476</c:v>
                </c:pt>
                <c:pt idx="65">
                  <c:v>200285.09251233225</c:v>
                </c:pt>
                <c:pt idx="66">
                  <c:v>198507.08124045067</c:v>
                </c:pt>
                <c:pt idx="67">
                  <c:v>196346.45994803761</c:v>
                </c:pt>
                <c:pt idx="68">
                  <c:v>193533.15097354143</c:v>
                </c:pt>
                <c:pt idx="69">
                  <c:v>190202.19314773794</c:v>
                </c:pt>
                <c:pt idx="70">
                  <c:v>186331.07999883121</c:v>
                </c:pt>
                <c:pt idx="71">
                  <c:v>182009.83741400504</c:v>
                </c:pt>
                <c:pt idx="72">
                  <c:v>177238.46539325954</c:v>
                </c:pt>
                <c:pt idx="73">
                  <c:v>172061.97688018656</c:v>
                </c:pt>
                <c:pt idx="74">
                  <c:v>166727.94306454179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8C-43D0-8689-DEE35EE7AB75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8C-43D0-8689-DEE35EE7A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'50SR'!$BK$14:$BK$73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'50SR'!$BL$14:$BL$73</c:f>
              <c:numCache>
                <c:formatCode>#,##0</c:formatCode>
                <c:ptCount val="60"/>
                <c:pt idx="0">
                  <c:v>225.06471795969463</c:v>
                </c:pt>
                <c:pt idx="1">
                  <c:v>225.06471795969463</c:v>
                </c:pt>
                <c:pt idx="2">
                  <c:v>225.06471795969463</c:v>
                </c:pt>
                <c:pt idx="3">
                  <c:v>315.09060514357247</c:v>
                </c:pt>
                <c:pt idx="4">
                  <c:v>427.62296412341982</c:v>
                </c:pt>
                <c:pt idx="5">
                  <c:v>517.64885130729772</c:v>
                </c:pt>
                <c:pt idx="6">
                  <c:v>810.23298465490075</c:v>
                </c:pt>
                <c:pt idx="7">
                  <c:v>1237.8559487783205</c:v>
                </c:pt>
                <c:pt idx="8">
                  <c:v>1732.9983282896487</c:v>
                </c:pt>
                <c:pt idx="9">
                  <c:v>2430.698953964702</c:v>
                </c:pt>
                <c:pt idx="10">
                  <c:v>3285.9448822115419</c:v>
                </c:pt>
                <c:pt idx="11">
                  <c:v>4118.6843386624123</c:v>
                </c:pt>
                <c:pt idx="12">
                  <c:v>4793.8784925414957</c:v>
                </c:pt>
                <c:pt idx="13">
                  <c:v>5311.5273438487939</c:v>
                </c:pt>
                <c:pt idx="14">
                  <c:v>5739.1503079722133</c:v>
                </c:pt>
                <c:pt idx="15">
                  <c:v>6144.2668002996634</c:v>
                </c:pt>
                <c:pt idx="16">
                  <c:v>6639.4091798109921</c:v>
                </c:pt>
                <c:pt idx="17">
                  <c:v>7202.0709747102283</c:v>
                </c:pt>
                <c:pt idx="18">
                  <c:v>7764.7327696094653</c:v>
                </c:pt>
                <c:pt idx="19">
                  <c:v>8417.4204516925802</c:v>
                </c:pt>
                <c:pt idx="20">
                  <c:v>9227.6534363474802</c:v>
                </c:pt>
                <c:pt idx="21">
                  <c:v>10262.951138962075</c:v>
                </c:pt>
                <c:pt idx="22">
                  <c:v>11523.313559536366</c:v>
                </c:pt>
                <c:pt idx="23">
                  <c:v>12963.727754478412</c:v>
                </c:pt>
                <c:pt idx="24">
                  <c:v>14764.245498155968</c:v>
                </c:pt>
                <c:pt idx="25">
                  <c:v>16789.82795979322</c:v>
                </c:pt>
                <c:pt idx="26">
                  <c:v>19017.968667594196</c:v>
                </c:pt>
                <c:pt idx="27">
                  <c:v>21538.693508742777</c:v>
                </c:pt>
                <c:pt idx="28">
                  <c:v>24261.976596055083</c:v>
                </c:pt>
                <c:pt idx="29">
                  <c:v>27345.3632321029</c:v>
                </c:pt>
                <c:pt idx="30">
                  <c:v>30653.814586110409</c:v>
                </c:pt>
                <c:pt idx="31">
                  <c:v>34187.330658077619</c:v>
                </c:pt>
                <c:pt idx="32">
                  <c:v>37945.911448004517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95-4037-8234-63AA14FB5246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'50SR'!$BK$14:$BK$73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'50SR'!$BN$14:$BN$73</c:f>
              <c:numCache>
                <c:formatCode>#,##0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10</c:v>
                </c:pt>
                <c:pt idx="5">
                  <c:v>16</c:v>
                </c:pt>
                <c:pt idx="6">
                  <c:v>29</c:v>
                </c:pt>
                <c:pt idx="7">
                  <c:v>43</c:v>
                </c:pt>
                <c:pt idx="8">
                  <c:v>65</c:v>
                </c:pt>
                <c:pt idx="9">
                  <c:v>113</c:v>
                </c:pt>
                <c:pt idx="10">
                  <c:v>148</c:v>
                </c:pt>
                <c:pt idx="11">
                  <c:v>194</c:v>
                </c:pt>
                <c:pt idx="12">
                  <c:v>238</c:v>
                </c:pt>
                <c:pt idx="13">
                  <c:v>364</c:v>
                </c:pt>
                <c:pt idx="14">
                  <c:v>386</c:v>
                </c:pt>
                <c:pt idx="15">
                  <c:v>526</c:v>
                </c:pt>
                <c:pt idx="16">
                  <c:v>1006</c:v>
                </c:pt>
                <c:pt idx="17">
                  <c:v>1606</c:v>
                </c:pt>
                <c:pt idx="18">
                  <c:v>2117</c:v>
                </c:pt>
                <c:pt idx="19">
                  <c:v>2929</c:v>
                </c:pt>
                <c:pt idx="20">
                  <c:v>4130</c:v>
                </c:pt>
                <c:pt idx="21">
                  <c:v>5844</c:v>
                </c:pt>
                <c:pt idx="22">
                  <c:v>7698</c:v>
                </c:pt>
                <c:pt idx="23">
                  <c:v>9149</c:v>
                </c:pt>
                <c:pt idx="24">
                  <c:v>11178</c:v>
                </c:pt>
                <c:pt idx="25">
                  <c:v>13716</c:v>
                </c:pt>
                <c:pt idx="26">
                  <c:v>17147</c:v>
                </c:pt>
                <c:pt idx="27">
                  <c:v>19980</c:v>
                </c:pt>
                <c:pt idx="28">
                  <c:v>24926</c:v>
                </c:pt>
                <c:pt idx="29">
                  <c:v>28572</c:v>
                </c:pt>
                <c:pt idx="30">
                  <c:v>33089</c:v>
                </c:pt>
                <c:pt idx="31">
                  <c:v>39673</c:v>
                </c:pt>
                <c:pt idx="32">
                  <c:v>47610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95-4037-8234-63AA14FB5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Visible.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'50SR'!$AV$14:$AV$373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4.0000000000000003E-5</c:v>
                </c:pt>
                <c:pt idx="10">
                  <c:v>6.0000000000000002E-5</c:v>
                </c:pt>
                <c:pt idx="11">
                  <c:v>8.0000000000000007E-5</c:v>
                </c:pt>
                <c:pt idx="12">
                  <c:v>1E-4</c:v>
                </c:pt>
                <c:pt idx="13">
                  <c:v>1.2E-4</c:v>
                </c:pt>
                <c:pt idx="14">
                  <c:v>1.3999999999999999E-4</c:v>
                </c:pt>
                <c:pt idx="15">
                  <c:v>1.3999999999999999E-4</c:v>
                </c:pt>
                <c:pt idx="16">
                  <c:v>1.6000000000000001E-4</c:v>
                </c:pt>
                <c:pt idx="17">
                  <c:v>1.6000000000000001E-4</c:v>
                </c:pt>
                <c:pt idx="18">
                  <c:v>1.8000000000000001E-4</c:v>
                </c:pt>
                <c:pt idx="19">
                  <c:v>2.0000000000000001E-4</c:v>
                </c:pt>
                <c:pt idx="20">
                  <c:v>2.2000000000000001E-4</c:v>
                </c:pt>
                <c:pt idx="21">
                  <c:v>2.4000000000000001E-4</c:v>
                </c:pt>
                <c:pt idx="22">
                  <c:v>2.5999999999999998E-4</c:v>
                </c:pt>
                <c:pt idx="23">
                  <c:v>2.9999999999999997E-4</c:v>
                </c:pt>
                <c:pt idx="24">
                  <c:v>3.4000000000000002E-4</c:v>
                </c:pt>
                <c:pt idx="25">
                  <c:v>4.0000000000000002E-4</c:v>
                </c:pt>
                <c:pt idx="26">
                  <c:v>4.4000000000000002E-4</c:v>
                </c:pt>
                <c:pt idx="27">
                  <c:v>5.0000000000000001E-4</c:v>
                </c:pt>
                <c:pt idx="28">
                  <c:v>5.5999999999999995E-4</c:v>
                </c:pt>
                <c:pt idx="29">
                  <c:v>6.4000000000000005E-4</c:v>
                </c:pt>
                <c:pt idx="30">
                  <c:v>7.2000000000000005E-4</c:v>
                </c:pt>
                <c:pt idx="31">
                  <c:v>8.0000000000000004E-4</c:v>
                </c:pt>
                <c:pt idx="32">
                  <c:v>8.9999999999999998E-4</c:v>
                </c:pt>
                <c:pt idx="33">
                  <c:v>1E-3</c:v>
                </c:pt>
                <c:pt idx="34">
                  <c:v>1.1000000000000001E-3</c:v>
                </c:pt>
                <c:pt idx="35">
                  <c:v>1.24E-3</c:v>
                </c:pt>
                <c:pt idx="36">
                  <c:v>1.3799999999999999E-3</c:v>
                </c:pt>
                <c:pt idx="37">
                  <c:v>1.5E-3</c:v>
                </c:pt>
                <c:pt idx="38">
                  <c:v>1.64E-3</c:v>
                </c:pt>
                <c:pt idx="39">
                  <c:v>1.7799999999999999E-3</c:v>
                </c:pt>
                <c:pt idx="40">
                  <c:v>1.98E-3</c:v>
                </c:pt>
                <c:pt idx="41">
                  <c:v>2.16E-3</c:v>
                </c:pt>
                <c:pt idx="42">
                  <c:v>2.3600000000000001E-3</c:v>
                </c:pt>
                <c:pt idx="43">
                  <c:v>2.5600000000000002E-3</c:v>
                </c:pt>
                <c:pt idx="44">
                  <c:v>2.7599999999999999E-3</c:v>
                </c:pt>
                <c:pt idx="45">
                  <c:v>3.0000000000000001E-3</c:v>
                </c:pt>
                <c:pt idx="46">
                  <c:v>3.2399999999999998E-3</c:v>
                </c:pt>
                <c:pt idx="47">
                  <c:v>3.48E-3</c:v>
                </c:pt>
                <c:pt idx="48">
                  <c:v>3.7200000000000002E-3</c:v>
                </c:pt>
                <c:pt idx="49">
                  <c:v>3.96E-3</c:v>
                </c:pt>
                <c:pt idx="50">
                  <c:v>4.1999999999999997E-3</c:v>
                </c:pt>
                <c:pt idx="51">
                  <c:v>4.4400000000000004E-3</c:v>
                </c:pt>
                <c:pt idx="52">
                  <c:v>4.6800000000000001E-3</c:v>
                </c:pt>
                <c:pt idx="53">
                  <c:v>4.9199999999999999E-3</c:v>
                </c:pt>
                <c:pt idx="54">
                  <c:v>5.1599999999999997E-3</c:v>
                </c:pt>
                <c:pt idx="55">
                  <c:v>5.4200000000000003E-3</c:v>
                </c:pt>
                <c:pt idx="56">
                  <c:v>5.62E-3</c:v>
                </c:pt>
                <c:pt idx="57">
                  <c:v>5.8399999999999997E-3</c:v>
                </c:pt>
                <c:pt idx="58">
                  <c:v>6.1000000000000004E-3</c:v>
                </c:pt>
                <c:pt idx="59">
                  <c:v>6.3200000000000001E-3</c:v>
                </c:pt>
                <c:pt idx="60">
                  <c:v>6.5399999999999998E-3</c:v>
                </c:pt>
                <c:pt idx="61">
                  <c:v>6.7200000000000003E-3</c:v>
                </c:pt>
                <c:pt idx="62">
                  <c:v>6.9199999999999999E-3</c:v>
                </c:pt>
                <c:pt idx="63">
                  <c:v>7.1399999999999996E-3</c:v>
                </c:pt>
                <c:pt idx="64">
                  <c:v>7.3000000000000001E-3</c:v>
                </c:pt>
                <c:pt idx="65">
                  <c:v>7.4799999999999997E-3</c:v>
                </c:pt>
                <c:pt idx="66">
                  <c:v>7.62E-3</c:v>
                </c:pt>
                <c:pt idx="67">
                  <c:v>7.7799999999999996E-3</c:v>
                </c:pt>
                <c:pt idx="68">
                  <c:v>7.92E-3</c:v>
                </c:pt>
                <c:pt idx="69">
                  <c:v>8.0400000000000003E-3</c:v>
                </c:pt>
                <c:pt idx="70">
                  <c:v>8.1600000000000006E-3</c:v>
                </c:pt>
                <c:pt idx="71">
                  <c:v>8.2799999999999992E-3</c:v>
                </c:pt>
                <c:pt idx="72">
                  <c:v>8.4200000000000004E-3</c:v>
                </c:pt>
                <c:pt idx="73">
                  <c:v>8.5000000000000006E-3</c:v>
                </c:pt>
                <c:pt idx="74">
                  <c:v>8.6E-3</c:v>
                </c:pt>
                <c:pt idx="75">
                  <c:v>8.6999999999999994E-3</c:v>
                </c:pt>
                <c:pt idx="76">
                  <c:v>8.7799999999999996E-3</c:v>
                </c:pt>
                <c:pt idx="77">
                  <c:v>8.8800000000000007E-3</c:v>
                </c:pt>
                <c:pt idx="78">
                  <c:v>8.9599999999999992E-3</c:v>
                </c:pt>
                <c:pt idx="79">
                  <c:v>9.0200000000000002E-3</c:v>
                </c:pt>
                <c:pt idx="80">
                  <c:v>9.0799999999999995E-3</c:v>
                </c:pt>
                <c:pt idx="81">
                  <c:v>9.1400000000000006E-3</c:v>
                </c:pt>
                <c:pt idx="82">
                  <c:v>9.2200000000000008E-3</c:v>
                </c:pt>
                <c:pt idx="83">
                  <c:v>9.2599999999999991E-3</c:v>
                </c:pt>
                <c:pt idx="84">
                  <c:v>9.3399999999999993E-3</c:v>
                </c:pt>
                <c:pt idx="85">
                  <c:v>9.4000000000000004E-3</c:v>
                </c:pt>
                <c:pt idx="86">
                  <c:v>9.4400000000000005E-3</c:v>
                </c:pt>
                <c:pt idx="87">
                  <c:v>9.4999999999999998E-3</c:v>
                </c:pt>
                <c:pt idx="88">
                  <c:v>9.5200000000000007E-3</c:v>
                </c:pt>
                <c:pt idx="89">
                  <c:v>9.58E-3</c:v>
                </c:pt>
                <c:pt idx="90">
                  <c:v>9.58E-3</c:v>
                </c:pt>
                <c:pt idx="91">
                  <c:v>9.6200000000000001E-3</c:v>
                </c:pt>
                <c:pt idx="92">
                  <c:v>9.6399999999999993E-3</c:v>
                </c:pt>
                <c:pt idx="93">
                  <c:v>9.6799999999999994E-3</c:v>
                </c:pt>
                <c:pt idx="94">
                  <c:v>9.7000000000000003E-3</c:v>
                </c:pt>
                <c:pt idx="95">
                  <c:v>9.7400000000000004E-3</c:v>
                </c:pt>
                <c:pt idx="96">
                  <c:v>9.7599999999999996E-3</c:v>
                </c:pt>
                <c:pt idx="97">
                  <c:v>9.7800000000000005E-3</c:v>
                </c:pt>
                <c:pt idx="98">
                  <c:v>9.7999999999999997E-3</c:v>
                </c:pt>
                <c:pt idx="99">
                  <c:v>9.8200000000000006E-3</c:v>
                </c:pt>
                <c:pt idx="100">
                  <c:v>9.8600000000000007E-3</c:v>
                </c:pt>
                <c:pt idx="101">
                  <c:v>9.8799999999999999E-3</c:v>
                </c:pt>
                <c:pt idx="102">
                  <c:v>9.8799999999999999E-3</c:v>
                </c:pt>
                <c:pt idx="103">
                  <c:v>9.9000000000000008E-3</c:v>
                </c:pt>
                <c:pt idx="104">
                  <c:v>9.92E-3</c:v>
                </c:pt>
                <c:pt idx="105">
                  <c:v>9.9399999999999992E-3</c:v>
                </c:pt>
                <c:pt idx="106">
                  <c:v>9.9600000000000001E-3</c:v>
                </c:pt>
                <c:pt idx="107">
                  <c:v>9.9600000000000001E-3</c:v>
                </c:pt>
                <c:pt idx="108">
                  <c:v>9.9799999999999993E-3</c:v>
                </c:pt>
                <c:pt idx="109">
                  <c:v>1.0019999999999999E-2</c:v>
                </c:pt>
                <c:pt idx="110">
                  <c:v>0.01</c:v>
                </c:pt>
                <c:pt idx="111">
                  <c:v>1.0019999999999999E-2</c:v>
                </c:pt>
                <c:pt idx="112">
                  <c:v>1.0019999999999999E-2</c:v>
                </c:pt>
                <c:pt idx="113">
                  <c:v>1.004E-2</c:v>
                </c:pt>
                <c:pt idx="114">
                  <c:v>1.0059999999999999E-2</c:v>
                </c:pt>
                <c:pt idx="115">
                  <c:v>1.0059999999999999E-2</c:v>
                </c:pt>
                <c:pt idx="116">
                  <c:v>1.0059999999999999E-2</c:v>
                </c:pt>
                <c:pt idx="117">
                  <c:v>1.008E-2</c:v>
                </c:pt>
                <c:pt idx="118">
                  <c:v>1.008E-2</c:v>
                </c:pt>
                <c:pt idx="119">
                  <c:v>1.008E-2</c:v>
                </c:pt>
                <c:pt idx="120">
                  <c:v>1.01E-2</c:v>
                </c:pt>
                <c:pt idx="121">
                  <c:v>1.01E-2</c:v>
                </c:pt>
                <c:pt idx="122">
                  <c:v>1.01E-2</c:v>
                </c:pt>
                <c:pt idx="123">
                  <c:v>1.0120000000000001E-2</c:v>
                </c:pt>
                <c:pt idx="124">
                  <c:v>1.0120000000000001E-2</c:v>
                </c:pt>
                <c:pt idx="125">
                  <c:v>1.0120000000000001E-2</c:v>
                </c:pt>
                <c:pt idx="126">
                  <c:v>1.0120000000000001E-2</c:v>
                </c:pt>
                <c:pt idx="127">
                  <c:v>1.0120000000000001E-2</c:v>
                </c:pt>
                <c:pt idx="128">
                  <c:v>1.0120000000000001E-2</c:v>
                </c:pt>
                <c:pt idx="129">
                  <c:v>1.0120000000000001E-2</c:v>
                </c:pt>
                <c:pt idx="130">
                  <c:v>1.0120000000000001E-2</c:v>
                </c:pt>
                <c:pt idx="131">
                  <c:v>1.014E-2</c:v>
                </c:pt>
                <c:pt idx="132">
                  <c:v>1.014E-2</c:v>
                </c:pt>
                <c:pt idx="133">
                  <c:v>1.014E-2</c:v>
                </c:pt>
                <c:pt idx="134">
                  <c:v>1.014E-2</c:v>
                </c:pt>
                <c:pt idx="135">
                  <c:v>1.014E-2</c:v>
                </c:pt>
                <c:pt idx="136">
                  <c:v>1.014E-2</c:v>
                </c:pt>
                <c:pt idx="137">
                  <c:v>1.014E-2</c:v>
                </c:pt>
                <c:pt idx="138">
                  <c:v>1.014E-2</c:v>
                </c:pt>
                <c:pt idx="139">
                  <c:v>1.014E-2</c:v>
                </c:pt>
                <c:pt idx="140">
                  <c:v>1.014E-2</c:v>
                </c:pt>
                <c:pt idx="141">
                  <c:v>1.014E-2</c:v>
                </c:pt>
                <c:pt idx="142">
                  <c:v>1.018E-2</c:v>
                </c:pt>
                <c:pt idx="143">
                  <c:v>1.018E-2</c:v>
                </c:pt>
                <c:pt idx="144">
                  <c:v>1.0160000000000001E-2</c:v>
                </c:pt>
                <c:pt idx="145">
                  <c:v>1.018E-2</c:v>
                </c:pt>
                <c:pt idx="146">
                  <c:v>1.018E-2</c:v>
                </c:pt>
                <c:pt idx="147">
                  <c:v>1.0160000000000001E-2</c:v>
                </c:pt>
                <c:pt idx="148">
                  <c:v>1.018E-2</c:v>
                </c:pt>
                <c:pt idx="149">
                  <c:v>1.018E-2</c:v>
                </c:pt>
                <c:pt idx="150">
                  <c:v>1.018E-2</c:v>
                </c:pt>
                <c:pt idx="151">
                  <c:v>1.0160000000000001E-2</c:v>
                </c:pt>
                <c:pt idx="152">
                  <c:v>1.018E-2</c:v>
                </c:pt>
                <c:pt idx="153">
                  <c:v>1.018E-2</c:v>
                </c:pt>
                <c:pt idx="154">
                  <c:v>1.018E-2</c:v>
                </c:pt>
                <c:pt idx="155">
                  <c:v>1.018E-2</c:v>
                </c:pt>
                <c:pt idx="156">
                  <c:v>1.018E-2</c:v>
                </c:pt>
                <c:pt idx="157">
                  <c:v>1.018E-2</c:v>
                </c:pt>
                <c:pt idx="158">
                  <c:v>1.0160000000000001E-2</c:v>
                </c:pt>
                <c:pt idx="159">
                  <c:v>1.018E-2</c:v>
                </c:pt>
                <c:pt idx="160">
                  <c:v>1.018E-2</c:v>
                </c:pt>
                <c:pt idx="161">
                  <c:v>1.018E-2</c:v>
                </c:pt>
                <c:pt idx="162">
                  <c:v>1.018E-2</c:v>
                </c:pt>
                <c:pt idx="163">
                  <c:v>1.018E-2</c:v>
                </c:pt>
                <c:pt idx="164">
                  <c:v>1.018E-2</c:v>
                </c:pt>
                <c:pt idx="165">
                  <c:v>1.018E-2</c:v>
                </c:pt>
                <c:pt idx="166">
                  <c:v>1.018E-2</c:v>
                </c:pt>
                <c:pt idx="167">
                  <c:v>1.018E-2</c:v>
                </c:pt>
                <c:pt idx="168">
                  <c:v>1.018E-2</c:v>
                </c:pt>
                <c:pt idx="169">
                  <c:v>1.018E-2</c:v>
                </c:pt>
                <c:pt idx="170">
                  <c:v>1.018E-2</c:v>
                </c:pt>
                <c:pt idx="171">
                  <c:v>1.018E-2</c:v>
                </c:pt>
                <c:pt idx="172">
                  <c:v>1.018E-2</c:v>
                </c:pt>
                <c:pt idx="173">
                  <c:v>1.018E-2</c:v>
                </c:pt>
                <c:pt idx="174">
                  <c:v>1.018E-2</c:v>
                </c:pt>
                <c:pt idx="175">
                  <c:v>1.018E-2</c:v>
                </c:pt>
                <c:pt idx="176">
                  <c:v>1.018E-2</c:v>
                </c:pt>
                <c:pt idx="177">
                  <c:v>1.018E-2</c:v>
                </c:pt>
                <c:pt idx="178">
                  <c:v>1.018E-2</c:v>
                </c:pt>
                <c:pt idx="179">
                  <c:v>1.018E-2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3C-4E35-BAA6-B7DEB24655A0}"/>
            </c:ext>
          </c:extLst>
        </c:ser>
        <c:ser>
          <c:idx val="1"/>
          <c:order val="1"/>
          <c:tx>
            <c:v>Conta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'50SR'!$AW$14:$AW$373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2.0000000000000002E-5</c:v>
                </c:pt>
                <c:pt idx="9">
                  <c:v>4.0000000000000003E-5</c:v>
                </c:pt>
                <c:pt idx="10">
                  <c:v>6.0000000000000002E-5</c:v>
                </c:pt>
                <c:pt idx="11">
                  <c:v>8.0000000000000007E-5</c:v>
                </c:pt>
                <c:pt idx="12">
                  <c:v>1E-4</c:v>
                </c:pt>
                <c:pt idx="13">
                  <c:v>1.2E-4</c:v>
                </c:pt>
                <c:pt idx="14">
                  <c:v>1.3999999999999999E-4</c:v>
                </c:pt>
                <c:pt idx="15">
                  <c:v>1.3999999999999999E-4</c:v>
                </c:pt>
                <c:pt idx="16">
                  <c:v>1.6000000000000001E-4</c:v>
                </c:pt>
                <c:pt idx="17">
                  <c:v>1.6000000000000001E-4</c:v>
                </c:pt>
                <c:pt idx="18">
                  <c:v>1.8000000000000001E-4</c:v>
                </c:pt>
                <c:pt idx="19">
                  <c:v>2.0000000000000001E-4</c:v>
                </c:pt>
                <c:pt idx="20">
                  <c:v>2.2000000000000001E-4</c:v>
                </c:pt>
                <c:pt idx="21">
                  <c:v>2.4000000000000001E-4</c:v>
                </c:pt>
                <c:pt idx="22">
                  <c:v>2.5999999999999998E-4</c:v>
                </c:pt>
                <c:pt idx="23">
                  <c:v>2.9999999999999997E-4</c:v>
                </c:pt>
                <c:pt idx="24">
                  <c:v>3.4000000000000002E-4</c:v>
                </c:pt>
                <c:pt idx="25">
                  <c:v>4.0000000000000002E-4</c:v>
                </c:pt>
                <c:pt idx="26">
                  <c:v>4.4000000000000002E-4</c:v>
                </c:pt>
                <c:pt idx="27">
                  <c:v>5.0000000000000001E-4</c:v>
                </c:pt>
                <c:pt idx="28">
                  <c:v>5.4000000000000001E-4</c:v>
                </c:pt>
                <c:pt idx="29">
                  <c:v>6.2E-4</c:v>
                </c:pt>
                <c:pt idx="30">
                  <c:v>6.9999999999999999E-4</c:v>
                </c:pt>
                <c:pt idx="31">
                  <c:v>7.7999999999999999E-4</c:v>
                </c:pt>
                <c:pt idx="32">
                  <c:v>8.5999999999999998E-4</c:v>
                </c:pt>
                <c:pt idx="33">
                  <c:v>9.6000000000000002E-4</c:v>
                </c:pt>
                <c:pt idx="34">
                  <c:v>1.06E-3</c:v>
                </c:pt>
                <c:pt idx="35">
                  <c:v>1.1800000000000001E-3</c:v>
                </c:pt>
                <c:pt idx="36">
                  <c:v>1.2999999999999999E-3</c:v>
                </c:pt>
                <c:pt idx="37">
                  <c:v>1.42E-3</c:v>
                </c:pt>
                <c:pt idx="38">
                  <c:v>1.5399999999999999E-3</c:v>
                </c:pt>
                <c:pt idx="39">
                  <c:v>1.66E-3</c:v>
                </c:pt>
                <c:pt idx="40">
                  <c:v>1.8400000000000001E-3</c:v>
                </c:pt>
                <c:pt idx="41">
                  <c:v>2E-3</c:v>
                </c:pt>
                <c:pt idx="42">
                  <c:v>2.16E-3</c:v>
                </c:pt>
                <c:pt idx="43">
                  <c:v>2.3400000000000001E-3</c:v>
                </c:pt>
                <c:pt idx="44">
                  <c:v>2.5200000000000001E-3</c:v>
                </c:pt>
                <c:pt idx="45">
                  <c:v>2.7399999999999998E-3</c:v>
                </c:pt>
                <c:pt idx="46">
                  <c:v>2.9399999999999999E-3</c:v>
                </c:pt>
                <c:pt idx="47">
                  <c:v>3.16E-3</c:v>
                </c:pt>
                <c:pt idx="48">
                  <c:v>3.3600000000000001E-3</c:v>
                </c:pt>
                <c:pt idx="49">
                  <c:v>3.5599999999999998E-3</c:v>
                </c:pt>
                <c:pt idx="50">
                  <c:v>3.7399999999999998E-3</c:v>
                </c:pt>
                <c:pt idx="51">
                  <c:v>3.9399999999999999E-3</c:v>
                </c:pt>
                <c:pt idx="52">
                  <c:v>4.1200000000000004E-3</c:v>
                </c:pt>
                <c:pt idx="53">
                  <c:v>4.3E-3</c:v>
                </c:pt>
                <c:pt idx="54">
                  <c:v>4.4799999999999996E-3</c:v>
                </c:pt>
                <c:pt idx="55">
                  <c:v>4.64E-3</c:v>
                </c:pt>
                <c:pt idx="56">
                  <c:v>4.7400000000000003E-3</c:v>
                </c:pt>
                <c:pt idx="57">
                  <c:v>4.8799999999999998E-3</c:v>
                </c:pt>
                <c:pt idx="58">
                  <c:v>5.0200000000000002E-3</c:v>
                </c:pt>
                <c:pt idx="59">
                  <c:v>5.1399999999999996E-3</c:v>
                </c:pt>
                <c:pt idx="60">
                  <c:v>5.2599999999999999E-3</c:v>
                </c:pt>
                <c:pt idx="61">
                  <c:v>5.3200000000000001E-3</c:v>
                </c:pt>
                <c:pt idx="62">
                  <c:v>5.3800000000000002E-3</c:v>
                </c:pt>
                <c:pt idx="63">
                  <c:v>5.4599999999999996E-3</c:v>
                </c:pt>
                <c:pt idx="64">
                  <c:v>5.4799999999999996E-3</c:v>
                </c:pt>
                <c:pt idx="65">
                  <c:v>5.4999999999999997E-3</c:v>
                </c:pt>
                <c:pt idx="66">
                  <c:v>5.4799999999999996E-3</c:v>
                </c:pt>
                <c:pt idx="67">
                  <c:v>5.4400000000000004E-3</c:v>
                </c:pt>
                <c:pt idx="68">
                  <c:v>5.4000000000000003E-3</c:v>
                </c:pt>
                <c:pt idx="69">
                  <c:v>5.3400000000000001E-3</c:v>
                </c:pt>
                <c:pt idx="70">
                  <c:v>5.2599999999999999E-3</c:v>
                </c:pt>
                <c:pt idx="71">
                  <c:v>5.1799999999999997E-3</c:v>
                </c:pt>
                <c:pt idx="72">
                  <c:v>5.1000000000000004E-3</c:v>
                </c:pt>
                <c:pt idx="73">
                  <c:v>4.9800000000000001E-3</c:v>
                </c:pt>
                <c:pt idx="74">
                  <c:v>4.8399999999999997E-3</c:v>
                </c:pt>
                <c:pt idx="75">
                  <c:v>4.7000000000000002E-3</c:v>
                </c:pt>
                <c:pt idx="76">
                  <c:v>4.5599999999999998E-3</c:v>
                </c:pt>
                <c:pt idx="77">
                  <c:v>4.4200000000000003E-3</c:v>
                </c:pt>
                <c:pt idx="78">
                  <c:v>4.2599999999999999E-3</c:v>
                </c:pt>
                <c:pt idx="79">
                  <c:v>4.1000000000000003E-3</c:v>
                </c:pt>
                <c:pt idx="80">
                  <c:v>3.9199999999999999E-3</c:v>
                </c:pt>
                <c:pt idx="81">
                  <c:v>3.7599999999999999E-3</c:v>
                </c:pt>
                <c:pt idx="82">
                  <c:v>3.5999999999999999E-3</c:v>
                </c:pt>
                <c:pt idx="83">
                  <c:v>3.46E-3</c:v>
                </c:pt>
                <c:pt idx="84">
                  <c:v>3.32E-3</c:v>
                </c:pt>
                <c:pt idx="85">
                  <c:v>3.14E-3</c:v>
                </c:pt>
                <c:pt idx="86">
                  <c:v>2.98E-3</c:v>
                </c:pt>
                <c:pt idx="87">
                  <c:v>2.8400000000000001E-3</c:v>
                </c:pt>
                <c:pt idx="88">
                  <c:v>2.7000000000000001E-3</c:v>
                </c:pt>
                <c:pt idx="89">
                  <c:v>2.5600000000000002E-3</c:v>
                </c:pt>
                <c:pt idx="90">
                  <c:v>2.4199999999999998E-3</c:v>
                </c:pt>
                <c:pt idx="91">
                  <c:v>2.2799999999999999E-3</c:v>
                </c:pt>
                <c:pt idx="92">
                  <c:v>2.14E-3</c:v>
                </c:pt>
                <c:pt idx="93">
                  <c:v>2E-3</c:v>
                </c:pt>
                <c:pt idx="94">
                  <c:v>1.8799999999999999E-3</c:v>
                </c:pt>
                <c:pt idx="95">
                  <c:v>1.7600000000000001E-3</c:v>
                </c:pt>
                <c:pt idx="96">
                  <c:v>1.66E-3</c:v>
                </c:pt>
                <c:pt idx="97">
                  <c:v>1.56E-3</c:v>
                </c:pt>
                <c:pt idx="98">
                  <c:v>1.48E-3</c:v>
                </c:pt>
                <c:pt idx="99">
                  <c:v>1.4E-3</c:v>
                </c:pt>
                <c:pt idx="100">
                  <c:v>1.2999999999999999E-3</c:v>
                </c:pt>
                <c:pt idx="101">
                  <c:v>1.24E-3</c:v>
                </c:pt>
                <c:pt idx="102">
                  <c:v>1.16E-3</c:v>
                </c:pt>
                <c:pt idx="103">
                  <c:v>1.1000000000000001E-3</c:v>
                </c:pt>
                <c:pt idx="104">
                  <c:v>1.0200000000000001E-3</c:v>
                </c:pt>
                <c:pt idx="105">
                  <c:v>9.6000000000000002E-4</c:v>
                </c:pt>
                <c:pt idx="106">
                  <c:v>9.2000000000000003E-4</c:v>
                </c:pt>
                <c:pt idx="107">
                  <c:v>8.8000000000000003E-4</c:v>
                </c:pt>
                <c:pt idx="108">
                  <c:v>8.1999999999999998E-4</c:v>
                </c:pt>
                <c:pt idx="109">
                  <c:v>7.7999999999999999E-4</c:v>
                </c:pt>
                <c:pt idx="110">
                  <c:v>7.2000000000000005E-4</c:v>
                </c:pt>
                <c:pt idx="111">
                  <c:v>6.8000000000000005E-4</c:v>
                </c:pt>
                <c:pt idx="112">
                  <c:v>6.4000000000000005E-4</c:v>
                </c:pt>
                <c:pt idx="113">
                  <c:v>5.8E-4</c:v>
                </c:pt>
                <c:pt idx="114">
                  <c:v>5.5999999999999995E-4</c:v>
                </c:pt>
                <c:pt idx="115">
                  <c:v>5.1999999999999995E-4</c:v>
                </c:pt>
                <c:pt idx="116">
                  <c:v>4.8000000000000001E-4</c:v>
                </c:pt>
                <c:pt idx="117">
                  <c:v>4.6000000000000001E-4</c:v>
                </c:pt>
                <c:pt idx="118">
                  <c:v>4.4000000000000002E-4</c:v>
                </c:pt>
                <c:pt idx="119">
                  <c:v>4.2000000000000002E-4</c:v>
                </c:pt>
                <c:pt idx="120">
                  <c:v>4.0000000000000002E-4</c:v>
                </c:pt>
                <c:pt idx="121">
                  <c:v>3.8000000000000002E-4</c:v>
                </c:pt>
                <c:pt idx="122">
                  <c:v>3.6000000000000002E-4</c:v>
                </c:pt>
                <c:pt idx="123">
                  <c:v>3.4000000000000002E-4</c:v>
                </c:pt>
                <c:pt idx="124">
                  <c:v>3.2000000000000003E-4</c:v>
                </c:pt>
                <c:pt idx="125">
                  <c:v>2.9999999999999997E-4</c:v>
                </c:pt>
                <c:pt idx="126">
                  <c:v>2.7999999999999998E-4</c:v>
                </c:pt>
                <c:pt idx="127">
                  <c:v>2.5999999999999998E-4</c:v>
                </c:pt>
                <c:pt idx="128">
                  <c:v>2.4000000000000001E-4</c:v>
                </c:pt>
                <c:pt idx="129">
                  <c:v>2.2000000000000001E-4</c:v>
                </c:pt>
                <c:pt idx="130">
                  <c:v>2.0000000000000001E-4</c:v>
                </c:pt>
                <c:pt idx="131">
                  <c:v>2.0000000000000001E-4</c:v>
                </c:pt>
                <c:pt idx="132">
                  <c:v>1.8000000000000001E-4</c:v>
                </c:pt>
                <c:pt idx="133">
                  <c:v>1.6000000000000001E-4</c:v>
                </c:pt>
                <c:pt idx="134">
                  <c:v>1.6000000000000001E-4</c:v>
                </c:pt>
                <c:pt idx="135">
                  <c:v>1.3999999999999999E-4</c:v>
                </c:pt>
                <c:pt idx="136">
                  <c:v>1.3999999999999999E-4</c:v>
                </c:pt>
                <c:pt idx="137">
                  <c:v>1.3999999999999999E-4</c:v>
                </c:pt>
                <c:pt idx="138">
                  <c:v>1.2E-4</c:v>
                </c:pt>
                <c:pt idx="139">
                  <c:v>1.2E-4</c:v>
                </c:pt>
                <c:pt idx="140">
                  <c:v>1E-4</c:v>
                </c:pt>
                <c:pt idx="141">
                  <c:v>1E-4</c:v>
                </c:pt>
                <c:pt idx="142">
                  <c:v>1E-4</c:v>
                </c:pt>
                <c:pt idx="143">
                  <c:v>1E-4</c:v>
                </c:pt>
                <c:pt idx="144">
                  <c:v>8.0000000000000007E-5</c:v>
                </c:pt>
                <c:pt idx="145">
                  <c:v>8.0000000000000007E-5</c:v>
                </c:pt>
                <c:pt idx="146">
                  <c:v>8.0000000000000007E-5</c:v>
                </c:pt>
                <c:pt idx="147">
                  <c:v>6.0000000000000002E-5</c:v>
                </c:pt>
                <c:pt idx="148">
                  <c:v>6.0000000000000002E-5</c:v>
                </c:pt>
                <c:pt idx="149">
                  <c:v>6.0000000000000002E-5</c:v>
                </c:pt>
                <c:pt idx="150">
                  <c:v>6.0000000000000002E-5</c:v>
                </c:pt>
                <c:pt idx="151">
                  <c:v>4.0000000000000003E-5</c:v>
                </c:pt>
                <c:pt idx="152">
                  <c:v>4.0000000000000003E-5</c:v>
                </c:pt>
                <c:pt idx="153">
                  <c:v>4.0000000000000003E-5</c:v>
                </c:pt>
                <c:pt idx="154">
                  <c:v>4.0000000000000003E-5</c:v>
                </c:pt>
                <c:pt idx="155">
                  <c:v>4.0000000000000003E-5</c:v>
                </c:pt>
                <c:pt idx="156">
                  <c:v>4.0000000000000003E-5</c:v>
                </c:pt>
                <c:pt idx="157">
                  <c:v>4.0000000000000003E-5</c:v>
                </c:pt>
                <c:pt idx="158">
                  <c:v>2.0000000000000002E-5</c:v>
                </c:pt>
                <c:pt idx="159">
                  <c:v>2.0000000000000002E-5</c:v>
                </c:pt>
                <c:pt idx="160">
                  <c:v>2.0000000000000002E-5</c:v>
                </c:pt>
                <c:pt idx="161">
                  <c:v>2.0000000000000002E-5</c:v>
                </c:pt>
                <c:pt idx="162">
                  <c:v>2.0000000000000002E-5</c:v>
                </c:pt>
                <c:pt idx="163">
                  <c:v>2.0000000000000002E-5</c:v>
                </c:pt>
                <c:pt idx="164">
                  <c:v>2.0000000000000002E-5</c:v>
                </c:pt>
                <c:pt idx="165">
                  <c:v>2.0000000000000002E-5</c:v>
                </c:pt>
                <c:pt idx="166">
                  <c:v>2.0000000000000002E-5</c:v>
                </c:pt>
                <c:pt idx="167">
                  <c:v>2.0000000000000002E-5</c:v>
                </c:pt>
                <c:pt idx="168">
                  <c:v>2.0000000000000002E-5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3C-4E35-BAA6-B7DEB24655A0}"/>
            </c:ext>
          </c:extLst>
        </c:ser>
        <c:ser>
          <c:idx val="2"/>
          <c:order val="2"/>
          <c:tx>
            <c:v>Alta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'50SR'!$AZ$14:$AZ$373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2.0000000000000002E-5</c:v>
                </c:pt>
                <c:pt idx="8">
                  <c:v>0</c:v>
                </c:pt>
                <c:pt idx="9">
                  <c:v>2.0000000000000002E-5</c:v>
                </c:pt>
                <c:pt idx="10">
                  <c:v>2.0000000000000002E-5</c:v>
                </c:pt>
                <c:pt idx="11">
                  <c:v>2.0000000000000002E-5</c:v>
                </c:pt>
                <c:pt idx="12">
                  <c:v>2.0000000000000002E-5</c:v>
                </c:pt>
                <c:pt idx="13">
                  <c:v>2.0000000000000002E-5</c:v>
                </c:pt>
                <c:pt idx="14">
                  <c:v>2.0000000000000002E-5</c:v>
                </c:pt>
                <c:pt idx="15">
                  <c:v>0</c:v>
                </c:pt>
                <c:pt idx="16">
                  <c:v>2.0000000000000002E-5</c:v>
                </c:pt>
                <c:pt idx="17">
                  <c:v>0</c:v>
                </c:pt>
                <c:pt idx="18">
                  <c:v>2.0000000000000002E-5</c:v>
                </c:pt>
                <c:pt idx="19">
                  <c:v>2.0000000000000002E-5</c:v>
                </c:pt>
                <c:pt idx="20">
                  <c:v>2.0000000000000002E-5</c:v>
                </c:pt>
                <c:pt idx="21">
                  <c:v>2.0000000000000002E-5</c:v>
                </c:pt>
                <c:pt idx="22">
                  <c:v>2.0000000000000002E-5</c:v>
                </c:pt>
                <c:pt idx="23">
                  <c:v>4.0000000000000003E-5</c:v>
                </c:pt>
                <c:pt idx="24">
                  <c:v>4.0000000000000003E-5</c:v>
                </c:pt>
                <c:pt idx="25">
                  <c:v>6.0000000000000002E-5</c:v>
                </c:pt>
                <c:pt idx="26">
                  <c:v>4.0000000000000003E-5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8.0000000000000007E-5</c:v>
                </c:pt>
                <c:pt idx="30">
                  <c:v>8.0000000000000007E-5</c:v>
                </c:pt>
                <c:pt idx="31">
                  <c:v>8.0000000000000007E-5</c:v>
                </c:pt>
                <c:pt idx="32">
                  <c:v>1E-4</c:v>
                </c:pt>
                <c:pt idx="33">
                  <c:v>1E-4</c:v>
                </c:pt>
                <c:pt idx="34">
                  <c:v>1E-4</c:v>
                </c:pt>
                <c:pt idx="35">
                  <c:v>1.3999999999999999E-4</c:v>
                </c:pt>
                <c:pt idx="36">
                  <c:v>1.3999999999999999E-4</c:v>
                </c:pt>
                <c:pt idx="37">
                  <c:v>1.2E-4</c:v>
                </c:pt>
                <c:pt idx="38">
                  <c:v>1.3999999999999999E-4</c:v>
                </c:pt>
                <c:pt idx="39">
                  <c:v>1.3999999999999999E-4</c:v>
                </c:pt>
                <c:pt idx="40">
                  <c:v>2.0000000000000001E-4</c:v>
                </c:pt>
                <c:pt idx="41">
                  <c:v>1.8000000000000001E-4</c:v>
                </c:pt>
                <c:pt idx="42">
                  <c:v>2.0000000000000001E-4</c:v>
                </c:pt>
                <c:pt idx="43">
                  <c:v>2.0000000000000001E-4</c:v>
                </c:pt>
                <c:pt idx="44">
                  <c:v>2.0000000000000001E-4</c:v>
                </c:pt>
                <c:pt idx="45">
                  <c:v>2.4000000000000001E-4</c:v>
                </c:pt>
                <c:pt idx="46">
                  <c:v>2.4000000000000001E-4</c:v>
                </c:pt>
                <c:pt idx="47">
                  <c:v>2.4000000000000001E-4</c:v>
                </c:pt>
                <c:pt idx="48">
                  <c:v>2.4000000000000001E-4</c:v>
                </c:pt>
                <c:pt idx="49">
                  <c:v>2.4000000000000001E-4</c:v>
                </c:pt>
                <c:pt idx="50">
                  <c:v>2.4000000000000001E-4</c:v>
                </c:pt>
                <c:pt idx="51">
                  <c:v>2.4000000000000001E-4</c:v>
                </c:pt>
                <c:pt idx="52">
                  <c:v>2.4000000000000001E-4</c:v>
                </c:pt>
                <c:pt idx="53">
                  <c:v>2.4000000000000001E-4</c:v>
                </c:pt>
                <c:pt idx="54">
                  <c:v>2.4000000000000001E-4</c:v>
                </c:pt>
                <c:pt idx="55">
                  <c:v>2.5999999999999998E-4</c:v>
                </c:pt>
                <c:pt idx="56">
                  <c:v>2.0000000000000001E-4</c:v>
                </c:pt>
                <c:pt idx="57">
                  <c:v>2.2000000000000001E-4</c:v>
                </c:pt>
                <c:pt idx="58">
                  <c:v>2.5999999999999998E-4</c:v>
                </c:pt>
                <c:pt idx="59">
                  <c:v>2.2000000000000001E-4</c:v>
                </c:pt>
                <c:pt idx="60">
                  <c:v>2.2000000000000001E-4</c:v>
                </c:pt>
                <c:pt idx="61">
                  <c:v>1.8000000000000001E-4</c:v>
                </c:pt>
                <c:pt idx="62">
                  <c:v>2.0000000000000001E-4</c:v>
                </c:pt>
                <c:pt idx="63">
                  <c:v>2.2000000000000001E-4</c:v>
                </c:pt>
                <c:pt idx="64">
                  <c:v>1.6000000000000001E-4</c:v>
                </c:pt>
                <c:pt idx="65">
                  <c:v>1.8000000000000001E-4</c:v>
                </c:pt>
                <c:pt idx="66">
                  <c:v>1.3999999999999999E-4</c:v>
                </c:pt>
                <c:pt idx="67">
                  <c:v>1.6000000000000001E-4</c:v>
                </c:pt>
                <c:pt idx="68">
                  <c:v>1.3999999999999999E-4</c:v>
                </c:pt>
                <c:pt idx="69">
                  <c:v>1.2E-4</c:v>
                </c:pt>
                <c:pt idx="70">
                  <c:v>1.2E-4</c:v>
                </c:pt>
                <c:pt idx="71">
                  <c:v>1.2E-4</c:v>
                </c:pt>
                <c:pt idx="72">
                  <c:v>1.3999999999999999E-4</c:v>
                </c:pt>
                <c:pt idx="73">
                  <c:v>8.0000000000000007E-5</c:v>
                </c:pt>
                <c:pt idx="74">
                  <c:v>1E-4</c:v>
                </c:pt>
                <c:pt idx="75">
                  <c:v>1E-4</c:v>
                </c:pt>
                <c:pt idx="76">
                  <c:v>8.0000000000000007E-5</c:v>
                </c:pt>
                <c:pt idx="77">
                  <c:v>1E-4</c:v>
                </c:pt>
                <c:pt idx="78">
                  <c:v>8.0000000000000007E-5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8.0000000000000007E-5</c:v>
                </c:pt>
                <c:pt idx="83">
                  <c:v>4.0000000000000003E-5</c:v>
                </c:pt>
                <c:pt idx="84">
                  <c:v>8.0000000000000007E-5</c:v>
                </c:pt>
                <c:pt idx="85">
                  <c:v>6.0000000000000002E-5</c:v>
                </c:pt>
                <c:pt idx="86">
                  <c:v>4.0000000000000003E-5</c:v>
                </c:pt>
                <c:pt idx="87">
                  <c:v>6.0000000000000002E-5</c:v>
                </c:pt>
                <c:pt idx="88">
                  <c:v>2.0000000000000002E-5</c:v>
                </c:pt>
                <c:pt idx="89">
                  <c:v>6.0000000000000002E-5</c:v>
                </c:pt>
                <c:pt idx="90">
                  <c:v>0</c:v>
                </c:pt>
                <c:pt idx="91">
                  <c:v>4.0000000000000003E-5</c:v>
                </c:pt>
                <c:pt idx="92">
                  <c:v>2.0000000000000002E-5</c:v>
                </c:pt>
                <c:pt idx="93">
                  <c:v>4.0000000000000003E-5</c:v>
                </c:pt>
                <c:pt idx="94">
                  <c:v>2.0000000000000002E-5</c:v>
                </c:pt>
                <c:pt idx="95">
                  <c:v>4.0000000000000003E-5</c:v>
                </c:pt>
                <c:pt idx="96">
                  <c:v>2.0000000000000002E-5</c:v>
                </c:pt>
                <c:pt idx="97">
                  <c:v>2.0000000000000002E-5</c:v>
                </c:pt>
                <c:pt idx="98">
                  <c:v>2.0000000000000002E-5</c:v>
                </c:pt>
                <c:pt idx="99">
                  <c:v>2.0000000000000002E-5</c:v>
                </c:pt>
                <c:pt idx="100">
                  <c:v>4.0000000000000003E-5</c:v>
                </c:pt>
                <c:pt idx="101">
                  <c:v>2.0000000000000002E-5</c:v>
                </c:pt>
                <c:pt idx="102">
                  <c:v>0</c:v>
                </c:pt>
                <c:pt idx="103">
                  <c:v>2.0000000000000002E-5</c:v>
                </c:pt>
                <c:pt idx="104">
                  <c:v>2.0000000000000002E-5</c:v>
                </c:pt>
                <c:pt idx="105">
                  <c:v>2.0000000000000002E-5</c:v>
                </c:pt>
                <c:pt idx="106">
                  <c:v>2.0000000000000002E-5</c:v>
                </c:pt>
                <c:pt idx="107">
                  <c:v>0</c:v>
                </c:pt>
                <c:pt idx="108">
                  <c:v>2.0000000000000002E-5</c:v>
                </c:pt>
                <c:pt idx="109">
                  <c:v>4.0000000000000003E-5</c:v>
                </c:pt>
                <c:pt idx="110">
                  <c:v>-2.0000000000000002E-5</c:v>
                </c:pt>
                <c:pt idx="111">
                  <c:v>2.0000000000000002E-5</c:v>
                </c:pt>
                <c:pt idx="112">
                  <c:v>0</c:v>
                </c:pt>
                <c:pt idx="113">
                  <c:v>2.0000000000000002E-5</c:v>
                </c:pt>
                <c:pt idx="114">
                  <c:v>2.0000000000000002E-5</c:v>
                </c:pt>
                <c:pt idx="115">
                  <c:v>0</c:v>
                </c:pt>
                <c:pt idx="116">
                  <c:v>0</c:v>
                </c:pt>
                <c:pt idx="117">
                  <c:v>2.0000000000000002E-5</c:v>
                </c:pt>
                <c:pt idx="118">
                  <c:v>0</c:v>
                </c:pt>
                <c:pt idx="119">
                  <c:v>0</c:v>
                </c:pt>
                <c:pt idx="120">
                  <c:v>2.0000000000000002E-5</c:v>
                </c:pt>
                <c:pt idx="121">
                  <c:v>0</c:v>
                </c:pt>
                <c:pt idx="122">
                  <c:v>0</c:v>
                </c:pt>
                <c:pt idx="123">
                  <c:v>2.0000000000000002E-5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2.0000000000000002E-5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4.0000000000000003E-5</c:v>
                </c:pt>
                <c:pt idx="143">
                  <c:v>0</c:v>
                </c:pt>
                <c:pt idx="144">
                  <c:v>-2.0000000000000002E-5</c:v>
                </c:pt>
                <c:pt idx="145">
                  <c:v>2.0000000000000002E-5</c:v>
                </c:pt>
                <c:pt idx="146">
                  <c:v>0</c:v>
                </c:pt>
                <c:pt idx="147">
                  <c:v>-2.0000000000000002E-5</c:v>
                </c:pt>
                <c:pt idx="148">
                  <c:v>2.0000000000000002E-5</c:v>
                </c:pt>
                <c:pt idx="149">
                  <c:v>0</c:v>
                </c:pt>
                <c:pt idx="150">
                  <c:v>0</c:v>
                </c:pt>
                <c:pt idx="151">
                  <c:v>-2.0000000000000002E-5</c:v>
                </c:pt>
                <c:pt idx="152">
                  <c:v>2.0000000000000002E-5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-2.0000000000000002E-5</c:v>
                </c:pt>
                <c:pt idx="159">
                  <c:v>2.0000000000000002E-5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3C-4E35-BAA6-B7DEB24655A0}"/>
            </c:ext>
          </c:extLst>
        </c:ser>
        <c:ser>
          <c:idx val="3"/>
          <c:order val="3"/>
          <c:tx>
            <c:v>T.Alt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'50SR'!$AX$14:$AX$373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2.0000000000000002E-5</c:v>
                </c:pt>
                <c:pt idx="29">
                  <c:v>2.0000000000000002E-5</c:v>
                </c:pt>
                <c:pt idx="30">
                  <c:v>2.0000000000000002E-5</c:v>
                </c:pt>
                <c:pt idx="31">
                  <c:v>2.0000000000000002E-5</c:v>
                </c:pt>
                <c:pt idx="32">
                  <c:v>4.0000000000000003E-5</c:v>
                </c:pt>
                <c:pt idx="33">
                  <c:v>4.0000000000000003E-5</c:v>
                </c:pt>
                <c:pt idx="34">
                  <c:v>4.0000000000000003E-5</c:v>
                </c:pt>
                <c:pt idx="35">
                  <c:v>6.0000000000000002E-5</c:v>
                </c:pt>
                <c:pt idx="36">
                  <c:v>8.0000000000000007E-5</c:v>
                </c:pt>
                <c:pt idx="37">
                  <c:v>8.0000000000000007E-5</c:v>
                </c:pt>
                <c:pt idx="38">
                  <c:v>1E-4</c:v>
                </c:pt>
                <c:pt idx="39">
                  <c:v>1.2E-4</c:v>
                </c:pt>
                <c:pt idx="40">
                  <c:v>1.3999999999999999E-4</c:v>
                </c:pt>
                <c:pt idx="41">
                  <c:v>1.6000000000000001E-4</c:v>
                </c:pt>
                <c:pt idx="42">
                  <c:v>2.0000000000000001E-4</c:v>
                </c:pt>
                <c:pt idx="43">
                  <c:v>2.2000000000000001E-4</c:v>
                </c:pt>
                <c:pt idx="44">
                  <c:v>2.4000000000000001E-4</c:v>
                </c:pt>
                <c:pt idx="45">
                  <c:v>2.5999999999999998E-4</c:v>
                </c:pt>
                <c:pt idx="46">
                  <c:v>2.9999999999999997E-4</c:v>
                </c:pt>
                <c:pt idx="47">
                  <c:v>3.2000000000000003E-4</c:v>
                </c:pt>
                <c:pt idx="48">
                  <c:v>3.6000000000000002E-4</c:v>
                </c:pt>
                <c:pt idx="49">
                  <c:v>4.0000000000000002E-4</c:v>
                </c:pt>
                <c:pt idx="50">
                  <c:v>4.6000000000000001E-4</c:v>
                </c:pt>
                <c:pt idx="51">
                  <c:v>5.0000000000000001E-4</c:v>
                </c:pt>
                <c:pt idx="52">
                  <c:v>5.5999999999999995E-4</c:v>
                </c:pt>
                <c:pt idx="53">
                  <c:v>6.2E-4</c:v>
                </c:pt>
                <c:pt idx="54">
                  <c:v>6.8000000000000005E-4</c:v>
                </c:pt>
                <c:pt idx="55">
                  <c:v>7.7999999999999999E-4</c:v>
                </c:pt>
                <c:pt idx="56">
                  <c:v>8.8000000000000003E-4</c:v>
                </c:pt>
                <c:pt idx="57">
                  <c:v>9.6000000000000002E-4</c:v>
                </c:pt>
                <c:pt idx="58">
                  <c:v>1.06E-3</c:v>
                </c:pt>
                <c:pt idx="59">
                  <c:v>1.16E-3</c:v>
                </c:pt>
                <c:pt idx="60">
                  <c:v>1.2600000000000001E-3</c:v>
                </c:pt>
                <c:pt idx="61">
                  <c:v>1.3799999999999999E-3</c:v>
                </c:pt>
                <c:pt idx="62">
                  <c:v>1.5200000000000001E-3</c:v>
                </c:pt>
                <c:pt idx="63">
                  <c:v>1.64E-3</c:v>
                </c:pt>
                <c:pt idx="64">
                  <c:v>1.7799999999999999E-3</c:v>
                </c:pt>
                <c:pt idx="65">
                  <c:v>1.9400000000000001E-3</c:v>
                </c:pt>
                <c:pt idx="66">
                  <c:v>2.0999999999999999E-3</c:v>
                </c:pt>
                <c:pt idx="67">
                  <c:v>2.2799999999999999E-3</c:v>
                </c:pt>
                <c:pt idx="68">
                  <c:v>2.4599999999999999E-3</c:v>
                </c:pt>
                <c:pt idx="69">
                  <c:v>2.64E-3</c:v>
                </c:pt>
                <c:pt idx="70">
                  <c:v>2.82E-3</c:v>
                </c:pt>
                <c:pt idx="71">
                  <c:v>3.0200000000000001E-3</c:v>
                </c:pt>
                <c:pt idx="72">
                  <c:v>3.2200000000000002E-3</c:v>
                </c:pt>
                <c:pt idx="73">
                  <c:v>3.4199999999999999E-3</c:v>
                </c:pt>
                <c:pt idx="74">
                  <c:v>3.6600000000000001E-3</c:v>
                </c:pt>
                <c:pt idx="75">
                  <c:v>3.8800000000000002E-3</c:v>
                </c:pt>
                <c:pt idx="76">
                  <c:v>4.1000000000000003E-3</c:v>
                </c:pt>
                <c:pt idx="77">
                  <c:v>4.3200000000000001E-3</c:v>
                </c:pt>
                <c:pt idx="78">
                  <c:v>4.5599999999999998E-3</c:v>
                </c:pt>
                <c:pt idx="79">
                  <c:v>4.7600000000000003E-3</c:v>
                </c:pt>
                <c:pt idx="80">
                  <c:v>5.0000000000000001E-3</c:v>
                </c:pt>
                <c:pt idx="81">
                  <c:v>5.1999999999999998E-3</c:v>
                </c:pt>
                <c:pt idx="82">
                  <c:v>5.4200000000000003E-3</c:v>
                </c:pt>
                <c:pt idx="83">
                  <c:v>5.5999999999999999E-3</c:v>
                </c:pt>
                <c:pt idx="84">
                  <c:v>5.7999999999999996E-3</c:v>
                </c:pt>
                <c:pt idx="85">
                  <c:v>6.0200000000000002E-3</c:v>
                </c:pt>
                <c:pt idx="86">
                  <c:v>6.2199999999999998E-3</c:v>
                </c:pt>
                <c:pt idx="87">
                  <c:v>6.4000000000000003E-3</c:v>
                </c:pt>
                <c:pt idx="88">
                  <c:v>6.5599999999999999E-3</c:v>
                </c:pt>
                <c:pt idx="89">
                  <c:v>6.7400000000000003E-3</c:v>
                </c:pt>
                <c:pt idx="90">
                  <c:v>6.8799999999999998E-3</c:v>
                </c:pt>
                <c:pt idx="91">
                  <c:v>7.0400000000000003E-3</c:v>
                </c:pt>
                <c:pt idx="92">
                  <c:v>7.1999999999999998E-3</c:v>
                </c:pt>
                <c:pt idx="93">
                  <c:v>7.3600000000000002E-3</c:v>
                </c:pt>
                <c:pt idx="94">
                  <c:v>7.4799999999999997E-3</c:v>
                </c:pt>
                <c:pt idx="95">
                  <c:v>7.6400000000000001E-3</c:v>
                </c:pt>
                <c:pt idx="96">
                  <c:v>7.7600000000000004E-3</c:v>
                </c:pt>
                <c:pt idx="97">
                  <c:v>7.8600000000000007E-3</c:v>
                </c:pt>
                <c:pt idx="98">
                  <c:v>7.9600000000000001E-3</c:v>
                </c:pt>
                <c:pt idx="99">
                  <c:v>8.0599999999999995E-3</c:v>
                </c:pt>
                <c:pt idx="100">
                  <c:v>8.1799999999999998E-3</c:v>
                </c:pt>
                <c:pt idx="101">
                  <c:v>8.26E-3</c:v>
                </c:pt>
                <c:pt idx="102">
                  <c:v>8.3400000000000002E-3</c:v>
                </c:pt>
                <c:pt idx="103">
                  <c:v>8.4200000000000004E-3</c:v>
                </c:pt>
                <c:pt idx="104">
                  <c:v>8.5000000000000006E-3</c:v>
                </c:pt>
                <c:pt idx="105">
                  <c:v>8.5800000000000008E-3</c:v>
                </c:pt>
                <c:pt idx="106">
                  <c:v>8.6400000000000001E-3</c:v>
                </c:pt>
                <c:pt idx="107">
                  <c:v>8.6800000000000002E-3</c:v>
                </c:pt>
                <c:pt idx="108">
                  <c:v>8.7600000000000004E-3</c:v>
                </c:pt>
                <c:pt idx="109">
                  <c:v>8.8199999999999997E-3</c:v>
                </c:pt>
                <c:pt idx="110">
                  <c:v>8.8599999999999998E-3</c:v>
                </c:pt>
                <c:pt idx="111">
                  <c:v>8.9200000000000008E-3</c:v>
                </c:pt>
                <c:pt idx="112">
                  <c:v>8.9599999999999992E-3</c:v>
                </c:pt>
                <c:pt idx="113">
                  <c:v>9.0200000000000002E-3</c:v>
                </c:pt>
                <c:pt idx="114">
                  <c:v>9.0600000000000003E-3</c:v>
                </c:pt>
                <c:pt idx="115">
                  <c:v>9.1000000000000004E-3</c:v>
                </c:pt>
                <c:pt idx="116">
                  <c:v>9.1400000000000006E-3</c:v>
                </c:pt>
                <c:pt idx="117">
                  <c:v>9.1800000000000007E-3</c:v>
                </c:pt>
                <c:pt idx="118">
                  <c:v>9.1999999999999998E-3</c:v>
                </c:pt>
                <c:pt idx="119">
                  <c:v>9.2200000000000008E-3</c:v>
                </c:pt>
                <c:pt idx="120">
                  <c:v>9.2599999999999991E-3</c:v>
                </c:pt>
                <c:pt idx="121">
                  <c:v>9.2800000000000001E-3</c:v>
                </c:pt>
                <c:pt idx="122">
                  <c:v>9.2999999999999992E-3</c:v>
                </c:pt>
                <c:pt idx="123">
                  <c:v>9.3200000000000002E-3</c:v>
                </c:pt>
                <c:pt idx="124">
                  <c:v>9.3399999999999993E-3</c:v>
                </c:pt>
                <c:pt idx="125">
                  <c:v>9.3600000000000003E-3</c:v>
                </c:pt>
                <c:pt idx="126">
                  <c:v>9.3799999999999994E-3</c:v>
                </c:pt>
                <c:pt idx="127">
                  <c:v>9.4000000000000004E-3</c:v>
                </c:pt>
                <c:pt idx="128">
                  <c:v>9.4199999999999996E-3</c:v>
                </c:pt>
                <c:pt idx="129">
                  <c:v>9.4400000000000005E-3</c:v>
                </c:pt>
                <c:pt idx="130">
                  <c:v>9.4599999999999997E-3</c:v>
                </c:pt>
                <c:pt idx="131">
                  <c:v>9.4800000000000006E-3</c:v>
                </c:pt>
                <c:pt idx="132">
                  <c:v>9.4999999999999998E-3</c:v>
                </c:pt>
                <c:pt idx="133">
                  <c:v>9.5200000000000007E-3</c:v>
                </c:pt>
                <c:pt idx="134">
                  <c:v>9.5200000000000007E-3</c:v>
                </c:pt>
                <c:pt idx="135">
                  <c:v>9.5399999999999999E-3</c:v>
                </c:pt>
                <c:pt idx="136">
                  <c:v>9.5399999999999999E-3</c:v>
                </c:pt>
                <c:pt idx="137">
                  <c:v>9.5399999999999999E-3</c:v>
                </c:pt>
                <c:pt idx="138">
                  <c:v>9.5600000000000008E-3</c:v>
                </c:pt>
                <c:pt idx="139">
                  <c:v>9.5600000000000008E-3</c:v>
                </c:pt>
                <c:pt idx="140">
                  <c:v>9.58E-3</c:v>
                </c:pt>
                <c:pt idx="141">
                  <c:v>9.58E-3</c:v>
                </c:pt>
                <c:pt idx="142">
                  <c:v>9.5999999999999992E-3</c:v>
                </c:pt>
                <c:pt idx="143">
                  <c:v>9.5999999999999992E-3</c:v>
                </c:pt>
                <c:pt idx="144">
                  <c:v>9.5999999999999992E-3</c:v>
                </c:pt>
                <c:pt idx="145">
                  <c:v>9.6200000000000001E-3</c:v>
                </c:pt>
                <c:pt idx="146">
                  <c:v>9.6200000000000001E-3</c:v>
                </c:pt>
                <c:pt idx="147">
                  <c:v>9.6200000000000001E-3</c:v>
                </c:pt>
                <c:pt idx="148">
                  <c:v>9.6399999999999993E-3</c:v>
                </c:pt>
                <c:pt idx="149">
                  <c:v>9.6399999999999993E-3</c:v>
                </c:pt>
                <c:pt idx="150">
                  <c:v>9.6399999999999993E-3</c:v>
                </c:pt>
                <c:pt idx="151">
                  <c:v>9.6399999999999993E-3</c:v>
                </c:pt>
                <c:pt idx="152">
                  <c:v>9.6600000000000002E-3</c:v>
                </c:pt>
                <c:pt idx="153">
                  <c:v>9.6600000000000002E-3</c:v>
                </c:pt>
                <c:pt idx="154">
                  <c:v>9.6600000000000002E-3</c:v>
                </c:pt>
                <c:pt idx="155">
                  <c:v>9.6600000000000002E-3</c:v>
                </c:pt>
                <c:pt idx="156">
                  <c:v>9.6600000000000002E-3</c:v>
                </c:pt>
                <c:pt idx="157">
                  <c:v>9.6600000000000002E-3</c:v>
                </c:pt>
                <c:pt idx="158">
                  <c:v>9.6600000000000002E-3</c:v>
                </c:pt>
                <c:pt idx="159">
                  <c:v>9.6799999999999994E-3</c:v>
                </c:pt>
                <c:pt idx="160">
                  <c:v>9.6799999999999994E-3</c:v>
                </c:pt>
                <c:pt idx="161">
                  <c:v>9.6799999999999994E-3</c:v>
                </c:pt>
                <c:pt idx="162">
                  <c:v>9.6799999999999994E-3</c:v>
                </c:pt>
                <c:pt idx="163">
                  <c:v>9.6799999999999994E-3</c:v>
                </c:pt>
                <c:pt idx="164">
                  <c:v>9.6799999999999994E-3</c:v>
                </c:pt>
                <c:pt idx="165">
                  <c:v>9.6799999999999994E-3</c:v>
                </c:pt>
                <c:pt idx="166">
                  <c:v>9.6799999999999994E-3</c:v>
                </c:pt>
                <c:pt idx="167">
                  <c:v>9.6799999999999994E-3</c:v>
                </c:pt>
                <c:pt idx="168">
                  <c:v>9.6799999999999994E-3</c:v>
                </c:pt>
                <c:pt idx="169">
                  <c:v>9.7000000000000003E-3</c:v>
                </c:pt>
                <c:pt idx="170">
                  <c:v>9.7000000000000003E-3</c:v>
                </c:pt>
                <c:pt idx="171">
                  <c:v>9.7000000000000003E-3</c:v>
                </c:pt>
                <c:pt idx="172">
                  <c:v>9.7000000000000003E-3</c:v>
                </c:pt>
                <c:pt idx="173">
                  <c:v>9.7000000000000003E-3</c:v>
                </c:pt>
                <c:pt idx="174">
                  <c:v>9.7000000000000003E-3</c:v>
                </c:pt>
                <c:pt idx="175">
                  <c:v>9.7000000000000003E-3</c:v>
                </c:pt>
                <c:pt idx="176">
                  <c:v>9.7000000000000003E-3</c:v>
                </c:pt>
                <c:pt idx="177">
                  <c:v>9.7000000000000003E-3</c:v>
                </c:pt>
                <c:pt idx="178">
                  <c:v>9.7000000000000003E-3</c:v>
                </c:pt>
                <c:pt idx="179">
                  <c:v>9.7000000000000003E-3</c:v>
                </c:pt>
                <c:pt idx="180">
                  <c:v>0</c:v>
                </c:pt>
                <c:pt idx="181">
                  <c:v>0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70-4564-873E-C2865FA26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ax val="1.1000000000000003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'50SR'!$M$14:$M$373</c:f>
              <c:numCache>
                <c:formatCode>0.00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0.42</c:v>
                </c:pt>
                <c:pt idx="10">
                  <c:v>0.6</c:v>
                </c:pt>
                <c:pt idx="11">
                  <c:v>0.55000000000000004</c:v>
                </c:pt>
                <c:pt idx="12">
                  <c:v>0.86</c:v>
                </c:pt>
                <c:pt idx="13">
                  <c:v>1.59</c:v>
                </c:pt>
                <c:pt idx="14">
                  <c:v>1.79</c:v>
                </c:pt>
                <c:pt idx="15">
                  <c:v>2.0099999999999998</c:v>
                </c:pt>
                <c:pt idx="16">
                  <c:v>2.4500000000000002</c:v>
                </c:pt>
                <c:pt idx="17">
                  <c:v>2.62</c:v>
                </c:pt>
                <c:pt idx="18">
                  <c:v>2.5099999999999998</c:v>
                </c:pt>
                <c:pt idx="19">
                  <c:v>2.58</c:v>
                </c:pt>
                <c:pt idx="20">
                  <c:v>2.58</c:v>
                </c:pt>
                <c:pt idx="21">
                  <c:v>2.2599999999999998</c:v>
                </c:pt>
                <c:pt idx="22">
                  <c:v>2.11</c:v>
                </c:pt>
                <c:pt idx="23">
                  <c:v>2.0299999999999998</c:v>
                </c:pt>
                <c:pt idx="24">
                  <c:v>1.98</c:v>
                </c:pt>
                <c:pt idx="25">
                  <c:v>2.02</c:v>
                </c:pt>
                <c:pt idx="26">
                  <c:v>2.0499999999999998</c:v>
                </c:pt>
                <c:pt idx="27">
                  <c:v>2.04</c:v>
                </c:pt>
                <c:pt idx="28">
                  <c:v>2.04</c:v>
                </c:pt>
                <c:pt idx="29">
                  <c:v>2.0699999999999998</c:v>
                </c:pt>
                <c:pt idx="30">
                  <c:v>2.0499999999999998</c:v>
                </c:pt>
                <c:pt idx="31">
                  <c:v>2.14</c:v>
                </c:pt>
                <c:pt idx="32">
                  <c:v>2.06</c:v>
                </c:pt>
                <c:pt idx="33">
                  <c:v>2.0099999999999998</c:v>
                </c:pt>
                <c:pt idx="34">
                  <c:v>2.08</c:v>
                </c:pt>
                <c:pt idx="35">
                  <c:v>2.0699999999999998</c:v>
                </c:pt>
                <c:pt idx="36">
                  <c:v>2.0499999999999998</c:v>
                </c:pt>
                <c:pt idx="37">
                  <c:v>2.0299999999999998</c:v>
                </c:pt>
                <c:pt idx="38">
                  <c:v>1.99</c:v>
                </c:pt>
                <c:pt idx="39">
                  <c:v>1.94</c:v>
                </c:pt>
                <c:pt idx="40">
                  <c:v>1.89</c:v>
                </c:pt>
                <c:pt idx="41">
                  <c:v>1.85</c:v>
                </c:pt>
                <c:pt idx="42">
                  <c:v>1.81</c:v>
                </c:pt>
                <c:pt idx="43">
                  <c:v>1.81</c:v>
                </c:pt>
                <c:pt idx="44">
                  <c:v>1.82</c:v>
                </c:pt>
                <c:pt idx="45">
                  <c:v>1.82</c:v>
                </c:pt>
                <c:pt idx="46">
                  <c:v>1.82</c:v>
                </c:pt>
                <c:pt idx="47">
                  <c:v>1.81</c:v>
                </c:pt>
                <c:pt idx="48">
                  <c:v>1.82</c:v>
                </c:pt>
                <c:pt idx="49">
                  <c:v>1.83</c:v>
                </c:pt>
                <c:pt idx="50">
                  <c:v>1.84</c:v>
                </c:pt>
                <c:pt idx="51">
                  <c:v>1.83</c:v>
                </c:pt>
                <c:pt idx="52">
                  <c:v>1.82</c:v>
                </c:pt>
                <c:pt idx="53">
                  <c:v>1.8</c:v>
                </c:pt>
                <c:pt idx="54">
                  <c:v>1.79</c:v>
                </c:pt>
                <c:pt idx="55">
                  <c:v>1.79</c:v>
                </c:pt>
                <c:pt idx="56">
                  <c:v>1.77</c:v>
                </c:pt>
                <c:pt idx="57">
                  <c:v>1.75</c:v>
                </c:pt>
                <c:pt idx="58">
                  <c:v>1.73</c:v>
                </c:pt>
                <c:pt idx="59">
                  <c:v>1.72</c:v>
                </c:pt>
                <c:pt idx="60">
                  <c:v>1.7</c:v>
                </c:pt>
                <c:pt idx="61">
                  <c:v>1.69</c:v>
                </c:pt>
                <c:pt idx="62">
                  <c:v>1.66</c:v>
                </c:pt>
                <c:pt idx="63">
                  <c:v>1.65</c:v>
                </c:pt>
                <c:pt idx="64">
                  <c:v>1.64</c:v>
                </c:pt>
                <c:pt idx="65">
                  <c:v>1.62</c:v>
                </c:pt>
                <c:pt idx="66">
                  <c:v>1.6</c:v>
                </c:pt>
                <c:pt idx="67">
                  <c:v>1.58</c:v>
                </c:pt>
                <c:pt idx="68">
                  <c:v>1.56</c:v>
                </c:pt>
                <c:pt idx="69">
                  <c:v>1.54</c:v>
                </c:pt>
                <c:pt idx="70">
                  <c:v>1.53</c:v>
                </c:pt>
                <c:pt idx="71">
                  <c:v>1.51</c:v>
                </c:pt>
                <c:pt idx="72">
                  <c:v>1.49</c:v>
                </c:pt>
                <c:pt idx="73">
                  <c:v>1.47</c:v>
                </c:pt>
                <c:pt idx="74">
                  <c:v>1.45</c:v>
                </c:pt>
                <c:pt idx="75">
                  <c:v>1.43</c:v>
                </c:pt>
                <c:pt idx="76">
                  <c:v>1.41</c:v>
                </c:pt>
                <c:pt idx="77">
                  <c:v>1.39</c:v>
                </c:pt>
                <c:pt idx="78">
                  <c:v>1.37</c:v>
                </c:pt>
                <c:pt idx="79">
                  <c:v>1.35</c:v>
                </c:pt>
                <c:pt idx="80">
                  <c:v>1.33</c:v>
                </c:pt>
                <c:pt idx="81">
                  <c:v>1.32</c:v>
                </c:pt>
                <c:pt idx="82">
                  <c:v>1.3</c:v>
                </c:pt>
                <c:pt idx="83">
                  <c:v>1.29</c:v>
                </c:pt>
                <c:pt idx="84">
                  <c:v>1.27</c:v>
                </c:pt>
                <c:pt idx="85">
                  <c:v>1.26</c:v>
                </c:pt>
                <c:pt idx="86">
                  <c:v>1.24</c:v>
                </c:pt>
                <c:pt idx="87">
                  <c:v>1.23</c:v>
                </c:pt>
                <c:pt idx="88">
                  <c:v>1.21</c:v>
                </c:pt>
                <c:pt idx="89">
                  <c:v>1.2</c:v>
                </c:pt>
                <c:pt idx="90">
                  <c:v>1.19</c:v>
                </c:pt>
                <c:pt idx="91">
                  <c:v>1.18</c:v>
                </c:pt>
                <c:pt idx="92">
                  <c:v>1.17</c:v>
                </c:pt>
                <c:pt idx="93">
                  <c:v>1.1599999999999999</c:v>
                </c:pt>
                <c:pt idx="94">
                  <c:v>1.1499999999999999</c:v>
                </c:pt>
                <c:pt idx="95">
                  <c:v>1.1399999999999999</c:v>
                </c:pt>
                <c:pt idx="96">
                  <c:v>1.1299999999999999</c:v>
                </c:pt>
                <c:pt idx="97">
                  <c:v>1.1200000000000001</c:v>
                </c:pt>
                <c:pt idx="98">
                  <c:v>1.1100000000000001</c:v>
                </c:pt>
                <c:pt idx="99">
                  <c:v>1.1100000000000001</c:v>
                </c:pt>
                <c:pt idx="100">
                  <c:v>1.1000000000000001</c:v>
                </c:pt>
                <c:pt idx="101">
                  <c:v>1.1000000000000001</c:v>
                </c:pt>
                <c:pt idx="102">
                  <c:v>1.0900000000000001</c:v>
                </c:pt>
                <c:pt idx="103">
                  <c:v>1.08</c:v>
                </c:pt>
                <c:pt idx="104">
                  <c:v>1.08</c:v>
                </c:pt>
                <c:pt idx="105">
                  <c:v>1.07</c:v>
                </c:pt>
                <c:pt idx="106">
                  <c:v>1.07</c:v>
                </c:pt>
                <c:pt idx="107">
                  <c:v>1.06</c:v>
                </c:pt>
                <c:pt idx="108">
                  <c:v>1.06</c:v>
                </c:pt>
                <c:pt idx="109">
                  <c:v>1.06</c:v>
                </c:pt>
                <c:pt idx="110">
                  <c:v>1.05</c:v>
                </c:pt>
                <c:pt idx="111">
                  <c:v>1.05</c:v>
                </c:pt>
                <c:pt idx="112">
                  <c:v>1.05</c:v>
                </c:pt>
                <c:pt idx="113">
                  <c:v>1.04</c:v>
                </c:pt>
                <c:pt idx="114">
                  <c:v>1.04</c:v>
                </c:pt>
                <c:pt idx="115">
                  <c:v>1.04</c:v>
                </c:pt>
                <c:pt idx="116">
                  <c:v>1.04</c:v>
                </c:pt>
                <c:pt idx="117">
                  <c:v>1.03</c:v>
                </c:pt>
                <c:pt idx="118">
                  <c:v>1.03</c:v>
                </c:pt>
                <c:pt idx="119">
                  <c:v>1.03</c:v>
                </c:pt>
                <c:pt idx="120">
                  <c:v>1.03</c:v>
                </c:pt>
                <c:pt idx="121">
                  <c:v>1.03</c:v>
                </c:pt>
                <c:pt idx="122">
                  <c:v>1.03</c:v>
                </c:pt>
                <c:pt idx="123">
                  <c:v>1.02</c:v>
                </c:pt>
                <c:pt idx="124">
                  <c:v>1.02</c:v>
                </c:pt>
                <c:pt idx="125">
                  <c:v>1.02</c:v>
                </c:pt>
                <c:pt idx="126">
                  <c:v>1.02</c:v>
                </c:pt>
                <c:pt idx="127">
                  <c:v>1.02</c:v>
                </c:pt>
                <c:pt idx="128">
                  <c:v>1.02</c:v>
                </c:pt>
                <c:pt idx="129">
                  <c:v>1.02</c:v>
                </c:pt>
                <c:pt idx="130">
                  <c:v>1.01</c:v>
                </c:pt>
                <c:pt idx="131">
                  <c:v>1.01</c:v>
                </c:pt>
                <c:pt idx="132">
                  <c:v>1.01</c:v>
                </c:pt>
                <c:pt idx="133">
                  <c:v>1.01</c:v>
                </c:pt>
                <c:pt idx="134">
                  <c:v>1.01</c:v>
                </c:pt>
                <c:pt idx="135">
                  <c:v>1.01</c:v>
                </c:pt>
                <c:pt idx="136">
                  <c:v>1.01</c:v>
                </c:pt>
                <c:pt idx="137">
                  <c:v>1.01</c:v>
                </c:pt>
                <c:pt idx="138">
                  <c:v>1.01</c:v>
                </c:pt>
                <c:pt idx="139">
                  <c:v>1.01</c:v>
                </c:pt>
                <c:pt idx="140">
                  <c:v>1.01</c:v>
                </c:pt>
                <c:pt idx="141">
                  <c:v>1.01</c:v>
                </c:pt>
                <c:pt idx="142">
                  <c:v>1.01</c:v>
                </c:pt>
                <c:pt idx="143">
                  <c:v>1.01</c:v>
                </c:pt>
                <c:pt idx="144">
                  <c:v>1.01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EE-4457-B2C8-BED36E21DCB8}"/>
            </c:ext>
          </c:extLst>
        </c:ser>
        <c:ser>
          <c:idx val="1"/>
          <c:order val="1"/>
          <c:tx>
            <c:v>Graves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'50SR'!$Y$14:$Y$373</c:f>
              <c:numCache>
                <c:formatCode>#,##0.00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0.06</c:v>
                </c:pt>
                <c:pt idx="21">
                  <c:v>0.44</c:v>
                </c:pt>
                <c:pt idx="22">
                  <c:v>0.44</c:v>
                </c:pt>
                <c:pt idx="23">
                  <c:v>0.32</c:v>
                </c:pt>
                <c:pt idx="24">
                  <c:v>0.41</c:v>
                </c:pt>
                <c:pt idx="25">
                  <c:v>0.53</c:v>
                </c:pt>
                <c:pt idx="26">
                  <c:v>0.56999999999999995</c:v>
                </c:pt>
                <c:pt idx="27">
                  <c:v>0.64</c:v>
                </c:pt>
                <c:pt idx="28">
                  <c:v>0.68</c:v>
                </c:pt>
                <c:pt idx="29">
                  <c:v>1.01</c:v>
                </c:pt>
                <c:pt idx="30">
                  <c:v>1.25</c:v>
                </c:pt>
                <c:pt idx="31">
                  <c:v>1.38</c:v>
                </c:pt>
                <c:pt idx="32">
                  <c:v>1.1399999999999999</c:v>
                </c:pt>
                <c:pt idx="33">
                  <c:v>1.1499999999999999</c:v>
                </c:pt>
                <c:pt idx="34">
                  <c:v>1.1100000000000001</c:v>
                </c:pt>
                <c:pt idx="35">
                  <c:v>1.1000000000000001</c:v>
                </c:pt>
                <c:pt idx="36">
                  <c:v>1.05</c:v>
                </c:pt>
                <c:pt idx="37">
                  <c:v>1.1100000000000001</c:v>
                </c:pt>
                <c:pt idx="38">
                  <c:v>1.08</c:v>
                </c:pt>
                <c:pt idx="39">
                  <c:v>1.1399999999999999</c:v>
                </c:pt>
                <c:pt idx="40">
                  <c:v>1.1000000000000001</c:v>
                </c:pt>
                <c:pt idx="41">
                  <c:v>1.05</c:v>
                </c:pt>
                <c:pt idx="42">
                  <c:v>1.03</c:v>
                </c:pt>
                <c:pt idx="43">
                  <c:v>1</c:v>
                </c:pt>
                <c:pt idx="44">
                  <c:v>1.05</c:v>
                </c:pt>
                <c:pt idx="45">
                  <c:v>1.17</c:v>
                </c:pt>
                <c:pt idx="46">
                  <c:v>1.1499999999999999</c:v>
                </c:pt>
                <c:pt idx="47">
                  <c:v>1.1399999999999999</c:v>
                </c:pt>
                <c:pt idx="48">
                  <c:v>1.2</c:v>
                </c:pt>
                <c:pt idx="49">
                  <c:v>1.1599999999999999</c:v>
                </c:pt>
                <c:pt idx="50">
                  <c:v>1.1599999999999999</c:v>
                </c:pt>
                <c:pt idx="51">
                  <c:v>1.1499999999999999</c:v>
                </c:pt>
                <c:pt idx="52">
                  <c:v>1.1200000000000001</c:v>
                </c:pt>
                <c:pt idx="53">
                  <c:v>1.1200000000000001</c:v>
                </c:pt>
                <c:pt idx="54">
                  <c:v>1.1399999999999999</c:v>
                </c:pt>
                <c:pt idx="55">
                  <c:v>1.18</c:v>
                </c:pt>
                <c:pt idx="56">
                  <c:v>1.2</c:v>
                </c:pt>
                <c:pt idx="57">
                  <c:v>1.19</c:v>
                </c:pt>
                <c:pt idx="58">
                  <c:v>1.17</c:v>
                </c:pt>
                <c:pt idx="59">
                  <c:v>1.1599999999999999</c:v>
                </c:pt>
                <c:pt idx="60">
                  <c:v>1.1499999999999999</c:v>
                </c:pt>
                <c:pt idx="61">
                  <c:v>1.1299999999999999</c:v>
                </c:pt>
                <c:pt idx="62">
                  <c:v>1.1200000000000001</c:v>
                </c:pt>
                <c:pt idx="63">
                  <c:v>1.1399999999999999</c:v>
                </c:pt>
                <c:pt idx="64">
                  <c:v>1.1000000000000001</c:v>
                </c:pt>
                <c:pt idx="65">
                  <c:v>1.1100000000000001</c:v>
                </c:pt>
                <c:pt idx="66">
                  <c:v>1.1100000000000001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1.0900000000000001</c:v>
                </c:pt>
                <c:pt idx="71">
                  <c:v>1.06</c:v>
                </c:pt>
                <c:pt idx="72">
                  <c:v>1.04</c:v>
                </c:pt>
                <c:pt idx="73">
                  <c:v>1.02</c:v>
                </c:pt>
                <c:pt idx="74">
                  <c:v>1</c:v>
                </c:pt>
                <c:pt idx="75">
                  <c:v>0.99</c:v>
                </c:pt>
                <c:pt idx="76">
                  <c:v>0.97</c:v>
                </c:pt>
                <c:pt idx="77">
                  <c:v>0.95</c:v>
                </c:pt>
                <c:pt idx="78">
                  <c:v>0.94</c:v>
                </c:pt>
                <c:pt idx="79">
                  <c:v>0.92</c:v>
                </c:pt>
                <c:pt idx="80">
                  <c:v>0.91</c:v>
                </c:pt>
                <c:pt idx="81">
                  <c:v>0.89</c:v>
                </c:pt>
                <c:pt idx="82">
                  <c:v>0.88</c:v>
                </c:pt>
                <c:pt idx="83">
                  <c:v>0.87</c:v>
                </c:pt>
                <c:pt idx="84">
                  <c:v>0.85</c:v>
                </c:pt>
                <c:pt idx="85">
                  <c:v>0.84</c:v>
                </c:pt>
                <c:pt idx="86">
                  <c:v>0.82</c:v>
                </c:pt>
                <c:pt idx="87">
                  <c:v>0.81</c:v>
                </c:pt>
                <c:pt idx="88">
                  <c:v>0.8</c:v>
                </c:pt>
                <c:pt idx="89">
                  <c:v>0.79</c:v>
                </c:pt>
                <c:pt idx="90">
                  <c:v>0.78</c:v>
                </c:pt>
                <c:pt idx="91">
                  <c:v>0.78</c:v>
                </c:pt>
                <c:pt idx="92">
                  <c:v>0.76</c:v>
                </c:pt>
                <c:pt idx="93">
                  <c:v>0.75</c:v>
                </c:pt>
                <c:pt idx="94">
                  <c:v>0.75</c:v>
                </c:pt>
                <c:pt idx="95">
                  <c:v>0.74</c:v>
                </c:pt>
                <c:pt idx="96">
                  <c:v>0.73</c:v>
                </c:pt>
                <c:pt idx="97">
                  <c:v>0.72</c:v>
                </c:pt>
                <c:pt idx="98">
                  <c:v>0.71</c:v>
                </c:pt>
                <c:pt idx="99">
                  <c:v>0.71</c:v>
                </c:pt>
                <c:pt idx="100">
                  <c:v>0.7</c:v>
                </c:pt>
                <c:pt idx="101">
                  <c:v>0.7</c:v>
                </c:pt>
                <c:pt idx="102">
                  <c:v>0.69</c:v>
                </c:pt>
                <c:pt idx="103">
                  <c:v>0.69</c:v>
                </c:pt>
                <c:pt idx="104">
                  <c:v>0.68</c:v>
                </c:pt>
                <c:pt idx="105">
                  <c:v>0.68</c:v>
                </c:pt>
                <c:pt idx="106">
                  <c:v>0.68</c:v>
                </c:pt>
                <c:pt idx="107">
                  <c:v>0.67</c:v>
                </c:pt>
                <c:pt idx="108">
                  <c:v>0.67</c:v>
                </c:pt>
                <c:pt idx="109">
                  <c:v>0.66</c:v>
                </c:pt>
                <c:pt idx="110">
                  <c:v>0.66</c:v>
                </c:pt>
                <c:pt idx="111">
                  <c:v>0.66</c:v>
                </c:pt>
                <c:pt idx="112">
                  <c:v>0.65</c:v>
                </c:pt>
                <c:pt idx="113">
                  <c:v>0.65</c:v>
                </c:pt>
                <c:pt idx="114">
                  <c:v>0.65</c:v>
                </c:pt>
                <c:pt idx="115">
                  <c:v>0.65</c:v>
                </c:pt>
                <c:pt idx="116">
                  <c:v>0.64</c:v>
                </c:pt>
                <c:pt idx="117">
                  <c:v>0.64</c:v>
                </c:pt>
                <c:pt idx="118">
                  <c:v>0.64</c:v>
                </c:pt>
                <c:pt idx="119">
                  <c:v>0.64</c:v>
                </c:pt>
                <c:pt idx="120">
                  <c:v>0.64</c:v>
                </c:pt>
                <c:pt idx="121">
                  <c:v>0.64</c:v>
                </c:pt>
                <c:pt idx="122">
                  <c:v>0.63</c:v>
                </c:pt>
                <c:pt idx="123">
                  <c:v>0.63</c:v>
                </c:pt>
                <c:pt idx="124">
                  <c:v>0.63</c:v>
                </c:pt>
                <c:pt idx="125">
                  <c:v>0.63</c:v>
                </c:pt>
                <c:pt idx="126">
                  <c:v>0.63</c:v>
                </c:pt>
                <c:pt idx="127">
                  <c:v>0.63</c:v>
                </c:pt>
                <c:pt idx="128">
                  <c:v>0.63</c:v>
                </c:pt>
                <c:pt idx="129">
                  <c:v>0.63</c:v>
                </c:pt>
                <c:pt idx="130">
                  <c:v>0.63</c:v>
                </c:pt>
                <c:pt idx="131">
                  <c:v>0.63</c:v>
                </c:pt>
                <c:pt idx="132">
                  <c:v>0.63</c:v>
                </c:pt>
                <c:pt idx="133">
                  <c:v>0.62</c:v>
                </c:pt>
                <c:pt idx="134">
                  <c:v>0.62</c:v>
                </c:pt>
                <c:pt idx="135">
                  <c:v>0.62</c:v>
                </c:pt>
                <c:pt idx="136">
                  <c:v>0.62</c:v>
                </c:pt>
                <c:pt idx="137">
                  <c:v>0.62</c:v>
                </c:pt>
                <c:pt idx="138">
                  <c:v>0.62</c:v>
                </c:pt>
                <c:pt idx="139">
                  <c:v>0.62</c:v>
                </c:pt>
                <c:pt idx="140">
                  <c:v>0.62</c:v>
                </c:pt>
                <c:pt idx="141">
                  <c:v>0.62</c:v>
                </c:pt>
                <c:pt idx="142">
                  <c:v>0.62</c:v>
                </c:pt>
                <c:pt idx="143">
                  <c:v>0.62</c:v>
                </c:pt>
                <c:pt idx="144">
                  <c:v>0.62</c:v>
                </c:pt>
                <c:pt idx="145">
                  <c:v>0.62</c:v>
                </c:pt>
                <c:pt idx="146">
                  <c:v>0.62</c:v>
                </c:pt>
                <c:pt idx="147">
                  <c:v>0.62</c:v>
                </c:pt>
                <c:pt idx="148">
                  <c:v>0.62</c:v>
                </c:pt>
                <c:pt idx="149">
                  <c:v>0.62</c:v>
                </c:pt>
                <c:pt idx="150">
                  <c:v>0.62</c:v>
                </c:pt>
                <c:pt idx="151">
                  <c:v>0.62</c:v>
                </c:pt>
                <c:pt idx="152">
                  <c:v>0.62</c:v>
                </c:pt>
                <c:pt idx="153">
                  <c:v>0.62</c:v>
                </c:pt>
                <c:pt idx="154">
                  <c:v>0.61</c:v>
                </c:pt>
                <c:pt idx="155">
                  <c:v>0.61</c:v>
                </c:pt>
                <c:pt idx="156">
                  <c:v>0.61</c:v>
                </c:pt>
                <c:pt idx="157">
                  <c:v>0.61</c:v>
                </c:pt>
                <c:pt idx="158">
                  <c:v>0.61</c:v>
                </c:pt>
                <c:pt idx="159">
                  <c:v>0.61</c:v>
                </c:pt>
                <c:pt idx="160">
                  <c:v>0.61</c:v>
                </c:pt>
                <c:pt idx="161">
                  <c:v>0.61</c:v>
                </c:pt>
                <c:pt idx="162">
                  <c:v>0.61</c:v>
                </c:pt>
                <c:pt idx="163">
                  <c:v>0.61</c:v>
                </c:pt>
                <c:pt idx="164">
                  <c:v>0.61</c:v>
                </c:pt>
                <c:pt idx="165">
                  <c:v>0.61</c:v>
                </c:pt>
                <c:pt idx="166">
                  <c:v>0.61</c:v>
                </c:pt>
                <c:pt idx="167">
                  <c:v>0.61</c:v>
                </c:pt>
                <c:pt idx="168">
                  <c:v>0.61</c:v>
                </c:pt>
                <c:pt idx="169">
                  <c:v>0.61</c:v>
                </c:pt>
                <c:pt idx="170">
                  <c:v>0.61</c:v>
                </c:pt>
                <c:pt idx="171">
                  <c:v>0.61</c:v>
                </c:pt>
                <c:pt idx="172">
                  <c:v>0.61</c:v>
                </c:pt>
                <c:pt idx="173">
                  <c:v>0.61</c:v>
                </c:pt>
                <c:pt idx="174">
                  <c:v>0.61</c:v>
                </c:pt>
                <c:pt idx="175">
                  <c:v>0.61</c:v>
                </c:pt>
                <c:pt idx="176">
                  <c:v>0.61</c:v>
                </c:pt>
                <c:pt idx="177">
                  <c:v>0.61</c:v>
                </c:pt>
                <c:pt idx="178">
                  <c:v>0.61</c:v>
                </c:pt>
                <c:pt idx="179">
                  <c:v>0.61</c:v>
                </c:pt>
                <c:pt idx="180">
                  <c:v>0</c:v>
                </c:pt>
                <c:pt idx="1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5-43F8-9CE4-4468F66BA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Cercania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'50SR'!$N$14:$N$163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5</c:v>
                </c:pt>
                <c:pt idx="11">
                  <c:v>6</c:v>
                </c:pt>
                <c:pt idx="12">
                  <c:v>9</c:v>
                </c:pt>
                <c:pt idx="13">
                  <c:v>13</c:v>
                </c:pt>
                <c:pt idx="14">
                  <c:v>17</c:v>
                </c:pt>
                <c:pt idx="15">
                  <c:v>22</c:v>
                </c:pt>
                <c:pt idx="16">
                  <c:v>28</c:v>
                </c:pt>
                <c:pt idx="17">
                  <c:v>34</c:v>
                </c:pt>
                <c:pt idx="18">
                  <c:v>41</c:v>
                </c:pt>
                <c:pt idx="19">
                  <c:v>47</c:v>
                </c:pt>
                <c:pt idx="20">
                  <c:v>55</c:v>
                </c:pt>
                <c:pt idx="21">
                  <c:v>64</c:v>
                </c:pt>
                <c:pt idx="22">
                  <c:v>74</c:v>
                </c:pt>
                <c:pt idx="23">
                  <c:v>83</c:v>
                </c:pt>
                <c:pt idx="24">
                  <c:v>94</c:v>
                </c:pt>
                <c:pt idx="25">
                  <c:v>107</c:v>
                </c:pt>
                <c:pt idx="26">
                  <c:v>121</c:v>
                </c:pt>
                <c:pt idx="27">
                  <c:v>136</c:v>
                </c:pt>
                <c:pt idx="28">
                  <c:v>152</c:v>
                </c:pt>
                <c:pt idx="29">
                  <c:v>173</c:v>
                </c:pt>
                <c:pt idx="30">
                  <c:v>195</c:v>
                </c:pt>
                <c:pt idx="31">
                  <c:v>218</c:v>
                </c:pt>
                <c:pt idx="32">
                  <c:v>245</c:v>
                </c:pt>
                <c:pt idx="33">
                  <c:v>273</c:v>
                </c:pt>
                <c:pt idx="34">
                  <c:v>306</c:v>
                </c:pt>
                <c:pt idx="35">
                  <c:v>341</c:v>
                </c:pt>
                <c:pt idx="36">
                  <c:v>382</c:v>
                </c:pt>
                <c:pt idx="37">
                  <c:v>426</c:v>
                </c:pt>
                <c:pt idx="38">
                  <c:v>476</c:v>
                </c:pt>
                <c:pt idx="39">
                  <c:v>529</c:v>
                </c:pt>
                <c:pt idx="40">
                  <c:v>588</c:v>
                </c:pt>
                <c:pt idx="41">
                  <c:v>651</c:v>
                </c:pt>
                <c:pt idx="42">
                  <c:v>717</c:v>
                </c:pt>
                <c:pt idx="43">
                  <c:v>791</c:v>
                </c:pt>
                <c:pt idx="44">
                  <c:v>864</c:v>
                </c:pt>
                <c:pt idx="45">
                  <c:v>947</c:v>
                </c:pt>
                <c:pt idx="46">
                  <c:v>1033</c:v>
                </c:pt>
                <c:pt idx="47">
                  <c:v>1126</c:v>
                </c:pt>
                <c:pt idx="48">
                  <c:v>1225</c:v>
                </c:pt>
                <c:pt idx="49">
                  <c:v>1334</c:v>
                </c:pt>
                <c:pt idx="50">
                  <c:v>1445</c:v>
                </c:pt>
                <c:pt idx="51">
                  <c:v>1561</c:v>
                </c:pt>
                <c:pt idx="52">
                  <c:v>1686</c:v>
                </c:pt>
                <c:pt idx="53">
                  <c:v>1815</c:v>
                </c:pt>
                <c:pt idx="54">
                  <c:v>1948</c:v>
                </c:pt>
                <c:pt idx="55">
                  <c:v>2085</c:v>
                </c:pt>
                <c:pt idx="56">
                  <c:v>2224</c:v>
                </c:pt>
                <c:pt idx="57">
                  <c:v>2367</c:v>
                </c:pt>
                <c:pt idx="58">
                  <c:v>2511</c:v>
                </c:pt>
                <c:pt idx="59">
                  <c:v>2660</c:v>
                </c:pt>
                <c:pt idx="60">
                  <c:v>2813</c:v>
                </c:pt>
                <c:pt idx="61">
                  <c:v>2963</c:v>
                </c:pt>
                <c:pt idx="62">
                  <c:v>3114</c:v>
                </c:pt>
                <c:pt idx="63">
                  <c:v>3266</c:v>
                </c:pt>
                <c:pt idx="64">
                  <c:v>3415</c:v>
                </c:pt>
                <c:pt idx="65">
                  <c:v>3565</c:v>
                </c:pt>
                <c:pt idx="66">
                  <c:v>3711</c:v>
                </c:pt>
                <c:pt idx="67">
                  <c:v>3855</c:v>
                </c:pt>
                <c:pt idx="68">
                  <c:v>3997</c:v>
                </c:pt>
                <c:pt idx="69">
                  <c:v>4133</c:v>
                </c:pt>
                <c:pt idx="70">
                  <c:v>4268</c:v>
                </c:pt>
                <c:pt idx="71">
                  <c:v>4399</c:v>
                </c:pt>
                <c:pt idx="72">
                  <c:v>4528</c:v>
                </c:pt>
                <c:pt idx="73">
                  <c:v>4651</c:v>
                </c:pt>
                <c:pt idx="74">
                  <c:v>4773</c:v>
                </c:pt>
                <c:pt idx="75">
                  <c:v>4888</c:v>
                </c:pt>
                <c:pt idx="76">
                  <c:v>5002</c:v>
                </c:pt>
                <c:pt idx="77">
                  <c:v>5108</c:v>
                </c:pt>
                <c:pt idx="78">
                  <c:v>5211</c:v>
                </c:pt>
                <c:pt idx="79">
                  <c:v>5311</c:v>
                </c:pt>
                <c:pt idx="80">
                  <c:v>5402</c:v>
                </c:pt>
                <c:pt idx="81">
                  <c:v>5491</c:v>
                </c:pt>
                <c:pt idx="82">
                  <c:v>5575</c:v>
                </c:pt>
                <c:pt idx="83">
                  <c:v>5654</c:v>
                </c:pt>
                <c:pt idx="84">
                  <c:v>5726</c:v>
                </c:pt>
                <c:pt idx="85">
                  <c:v>5799</c:v>
                </c:pt>
                <c:pt idx="86">
                  <c:v>5865</c:v>
                </c:pt>
                <c:pt idx="87">
                  <c:v>5932</c:v>
                </c:pt>
                <c:pt idx="88">
                  <c:v>5989</c:v>
                </c:pt>
                <c:pt idx="89">
                  <c:v>6042</c:v>
                </c:pt>
                <c:pt idx="90">
                  <c:v>6096</c:v>
                </c:pt>
                <c:pt idx="91">
                  <c:v>6146</c:v>
                </c:pt>
                <c:pt idx="92">
                  <c:v>6190</c:v>
                </c:pt>
                <c:pt idx="93">
                  <c:v>6235</c:v>
                </c:pt>
                <c:pt idx="94">
                  <c:v>6279</c:v>
                </c:pt>
                <c:pt idx="95">
                  <c:v>6319</c:v>
                </c:pt>
                <c:pt idx="96">
                  <c:v>6357</c:v>
                </c:pt>
                <c:pt idx="97">
                  <c:v>6394</c:v>
                </c:pt>
                <c:pt idx="98">
                  <c:v>6427</c:v>
                </c:pt>
                <c:pt idx="99">
                  <c:v>6457</c:v>
                </c:pt>
                <c:pt idx="100">
                  <c:v>6488</c:v>
                </c:pt>
                <c:pt idx="101">
                  <c:v>6516</c:v>
                </c:pt>
                <c:pt idx="102">
                  <c:v>6543</c:v>
                </c:pt>
                <c:pt idx="103">
                  <c:v>6566</c:v>
                </c:pt>
                <c:pt idx="104">
                  <c:v>6589</c:v>
                </c:pt>
                <c:pt idx="105">
                  <c:v>6611</c:v>
                </c:pt>
                <c:pt idx="106">
                  <c:v>6631</c:v>
                </c:pt>
                <c:pt idx="107">
                  <c:v>6651</c:v>
                </c:pt>
                <c:pt idx="108">
                  <c:v>6669</c:v>
                </c:pt>
                <c:pt idx="109">
                  <c:v>6687</c:v>
                </c:pt>
                <c:pt idx="110">
                  <c:v>6704</c:v>
                </c:pt>
                <c:pt idx="111">
                  <c:v>6719</c:v>
                </c:pt>
                <c:pt idx="112">
                  <c:v>6734</c:v>
                </c:pt>
                <c:pt idx="113">
                  <c:v>6748</c:v>
                </c:pt>
                <c:pt idx="114">
                  <c:v>6761</c:v>
                </c:pt>
                <c:pt idx="115">
                  <c:v>6774</c:v>
                </c:pt>
                <c:pt idx="116">
                  <c:v>6785</c:v>
                </c:pt>
                <c:pt idx="117">
                  <c:v>6794</c:v>
                </c:pt>
                <c:pt idx="118">
                  <c:v>6805</c:v>
                </c:pt>
                <c:pt idx="119">
                  <c:v>6815</c:v>
                </c:pt>
                <c:pt idx="120">
                  <c:v>6823</c:v>
                </c:pt>
                <c:pt idx="121">
                  <c:v>6832</c:v>
                </c:pt>
                <c:pt idx="122">
                  <c:v>6839</c:v>
                </c:pt>
                <c:pt idx="123">
                  <c:v>6846</c:v>
                </c:pt>
                <c:pt idx="124">
                  <c:v>6853</c:v>
                </c:pt>
                <c:pt idx="125">
                  <c:v>6858</c:v>
                </c:pt>
                <c:pt idx="126">
                  <c:v>6865</c:v>
                </c:pt>
                <c:pt idx="127">
                  <c:v>6870</c:v>
                </c:pt>
                <c:pt idx="128">
                  <c:v>6875</c:v>
                </c:pt>
                <c:pt idx="129">
                  <c:v>6880</c:v>
                </c:pt>
                <c:pt idx="130">
                  <c:v>6885</c:v>
                </c:pt>
                <c:pt idx="131">
                  <c:v>6889</c:v>
                </c:pt>
                <c:pt idx="132">
                  <c:v>6893</c:v>
                </c:pt>
                <c:pt idx="133">
                  <c:v>6897</c:v>
                </c:pt>
                <c:pt idx="134">
                  <c:v>6900</c:v>
                </c:pt>
                <c:pt idx="135">
                  <c:v>6903</c:v>
                </c:pt>
                <c:pt idx="136">
                  <c:v>6906</c:v>
                </c:pt>
                <c:pt idx="137">
                  <c:v>6909</c:v>
                </c:pt>
                <c:pt idx="138">
                  <c:v>6912</c:v>
                </c:pt>
                <c:pt idx="139">
                  <c:v>6914</c:v>
                </c:pt>
                <c:pt idx="140">
                  <c:v>6916</c:v>
                </c:pt>
                <c:pt idx="141">
                  <c:v>6919</c:v>
                </c:pt>
                <c:pt idx="142">
                  <c:v>6921</c:v>
                </c:pt>
                <c:pt idx="143">
                  <c:v>6923</c:v>
                </c:pt>
                <c:pt idx="144">
                  <c:v>6925</c:v>
                </c:pt>
                <c:pt idx="145">
                  <c:v>6927</c:v>
                </c:pt>
                <c:pt idx="146">
                  <c:v>6928</c:v>
                </c:pt>
                <c:pt idx="147">
                  <c:v>6930</c:v>
                </c:pt>
                <c:pt idx="148">
                  <c:v>6931</c:v>
                </c:pt>
                <c:pt idx="149">
                  <c:v>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40-4354-AD25-10925BAAF84D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'50SR'!$O$14:$O$163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8</c:v>
                </c:pt>
                <c:pt idx="5">
                  <c:v>12</c:v>
                </c:pt>
                <c:pt idx="6">
                  <c:v>24</c:v>
                </c:pt>
                <c:pt idx="7">
                  <c:v>43</c:v>
                </c:pt>
                <c:pt idx="8">
                  <c:v>64</c:v>
                </c:pt>
                <c:pt idx="9">
                  <c:v>95</c:v>
                </c:pt>
                <c:pt idx="10">
                  <c:v>131</c:v>
                </c:pt>
                <c:pt idx="11">
                  <c:v>167</c:v>
                </c:pt>
                <c:pt idx="12">
                  <c:v>193</c:v>
                </c:pt>
                <c:pt idx="13">
                  <c:v>213</c:v>
                </c:pt>
                <c:pt idx="14">
                  <c:v>228</c:v>
                </c:pt>
                <c:pt idx="15">
                  <c:v>241</c:v>
                </c:pt>
                <c:pt idx="16">
                  <c:v>257</c:v>
                </c:pt>
                <c:pt idx="17">
                  <c:v>275</c:v>
                </c:pt>
                <c:pt idx="18">
                  <c:v>294</c:v>
                </c:pt>
                <c:pt idx="19">
                  <c:v>317</c:v>
                </c:pt>
                <c:pt idx="20">
                  <c:v>345</c:v>
                </c:pt>
                <c:pt idx="21">
                  <c:v>382</c:v>
                </c:pt>
                <c:pt idx="22">
                  <c:v>428</c:v>
                </c:pt>
                <c:pt idx="23">
                  <c:v>483</c:v>
                </c:pt>
                <c:pt idx="24">
                  <c:v>552</c:v>
                </c:pt>
                <c:pt idx="25">
                  <c:v>628</c:v>
                </c:pt>
                <c:pt idx="26">
                  <c:v>713</c:v>
                </c:pt>
                <c:pt idx="27">
                  <c:v>811</c:v>
                </c:pt>
                <c:pt idx="28">
                  <c:v>916</c:v>
                </c:pt>
                <c:pt idx="29">
                  <c:v>1032</c:v>
                </c:pt>
                <c:pt idx="30">
                  <c:v>1157</c:v>
                </c:pt>
                <c:pt idx="31">
                  <c:v>1290</c:v>
                </c:pt>
                <c:pt idx="32">
                  <c:v>1431</c:v>
                </c:pt>
                <c:pt idx="33">
                  <c:v>1586</c:v>
                </c:pt>
                <c:pt idx="34">
                  <c:v>1751</c:v>
                </c:pt>
                <c:pt idx="35">
                  <c:v>1938</c:v>
                </c:pt>
                <c:pt idx="36">
                  <c:v>2129</c:v>
                </c:pt>
                <c:pt idx="37">
                  <c:v>2335</c:v>
                </c:pt>
                <c:pt idx="38">
                  <c:v>2549</c:v>
                </c:pt>
                <c:pt idx="39">
                  <c:v>2774</c:v>
                </c:pt>
                <c:pt idx="40">
                  <c:v>3017</c:v>
                </c:pt>
                <c:pt idx="41">
                  <c:v>3281</c:v>
                </c:pt>
                <c:pt idx="42">
                  <c:v>3556</c:v>
                </c:pt>
                <c:pt idx="43">
                  <c:v>3849</c:v>
                </c:pt>
                <c:pt idx="44">
                  <c:v>4156</c:v>
                </c:pt>
                <c:pt idx="45">
                  <c:v>4472</c:v>
                </c:pt>
                <c:pt idx="46">
                  <c:v>4798</c:v>
                </c:pt>
                <c:pt idx="47">
                  <c:v>5132</c:v>
                </c:pt>
                <c:pt idx="48">
                  <c:v>5465</c:v>
                </c:pt>
                <c:pt idx="49">
                  <c:v>5786</c:v>
                </c:pt>
                <c:pt idx="50">
                  <c:v>6100</c:v>
                </c:pt>
                <c:pt idx="51">
                  <c:v>6403</c:v>
                </c:pt>
                <c:pt idx="52">
                  <c:v>6683</c:v>
                </c:pt>
                <c:pt idx="53">
                  <c:v>6950</c:v>
                </c:pt>
                <c:pt idx="54">
                  <c:v>7199</c:v>
                </c:pt>
                <c:pt idx="55">
                  <c:v>7441</c:v>
                </c:pt>
                <c:pt idx="56">
                  <c:v>7670</c:v>
                </c:pt>
                <c:pt idx="57">
                  <c:v>7888</c:v>
                </c:pt>
                <c:pt idx="58">
                  <c:v>8082</c:v>
                </c:pt>
                <c:pt idx="59">
                  <c:v>8260</c:v>
                </c:pt>
                <c:pt idx="60">
                  <c:v>8419</c:v>
                </c:pt>
                <c:pt idx="61">
                  <c:v>8556</c:v>
                </c:pt>
                <c:pt idx="62">
                  <c:v>8678</c:v>
                </c:pt>
                <c:pt idx="63">
                  <c:v>8783</c:v>
                </c:pt>
                <c:pt idx="64">
                  <c:v>8877</c:v>
                </c:pt>
                <c:pt idx="65">
                  <c:v>8956</c:v>
                </c:pt>
                <c:pt idx="66">
                  <c:v>9028</c:v>
                </c:pt>
                <c:pt idx="67">
                  <c:v>9093</c:v>
                </c:pt>
                <c:pt idx="68">
                  <c:v>9146</c:v>
                </c:pt>
                <c:pt idx="69">
                  <c:v>9193</c:v>
                </c:pt>
                <c:pt idx="70">
                  <c:v>9233</c:v>
                </c:pt>
                <c:pt idx="71">
                  <c:v>9266</c:v>
                </c:pt>
                <c:pt idx="72">
                  <c:v>9295</c:v>
                </c:pt>
                <c:pt idx="73">
                  <c:v>9319</c:v>
                </c:pt>
                <c:pt idx="74">
                  <c:v>9339</c:v>
                </c:pt>
                <c:pt idx="75">
                  <c:v>9355</c:v>
                </c:pt>
                <c:pt idx="76">
                  <c:v>9368</c:v>
                </c:pt>
                <c:pt idx="77">
                  <c:v>9379</c:v>
                </c:pt>
                <c:pt idx="78">
                  <c:v>9387</c:v>
                </c:pt>
                <c:pt idx="79">
                  <c:v>9395</c:v>
                </c:pt>
                <c:pt idx="80">
                  <c:v>9401</c:v>
                </c:pt>
                <c:pt idx="81">
                  <c:v>9407</c:v>
                </c:pt>
                <c:pt idx="82">
                  <c:v>9411</c:v>
                </c:pt>
                <c:pt idx="83">
                  <c:v>9415</c:v>
                </c:pt>
                <c:pt idx="84">
                  <c:v>9418</c:v>
                </c:pt>
                <c:pt idx="85">
                  <c:v>9420</c:v>
                </c:pt>
                <c:pt idx="86">
                  <c:v>9421</c:v>
                </c:pt>
                <c:pt idx="87">
                  <c:v>9423</c:v>
                </c:pt>
                <c:pt idx="88">
                  <c:v>9424</c:v>
                </c:pt>
                <c:pt idx="89">
                  <c:v>9425</c:v>
                </c:pt>
                <c:pt idx="90">
                  <c:v>9426</c:v>
                </c:pt>
                <c:pt idx="91">
                  <c:v>9427</c:v>
                </c:pt>
                <c:pt idx="92">
                  <c:v>9428</c:v>
                </c:pt>
                <c:pt idx="93">
                  <c:v>9429</c:v>
                </c:pt>
                <c:pt idx="94">
                  <c:v>9429</c:v>
                </c:pt>
                <c:pt idx="95">
                  <c:v>9430</c:v>
                </c:pt>
                <c:pt idx="96">
                  <c:v>9431</c:v>
                </c:pt>
                <c:pt idx="97">
                  <c:v>9432</c:v>
                </c:pt>
                <c:pt idx="98">
                  <c:v>9432</c:v>
                </c:pt>
                <c:pt idx="99">
                  <c:v>9433</c:v>
                </c:pt>
                <c:pt idx="100">
                  <c:v>9433</c:v>
                </c:pt>
                <c:pt idx="101">
                  <c:v>9433</c:v>
                </c:pt>
                <c:pt idx="102">
                  <c:v>9433</c:v>
                </c:pt>
                <c:pt idx="103">
                  <c:v>9433</c:v>
                </c:pt>
                <c:pt idx="104">
                  <c:v>9433</c:v>
                </c:pt>
                <c:pt idx="105">
                  <c:v>9433</c:v>
                </c:pt>
                <c:pt idx="106">
                  <c:v>9433</c:v>
                </c:pt>
                <c:pt idx="107">
                  <c:v>9433</c:v>
                </c:pt>
                <c:pt idx="108">
                  <c:v>9433</c:v>
                </c:pt>
                <c:pt idx="109">
                  <c:v>9433</c:v>
                </c:pt>
                <c:pt idx="110">
                  <c:v>9433</c:v>
                </c:pt>
                <c:pt idx="111">
                  <c:v>9433</c:v>
                </c:pt>
                <c:pt idx="112">
                  <c:v>9433</c:v>
                </c:pt>
                <c:pt idx="113">
                  <c:v>9433</c:v>
                </c:pt>
                <c:pt idx="114">
                  <c:v>9433</c:v>
                </c:pt>
                <c:pt idx="115">
                  <c:v>9433</c:v>
                </c:pt>
                <c:pt idx="116">
                  <c:v>9433</c:v>
                </c:pt>
                <c:pt idx="117">
                  <c:v>9433</c:v>
                </c:pt>
                <c:pt idx="118">
                  <c:v>9433</c:v>
                </c:pt>
                <c:pt idx="119">
                  <c:v>9433</c:v>
                </c:pt>
                <c:pt idx="120">
                  <c:v>9433</c:v>
                </c:pt>
                <c:pt idx="121">
                  <c:v>9433</c:v>
                </c:pt>
                <c:pt idx="122">
                  <c:v>9433</c:v>
                </c:pt>
                <c:pt idx="123">
                  <c:v>9433</c:v>
                </c:pt>
                <c:pt idx="124">
                  <c:v>9433</c:v>
                </c:pt>
                <c:pt idx="125">
                  <c:v>9433</c:v>
                </c:pt>
                <c:pt idx="126">
                  <c:v>9433</c:v>
                </c:pt>
                <c:pt idx="127">
                  <c:v>9433</c:v>
                </c:pt>
                <c:pt idx="128">
                  <c:v>9433</c:v>
                </c:pt>
                <c:pt idx="129">
                  <c:v>9433</c:v>
                </c:pt>
                <c:pt idx="130">
                  <c:v>9433</c:v>
                </c:pt>
                <c:pt idx="131">
                  <c:v>9433</c:v>
                </c:pt>
                <c:pt idx="132">
                  <c:v>9433</c:v>
                </c:pt>
                <c:pt idx="133">
                  <c:v>9433</c:v>
                </c:pt>
                <c:pt idx="134">
                  <c:v>9433</c:v>
                </c:pt>
                <c:pt idx="135">
                  <c:v>9433</c:v>
                </c:pt>
                <c:pt idx="136">
                  <c:v>9433</c:v>
                </c:pt>
                <c:pt idx="137">
                  <c:v>9433</c:v>
                </c:pt>
                <c:pt idx="138">
                  <c:v>9433</c:v>
                </c:pt>
                <c:pt idx="139">
                  <c:v>9433</c:v>
                </c:pt>
                <c:pt idx="140">
                  <c:v>9433</c:v>
                </c:pt>
                <c:pt idx="141">
                  <c:v>9433</c:v>
                </c:pt>
                <c:pt idx="142">
                  <c:v>9433</c:v>
                </c:pt>
                <c:pt idx="143">
                  <c:v>9433</c:v>
                </c:pt>
                <c:pt idx="144">
                  <c:v>9433</c:v>
                </c:pt>
                <c:pt idx="145">
                  <c:v>9433</c:v>
                </c:pt>
                <c:pt idx="146">
                  <c:v>9433</c:v>
                </c:pt>
                <c:pt idx="147">
                  <c:v>9433</c:v>
                </c:pt>
                <c:pt idx="148">
                  <c:v>9433</c:v>
                </c:pt>
                <c:pt idx="149">
                  <c:v>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40-4354-AD25-10925BAA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61776"/>
        <c:axId val="606369320"/>
      </c:scatterChart>
      <c:valAx>
        <c:axId val="60636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9320"/>
        <c:crosses val="autoZero"/>
        <c:crossBetween val="midCat"/>
      </c:valAx>
      <c:valAx>
        <c:axId val="60636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Restricciones a los  30 días de 25+15+15 días y supresión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v>Afec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</c:numCache>
            </c:numRef>
          </c:xVal>
          <c:yVal>
            <c:numRef>
              <c:f>'50'!$AK$14:$AK$373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5.1999999999999995E-4</c:v>
                </c:pt>
                <c:pt idx="5">
                  <c:v>6.4000000000000005E-4</c:v>
                </c:pt>
                <c:pt idx="6">
                  <c:v>1.0200000000000001E-3</c:v>
                </c:pt>
                <c:pt idx="7">
                  <c:v>1.5E-3</c:v>
                </c:pt>
                <c:pt idx="8">
                  <c:v>2.0999999999999999E-3</c:v>
                </c:pt>
                <c:pt idx="9">
                  <c:v>2.8800000000000002E-3</c:v>
                </c:pt>
                <c:pt idx="10">
                  <c:v>3.6600000000000001E-3</c:v>
                </c:pt>
                <c:pt idx="11">
                  <c:v>4.28E-3</c:v>
                </c:pt>
                <c:pt idx="12">
                  <c:v>4.9199999999999999E-3</c:v>
                </c:pt>
                <c:pt idx="13">
                  <c:v>5.8399999999999997E-3</c:v>
                </c:pt>
                <c:pt idx="14">
                  <c:v>6.9800000000000001E-3</c:v>
                </c:pt>
                <c:pt idx="15">
                  <c:v>8.1799999999999998E-3</c:v>
                </c:pt>
                <c:pt idx="16">
                  <c:v>9.6200000000000001E-3</c:v>
                </c:pt>
                <c:pt idx="17">
                  <c:v>1.12E-2</c:v>
                </c:pt>
                <c:pt idx="18">
                  <c:v>1.2999999999999999E-2</c:v>
                </c:pt>
                <c:pt idx="19">
                  <c:v>1.5100000000000001E-2</c:v>
                </c:pt>
                <c:pt idx="20">
                  <c:v>1.7639999999999999E-2</c:v>
                </c:pt>
                <c:pt idx="21">
                  <c:v>2.06E-2</c:v>
                </c:pt>
                <c:pt idx="22">
                  <c:v>2.4039999999999999E-2</c:v>
                </c:pt>
                <c:pt idx="23">
                  <c:v>2.7699999999999999E-2</c:v>
                </c:pt>
                <c:pt idx="24">
                  <c:v>3.202E-2</c:v>
                </c:pt>
                <c:pt idx="25">
                  <c:v>3.6900000000000002E-2</c:v>
                </c:pt>
                <c:pt idx="26">
                  <c:v>4.1700000000000001E-2</c:v>
                </c:pt>
                <c:pt idx="27">
                  <c:v>4.7199999999999999E-2</c:v>
                </c:pt>
                <c:pt idx="28">
                  <c:v>5.3080000000000002E-2</c:v>
                </c:pt>
                <c:pt idx="29">
                  <c:v>5.9319999999999998E-2</c:v>
                </c:pt>
                <c:pt idx="30">
                  <c:v>6.2820000000000001E-2</c:v>
                </c:pt>
                <c:pt idx="31">
                  <c:v>6.6439999999999999E-2</c:v>
                </c:pt>
                <c:pt idx="32">
                  <c:v>7.0180000000000006E-2</c:v>
                </c:pt>
                <c:pt idx="33">
                  <c:v>7.4120000000000005E-2</c:v>
                </c:pt>
                <c:pt idx="34">
                  <c:v>7.8039999999999998E-2</c:v>
                </c:pt>
                <c:pt idx="35">
                  <c:v>8.2040000000000002E-2</c:v>
                </c:pt>
                <c:pt idx="36">
                  <c:v>8.6199999999999999E-2</c:v>
                </c:pt>
                <c:pt idx="37">
                  <c:v>9.0359999999999996E-2</c:v>
                </c:pt>
                <c:pt idx="38">
                  <c:v>9.4479999999999995E-2</c:v>
                </c:pt>
                <c:pt idx="39">
                  <c:v>9.8559999999999995E-2</c:v>
                </c:pt>
                <c:pt idx="40">
                  <c:v>0.1023</c:v>
                </c:pt>
                <c:pt idx="41">
                  <c:v>0.10612000000000001</c:v>
                </c:pt>
                <c:pt idx="42">
                  <c:v>0.10972</c:v>
                </c:pt>
                <c:pt idx="43">
                  <c:v>0.11298</c:v>
                </c:pt>
                <c:pt idx="44">
                  <c:v>0.11609999999999999</c:v>
                </c:pt>
                <c:pt idx="45">
                  <c:v>0.1191</c:v>
                </c:pt>
                <c:pt idx="46">
                  <c:v>0.12202</c:v>
                </c:pt>
                <c:pt idx="47">
                  <c:v>0.12494</c:v>
                </c:pt>
                <c:pt idx="48">
                  <c:v>0.12759999999999999</c:v>
                </c:pt>
                <c:pt idx="49">
                  <c:v>0.13017999999999999</c:v>
                </c:pt>
                <c:pt idx="50">
                  <c:v>0.13266</c:v>
                </c:pt>
                <c:pt idx="51">
                  <c:v>0.13517999999999999</c:v>
                </c:pt>
                <c:pt idx="52">
                  <c:v>0.13750000000000001</c:v>
                </c:pt>
                <c:pt idx="53">
                  <c:v>0.13991999999999999</c:v>
                </c:pt>
                <c:pt idx="54">
                  <c:v>0.14213999999999999</c:v>
                </c:pt>
                <c:pt idx="55">
                  <c:v>0.14335999999999999</c:v>
                </c:pt>
                <c:pt idx="56">
                  <c:v>0.14457999999999999</c:v>
                </c:pt>
                <c:pt idx="57">
                  <c:v>0.14576</c:v>
                </c:pt>
                <c:pt idx="58">
                  <c:v>0.14692</c:v>
                </c:pt>
                <c:pt idx="59">
                  <c:v>0.14796000000000001</c:v>
                </c:pt>
                <c:pt idx="60">
                  <c:v>0.14896000000000001</c:v>
                </c:pt>
                <c:pt idx="61">
                  <c:v>0.14982000000000001</c:v>
                </c:pt>
                <c:pt idx="62">
                  <c:v>0.15064</c:v>
                </c:pt>
                <c:pt idx="63">
                  <c:v>0.15140000000000001</c:v>
                </c:pt>
                <c:pt idx="64">
                  <c:v>0.15212000000000001</c:v>
                </c:pt>
                <c:pt idx="65">
                  <c:v>0.15273999999999999</c:v>
                </c:pt>
                <c:pt idx="66">
                  <c:v>0.15336</c:v>
                </c:pt>
                <c:pt idx="67">
                  <c:v>0.15398000000000001</c:v>
                </c:pt>
                <c:pt idx="68">
                  <c:v>0.15454000000000001</c:v>
                </c:pt>
                <c:pt idx="69">
                  <c:v>0.15506</c:v>
                </c:pt>
                <c:pt idx="70">
                  <c:v>0.15620000000000001</c:v>
                </c:pt>
                <c:pt idx="71">
                  <c:v>0.15712000000000001</c:v>
                </c:pt>
                <c:pt idx="72">
                  <c:v>0.15798000000000001</c:v>
                </c:pt>
                <c:pt idx="73">
                  <c:v>0.15906000000000001</c:v>
                </c:pt>
                <c:pt idx="74">
                  <c:v>0.16008</c:v>
                </c:pt>
                <c:pt idx="75">
                  <c:v>0.16108</c:v>
                </c:pt>
                <c:pt idx="76">
                  <c:v>0.16216</c:v>
                </c:pt>
                <c:pt idx="77">
                  <c:v>0.16322</c:v>
                </c:pt>
                <c:pt idx="78">
                  <c:v>0.16420000000000001</c:v>
                </c:pt>
                <c:pt idx="79">
                  <c:v>0.16514000000000001</c:v>
                </c:pt>
                <c:pt idx="80">
                  <c:v>0.16603999999999999</c:v>
                </c:pt>
                <c:pt idx="81">
                  <c:v>0.1668</c:v>
                </c:pt>
                <c:pt idx="82">
                  <c:v>0.16755999999999999</c:v>
                </c:pt>
                <c:pt idx="83">
                  <c:v>0.16828000000000001</c:v>
                </c:pt>
                <c:pt idx="84">
                  <c:v>0.16894000000000001</c:v>
                </c:pt>
                <c:pt idx="85">
                  <c:v>0.17147999999999999</c:v>
                </c:pt>
                <c:pt idx="86">
                  <c:v>0.17318</c:v>
                </c:pt>
                <c:pt idx="87">
                  <c:v>0.17756</c:v>
                </c:pt>
                <c:pt idx="88">
                  <c:v>0.18412000000000001</c:v>
                </c:pt>
                <c:pt idx="89">
                  <c:v>0.18956000000000001</c:v>
                </c:pt>
                <c:pt idx="90">
                  <c:v>0.19314000000000001</c:v>
                </c:pt>
                <c:pt idx="91">
                  <c:v>0.20102</c:v>
                </c:pt>
                <c:pt idx="92">
                  <c:v>0.20802000000000001</c:v>
                </c:pt>
                <c:pt idx="93">
                  <c:v>0.21615999999999999</c:v>
                </c:pt>
                <c:pt idx="94">
                  <c:v>0.22886000000000001</c:v>
                </c:pt>
                <c:pt idx="95">
                  <c:v>0.23744000000000001</c:v>
                </c:pt>
                <c:pt idx="96">
                  <c:v>0.24127999999999999</c:v>
                </c:pt>
                <c:pt idx="97">
                  <c:v>0.24388000000000001</c:v>
                </c:pt>
                <c:pt idx="98">
                  <c:v>0.24746000000000001</c:v>
                </c:pt>
                <c:pt idx="99">
                  <c:v>0.25412000000000001</c:v>
                </c:pt>
                <c:pt idx="100">
                  <c:v>0.25951999999999997</c:v>
                </c:pt>
                <c:pt idx="101">
                  <c:v>0.26213999999999998</c:v>
                </c:pt>
                <c:pt idx="102">
                  <c:v>0.26440000000000002</c:v>
                </c:pt>
                <c:pt idx="103">
                  <c:v>0.26767999999999997</c:v>
                </c:pt>
                <c:pt idx="104">
                  <c:v>0.26904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2.0000000000000002E-5</c:v>
                </c:pt>
                <c:pt idx="195">
                  <c:v>2.0000000000000002E-5</c:v>
                </c:pt>
                <c:pt idx="196">
                  <c:v>2.0000000000000002E-5</c:v>
                </c:pt>
                <c:pt idx="197">
                  <c:v>4.0000000000000003E-5</c:v>
                </c:pt>
                <c:pt idx="198">
                  <c:v>4.0000000000000003E-5</c:v>
                </c:pt>
                <c:pt idx="199">
                  <c:v>4.0000000000000003E-5</c:v>
                </c:pt>
                <c:pt idx="200">
                  <c:v>6.0000000000000002E-5</c:v>
                </c:pt>
                <c:pt idx="201">
                  <c:v>6.0000000000000002E-5</c:v>
                </c:pt>
                <c:pt idx="202">
                  <c:v>8.0000000000000007E-5</c:v>
                </c:pt>
                <c:pt idx="203">
                  <c:v>8.0000000000000007E-5</c:v>
                </c:pt>
                <c:pt idx="204">
                  <c:v>8.0000000000000007E-5</c:v>
                </c:pt>
                <c:pt idx="205">
                  <c:v>1E-4</c:v>
                </c:pt>
                <c:pt idx="206">
                  <c:v>1E-4</c:v>
                </c:pt>
                <c:pt idx="207">
                  <c:v>1.2E-4</c:v>
                </c:pt>
                <c:pt idx="208">
                  <c:v>1.3999999999999999E-4</c:v>
                </c:pt>
                <c:pt idx="209">
                  <c:v>1.3999999999999999E-4</c:v>
                </c:pt>
                <c:pt idx="210">
                  <c:v>1.6000000000000001E-4</c:v>
                </c:pt>
                <c:pt idx="211">
                  <c:v>1.8000000000000001E-4</c:v>
                </c:pt>
                <c:pt idx="212">
                  <c:v>2.0000000000000001E-4</c:v>
                </c:pt>
                <c:pt idx="213">
                  <c:v>2.2000000000000001E-4</c:v>
                </c:pt>
                <c:pt idx="214">
                  <c:v>2.4000000000000001E-4</c:v>
                </c:pt>
                <c:pt idx="215">
                  <c:v>2.7999999999999998E-4</c:v>
                </c:pt>
                <c:pt idx="216">
                  <c:v>2.9999999999999997E-4</c:v>
                </c:pt>
                <c:pt idx="217">
                  <c:v>3.6000000000000002E-4</c:v>
                </c:pt>
                <c:pt idx="218">
                  <c:v>4.0000000000000002E-4</c:v>
                </c:pt>
                <c:pt idx="219">
                  <c:v>4.4000000000000002E-4</c:v>
                </c:pt>
                <c:pt idx="220">
                  <c:v>5.0000000000000001E-4</c:v>
                </c:pt>
                <c:pt idx="221">
                  <c:v>5.8E-4</c:v>
                </c:pt>
                <c:pt idx="222">
                  <c:v>6.8000000000000005E-4</c:v>
                </c:pt>
                <c:pt idx="223">
                  <c:v>7.3999999999999999E-4</c:v>
                </c:pt>
                <c:pt idx="224">
                  <c:v>8.4000000000000003E-4</c:v>
                </c:pt>
                <c:pt idx="225">
                  <c:v>9.2000000000000003E-4</c:v>
                </c:pt>
                <c:pt idx="226">
                  <c:v>1.0399999999999999E-3</c:v>
                </c:pt>
                <c:pt idx="227">
                  <c:v>1.14E-3</c:v>
                </c:pt>
                <c:pt idx="228">
                  <c:v>1.2800000000000001E-3</c:v>
                </c:pt>
                <c:pt idx="229">
                  <c:v>1.4E-3</c:v>
                </c:pt>
                <c:pt idx="230">
                  <c:v>1.5399999999999999E-3</c:v>
                </c:pt>
                <c:pt idx="231">
                  <c:v>1.6999999999999999E-3</c:v>
                </c:pt>
                <c:pt idx="232">
                  <c:v>1.8400000000000001E-3</c:v>
                </c:pt>
                <c:pt idx="233">
                  <c:v>2E-3</c:v>
                </c:pt>
                <c:pt idx="234">
                  <c:v>2.2200000000000002E-3</c:v>
                </c:pt>
                <c:pt idx="235">
                  <c:v>2.4199999999999998E-3</c:v>
                </c:pt>
                <c:pt idx="236">
                  <c:v>2.66E-3</c:v>
                </c:pt>
                <c:pt idx="237">
                  <c:v>2.8999999999999998E-3</c:v>
                </c:pt>
                <c:pt idx="238">
                  <c:v>3.14E-3</c:v>
                </c:pt>
                <c:pt idx="239">
                  <c:v>3.3999999999999998E-3</c:v>
                </c:pt>
                <c:pt idx="240">
                  <c:v>3.62E-3</c:v>
                </c:pt>
                <c:pt idx="241">
                  <c:v>3.8600000000000001E-3</c:v>
                </c:pt>
                <c:pt idx="242">
                  <c:v>4.1200000000000004E-3</c:v>
                </c:pt>
                <c:pt idx="243">
                  <c:v>4.3400000000000001E-3</c:v>
                </c:pt>
                <c:pt idx="244">
                  <c:v>4.5599999999999998E-3</c:v>
                </c:pt>
                <c:pt idx="245">
                  <c:v>4.7999999999999996E-3</c:v>
                </c:pt>
                <c:pt idx="246">
                  <c:v>5.0000000000000001E-3</c:v>
                </c:pt>
                <c:pt idx="247">
                  <c:v>5.2199999999999998E-3</c:v>
                </c:pt>
                <c:pt idx="248">
                  <c:v>5.4200000000000003E-3</c:v>
                </c:pt>
                <c:pt idx="249">
                  <c:v>5.62E-3</c:v>
                </c:pt>
                <c:pt idx="250">
                  <c:v>5.8199999999999997E-3</c:v>
                </c:pt>
                <c:pt idx="251">
                  <c:v>6.0200000000000002E-3</c:v>
                </c:pt>
                <c:pt idx="252">
                  <c:v>6.1999999999999998E-3</c:v>
                </c:pt>
                <c:pt idx="253">
                  <c:v>6.3800000000000003E-3</c:v>
                </c:pt>
                <c:pt idx="254">
                  <c:v>6.5399999999999998E-3</c:v>
                </c:pt>
                <c:pt idx="255">
                  <c:v>6.6800000000000002E-3</c:v>
                </c:pt>
                <c:pt idx="256">
                  <c:v>6.8599999999999998E-3</c:v>
                </c:pt>
                <c:pt idx="257">
                  <c:v>7.0200000000000002E-3</c:v>
                </c:pt>
                <c:pt idx="258">
                  <c:v>7.1599999999999997E-3</c:v>
                </c:pt>
                <c:pt idx="259">
                  <c:v>7.3000000000000001E-3</c:v>
                </c:pt>
                <c:pt idx="260">
                  <c:v>7.4799999999999997E-3</c:v>
                </c:pt>
                <c:pt idx="261">
                  <c:v>7.62E-3</c:v>
                </c:pt>
                <c:pt idx="262">
                  <c:v>7.7600000000000004E-3</c:v>
                </c:pt>
                <c:pt idx="263">
                  <c:v>7.8799999999999999E-3</c:v>
                </c:pt>
                <c:pt idx="264">
                  <c:v>8.0000000000000002E-3</c:v>
                </c:pt>
                <c:pt idx="265">
                  <c:v>8.1399999999999997E-3</c:v>
                </c:pt>
                <c:pt idx="266">
                  <c:v>8.2199999999999999E-3</c:v>
                </c:pt>
                <c:pt idx="267">
                  <c:v>8.2799999999999992E-3</c:v>
                </c:pt>
                <c:pt idx="268">
                  <c:v>8.3800000000000003E-3</c:v>
                </c:pt>
                <c:pt idx="269">
                  <c:v>8.4600000000000005E-3</c:v>
                </c:pt>
                <c:pt idx="270">
                  <c:v>8.5199999999999998E-3</c:v>
                </c:pt>
                <c:pt idx="271">
                  <c:v>8.5800000000000008E-3</c:v>
                </c:pt>
                <c:pt idx="272">
                  <c:v>8.6199999999999992E-3</c:v>
                </c:pt>
                <c:pt idx="273">
                  <c:v>8.6800000000000002E-3</c:v>
                </c:pt>
                <c:pt idx="274">
                  <c:v>8.7200000000000003E-3</c:v>
                </c:pt>
                <c:pt idx="275">
                  <c:v>8.7799999999999996E-3</c:v>
                </c:pt>
                <c:pt idx="276">
                  <c:v>8.8199999999999997E-3</c:v>
                </c:pt>
                <c:pt idx="277">
                  <c:v>8.8599999999999998E-3</c:v>
                </c:pt>
                <c:pt idx="278">
                  <c:v>8.8999999999999999E-3</c:v>
                </c:pt>
                <c:pt idx="279">
                  <c:v>8.94E-3</c:v>
                </c:pt>
                <c:pt idx="280">
                  <c:v>8.9800000000000001E-3</c:v>
                </c:pt>
                <c:pt idx="281">
                  <c:v>8.9999999999999993E-3</c:v>
                </c:pt>
                <c:pt idx="282">
                  <c:v>9.0399999999999994E-3</c:v>
                </c:pt>
                <c:pt idx="283">
                  <c:v>9.0799999999999995E-3</c:v>
                </c:pt>
                <c:pt idx="284">
                  <c:v>9.1000000000000004E-3</c:v>
                </c:pt>
                <c:pt idx="285">
                  <c:v>9.1199999999999996E-3</c:v>
                </c:pt>
                <c:pt idx="286">
                  <c:v>9.1599999999999997E-3</c:v>
                </c:pt>
                <c:pt idx="287">
                  <c:v>9.1800000000000007E-3</c:v>
                </c:pt>
                <c:pt idx="288">
                  <c:v>9.1999999999999998E-3</c:v>
                </c:pt>
                <c:pt idx="289">
                  <c:v>9.2200000000000008E-3</c:v>
                </c:pt>
                <c:pt idx="290">
                  <c:v>9.2399999999999999E-3</c:v>
                </c:pt>
                <c:pt idx="291">
                  <c:v>9.2599999999999991E-3</c:v>
                </c:pt>
                <c:pt idx="292">
                  <c:v>9.2800000000000001E-3</c:v>
                </c:pt>
                <c:pt idx="293">
                  <c:v>9.2999999999999992E-3</c:v>
                </c:pt>
                <c:pt idx="294">
                  <c:v>9.2999999999999992E-3</c:v>
                </c:pt>
                <c:pt idx="295">
                  <c:v>9.3200000000000002E-3</c:v>
                </c:pt>
                <c:pt idx="296">
                  <c:v>9.3399999999999993E-3</c:v>
                </c:pt>
                <c:pt idx="297">
                  <c:v>9.3399999999999993E-3</c:v>
                </c:pt>
                <c:pt idx="298">
                  <c:v>9.3600000000000003E-3</c:v>
                </c:pt>
                <c:pt idx="299">
                  <c:v>9.3799999999999994E-3</c:v>
                </c:pt>
                <c:pt idx="300">
                  <c:v>9.3799999999999994E-3</c:v>
                </c:pt>
                <c:pt idx="301">
                  <c:v>9.4000000000000004E-3</c:v>
                </c:pt>
                <c:pt idx="302">
                  <c:v>9.4000000000000004E-3</c:v>
                </c:pt>
                <c:pt idx="303">
                  <c:v>9.4199999999999996E-3</c:v>
                </c:pt>
                <c:pt idx="304">
                  <c:v>9.4199999999999996E-3</c:v>
                </c:pt>
                <c:pt idx="305">
                  <c:v>9.4199999999999996E-3</c:v>
                </c:pt>
                <c:pt idx="306">
                  <c:v>9.4400000000000005E-3</c:v>
                </c:pt>
                <c:pt idx="307">
                  <c:v>9.4400000000000005E-3</c:v>
                </c:pt>
                <c:pt idx="308">
                  <c:v>9.4599999999999997E-3</c:v>
                </c:pt>
                <c:pt idx="309">
                  <c:v>9.4599999999999997E-3</c:v>
                </c:pt>
                <c:pt idx="310">
                  <c:v>9.4599999999999997E-3</c:v>
                </c:pt>
                <c:pt idx="311">
                  <c:v>9.4599999999999997E-3</c:v>
                </c:pt>
                <c:pt idx="312">
                  <c:v>9.4800000000000006E-3</c:v>
                </c:pt>
                <c:pt idx="313">
                  <c:v>9.4599999999999997E-3</c:v>
                </c:pt>
                <c:pt idx="314">
                  <c:v>9.4800000000000006E-3</c:v>
                </c:pt>
                <c:pt idx="315">
                  <c:v>9.4800000000000006E-3</c:v>
                </c:pt>
                <c:pt idx="316">
                  <c:v>9.4800000000000006E-3</c:v>
                </c:pt>
                <c:pt idx="317">
                  <c:v>9.4800000000000006E-3</c:v>
                </c:pt>
                <c:pt idx="318">
                  <c:v>9.4800000000000006E-3</c:v>
                </c:pt>
                <c:pt idx="319">
                  <c:v>9.4999999999999998E-3</c:v>
                </c:pt>
                <c:pt idx="320">
                  <c:v>9.4999999999999998E-3</c:v>
                </c:pt>
                <c:pt idx="321">
                  <c:v>9.4999999999999998E-3</c:v>
                </c:pt>
                <c:pt idx="322">
                  <c:v>9.4999999999999998E-3</c:v>
                </c:pt>
                <c:pt idx="323">
                  <c:v>9.5200000000000007E-3</c:v>
                </c:pt>
                <c:pt idx="324">
                  <c:v>9.4999999999999998E-3</c:v>
                </c:pt>
                <c:pt idx="325">
                  <c:v>9.5200000000000007E-3</c:v>
                </c:pt>
                <c:pt idx="326">
                  <c:v>9.4999999999999998E-3</c:v>
                </c:pt>
                <c:pt idx="327">
                  <c:v>9.5200000000000007E-3</c:v>
                </c:pt>
                <c:pt idx="328">
                  <c:v>9.4999999999999998E-3</c:v>
                </c:pt>
                <c:pt idx="329">
                  <c:v>9.5200000000000007E-3</c:v>
                </c:pt>
                <c:pt idx="330">
                  <c:v>9.5200000000000007E-3</c:v>
                </c:pt>
                <c:pt idx="331">
                  <c:v>9.5200000000000007E-3</c:v>
                </c:pt>
                <c:pt idx="332">
                  <c:v>9.5200000000000007E-3</c:v>
                </c:pt>
                <c:pt idx="333">
                  <c:v>9.5200000000000007E-3</c:v>
                </c:pt>
                <c:pt idx="334">
                  <c:v>9.5200000000000007E-3</c:v>
                </c:pt>
                <c:pt idx="335">
                  <c:v>9.5200000000000007E-3</c:v>
                </c:pt>
                <c:pt idx="336">
                  <c:v>9.5200000000000007E-3</c:v>
                </c:pt>
                <c:pt idx="337">
                  <c:v>9.5399999999999999E-3</c:v>
                </c:pt>
                <c:pt idx="338">
                  <c:v>9.5399999999999999E-3</c:v>
                </c:pt>
                <c:pt idx="339">
                  <c:v>9.5399999999999999E-3</c:v>
                </c:pt>
                <c:pt idx="340">
                  <c:v>9.5200000000000007E-3</c:v>
                </c:pt>
                <c:pt idx="341">
                  <c:v>9.5200000000000007E-3</c:v>
                </c:pt>
                <c:pt idx="342">
                  <c:v>9.5200000000000007E-3</c:v>
                </c:pt>
                <c:pt idx="343">
                  <c:v>9.5200000000000007E-3</c:v>
                </c:pt>
                <c:pt idx="344">
                  <c:v>9.5399999999999999E-3</c:v>
                </c:pt>
                <c:pt idx="345">
                  <c:v>9.5399999999999999E-3</c:v>
                </c:pt>
                <c:pt idx="346">
                  <c:v>9.5399999999999999E-3</c:v>
                </c:pt>
                <c:pt idx="347">
                  <c:v>9.5399999999999999E-3</c:v>
                </c:pt>
                <c:pt idx="348">
                  <c:v>9.5200000000000007E-3</c:v>
                </c:pt>
                <c:pt idx="349">
                  <c:v>9.5200000000000007E-3</c:v>
                </c:pt>
                <c:pt idx="350">
                  <c:v>9.5399999999999999E-3</c:v>
                </c:pt>
                <c:pt idx="351">
                  <c:v>9.5399999999999999E-3</c:v>
                </c:pt>
                <c:pt idx="352">
                  <c:v>9.5399999999999999E-3</c:v>
                </c:pt>
                <c:pt idx="353">
                  <c:v>9.5399999999999999E-3</c:v>
                </c:pt>
                <c:pt idx="354">
                  <c:v>9.5399999999999999E-3</c:v>
                </c:pt>
                <c:pt idx="355">
                  <c:v>9.5399999999999999E-3</c:v>
                </c:pt>
                <c:pt idx="356">
                  <c:v>9.5399999999999999E-3</c:v>
                </c:pt>
                <c:pt idx="357">
                  <c:v>9.5399999999999999E-3</c:v>
                </c:pt>
                <c:pt idx="358">
                  <c:v>9.5200000000000007E-3</c:v>
                </c:pt>
                <c:pt idx="359">
                  <c:v>9.5200000000000007E-3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4-4530-A108-9C0F99402C8C}"/>
            </c:ext>
          </c:extLst>
        </c:ser>
        <c:ser>
          <c:idx val="0"/>
          <c:order val="1"/>
          <c:tx>
            <c:v>Conta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</c:numCache>
            </c:numRef>
          </c:xVal>
          <c:yVal>
            <c:numRef>
              <c:f>'50'!$AL$14:$AL$373</c:f>
              <c:numCache>
                <c:formatCode>0.000%</c:formatCode>
                <c:ptCount val="360"/>
                <c:pt idx="0">
                  <c:v>2.0000000000000001E-4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4.0000000000000002E-4</c:v>
                </c:pt>
                <c:pt idx="4">
                  <c:v>5.1999999999999995E-4</c:v>
                </c:pt>
                <c:pt idx="5">
                  <c:v>6.4000000000000005E-4</c:v>
                </c:pt>
                <c:pt idx="6">
                  <c:v>1.0200000000000001E-3</c:v>
                </c:pt>
                <c:pt idx="7">
                  <c:v>1.5E-3</c:v>
                </c:pt>
                <c:pt idx="8">
                  <c:v>2.0999999999999999E-3</c:v>
                </c:pt>
                <c:pt idx="9">
                  <c:v>2.8800000000000002E-3</c:v>
                </c:pt>
                <c:pt idx="10">
                  <c:v>3.6600000000000001E-3</c:v>
                </c:pt>
                <c:pt idx="11">
                  <c:v>4.28E-3</c:v>
                </c:pt>
                <c:pt idx="12">
                  <c:v>4.9199999999999999E-3</c:v>
                </c:pt>
                <c:pt idx="13">
                  <c:v>5.8399999999999997E-3</c:v>
                </c:pt>
                <c:pt idx="14">
                  <c:v>6.96E-3</c:v>
                </c:pt>
                <c:pt idx="15">
                  <c:v>8.1600000000000006E-3</c:v>
                </c:pt>
                <c:pt idx="16">
                  <c:v>9.58E-3</c:v>
                </c:pt>
                <c:pt idx="17">
                  <c:v>1.1140000000000001E-2</c:v>
                </c:pt>
                <c:pt idx="18">
                  <c:v>1.2919999999999999E-2</c:v>
                </c:pt>
                <c:pt idx="19">
                  <c:v>1.498E-2</c:v>
                </c:pt>
                <c:pt idx="20">
                  <c:v>1.7479999999999999E-2</c:v>
                </c:pt>
                <c:pt idx="21">
                  <c:v>2.0379999999999999E-2</c:v>
                </c:pt>
                <c:pt idx="22">
                  <c:v>2.3740000000000001E-2</c:v>
                </c:pt>
                <c:pt idx="23">
                  <c:v>2.7320000000000001E-2</c:v>
                </c:pt>
                <c:pt idx="24">
                  <c:v>3.15E-2</c:v>
                </c:pt>
                <c:pt idx="25">
                  <c:v>3.6260000000000001E-2</c:v>
                </c:pt>
                <c:pt idx="26">
                  <c:v>4.0899999999999999E-2</c:v>
                </c:pt>
                <c:pt idx="27">
                  <c:v>4.6179999999999999E-2</c:v>
                </c:pt>
                <c:pt idx="28">
                  <c:v>5.1839999999999997E-2</c:v>
                </c:pt>
                <c:pt idx="29">
                  <c:v>5.7759999999999999E-2</c:v>
                </c:pt>
                <c:pt idx="30">
                  <c:v>6.0940000000000001E-2</c:v>
                </c:pt>
                <c:pt idx="31">
                  <c:v>6.4100000000000004E-2</c:v>
                </c:pt>
                <c:pt idx="32">
                  <c:v>6.7400000000000002E-2</c:v>
                </c:pt>
                <c:pt idx="33">
                  <c:v>7.0779999999999996E-2</c:v>
                </c:pt>
                <c:pt idx="34">
                  <c:v>7.4020000000000002E-2</c:v>
                </c:pt>
                <c:pt idx="35">
                  <c:v>7.7219999999999997E-2</c:v>
                </c:pt>
                <c:pt idx="36">
                  <c:v>8.0519999999999994E-2</c:v>
                </c:pt>
                <c:pt idx="37">
                  <c:v>8.3540000000000003E-2</c:v>
                </c:pt>
                <c:pt idx="38">
                  <c:v>8.6459999999999995E-2</c:v>
                </c:pt>
                <c:pt idx="39">
                  <c:v>8.9139999999999997E-2</c:v>
                </c:pt>
                <c:pt idx="40">
                  <c:v>9.1340000000000005E-2</c:v>
                </c:pt>
                <c:pt idx="41">
                  <c:v>9.35E-2</c:v>
                </c:pt>
                <c:pt idx="42">
                  <c:v>9.5320000000000002E-2</c:v>
                </c:pt>
                <c:pt idx="43">
                  <c:v>9.6640000000000004E-2</c:v>
                </c:pt>
                <c:pt idx="44">
                  <c:v>9.758E-2</c:v>
                </c:pt>
                <c:pt idx="45">
                  <c:v>9.8239999999999994E-2</c:v>
                </c:pt>
                <c:pt idx="46">
                  <c:v>9.8559999999999995E-2</c:v>
                </c:pt>
                <c:pt idx="47">
                  <c:v>9.8640000000000005E-2</c:v>
                </c:pt>
                <c:pt idx="48">
                  <c:v>9.8339999999999997E-2</c:v>
                </c:pt>
                <c:pt idx="49">
                  <c:v>9.7780000000000006E-2</c:v>
                </c:pt>
                <c:pt idx="50">
                  <c:v>9.69E-2</c:v>
                </c:pt>
                <c:pt idx="51">
                  <c:v>9.5759999999999998E-2</c:v>
                </c:pt>
                <c:pt idx="52">
                  <c:v>9.4240000000000004E-2</c:v>
                </c:pt>
                <c:pt idx="53">
                  <c:v>9.2520000000000005E-2</c:v>
                </c:pt>
                <c:pt idx="54">
                  <c:v>9.0520000000000003E-2</c:v>
                </c:pt>
                <c:pt idx="55">
                  <c:v>8.7480000000000002E-2</c:v>
                </c:pt>
                <c:pt idx="56">
                  <c:v>8.412E-2</c:v>
                </c:pt>
                <c:pt idx="57">
                  <c:v>8.0780000000000005E-2</c:v>
                </c:pt>
                <c:pt idx="58">
                  <c:v>7.7340000000000006E-2</c:v>
                </c:pt>
                <c:pt idx="59">
                  <c:v>7.3859999999999995E-2</c:v>
                </c:pt>
                <c:pt idx="60">
                  <c:v>7.0279999999999995E-2</c:v>
                </c:pt>
                <c:pt idx="61">
                  <c:v>6.744E-2</c:v>
                </c:pt>
                <c:pt idx="62">
                  <c:v>6.4579999999999999E-2</c:v>
                </c:pt>
                <c:pt idx="63">
                  <c:v>6.164E-2</c:v>
                </c:pt>
                <c:pt idx="64">
                  <c:v>5.8740000000000001E-2</c:v>
                </c:pt>
                <c:pt idx="65">
                  <c:v>5.5759999999999997E-2</c:v>
                </c:pt>
                <c:pt idx="66">
                  <c:v>5.2780000000000001E-2</c:v>
                </c:pt>
                <c:pt idx="67">
                  <c:v>4.9820000000000003E-2</c:v>
                </c:pt>
                <c:pt idx="68">
                  <c:v>4.6899999999999997E-2</c:v>
                </c:pt>
                <c:pt idx="69">
                  <c:v>4.4019999999999997E-2</c:v>
                </c:pt>
                <c:pt idx="70">
                  <c:v>4.1820000000000003E-2</c:v>
                </c:pt>
                <c:pt idx="71">
                  <c:v>3.9739999999999998E-2</c:v>
                </c:pt>
                <c:pt idx="72">
                  <c:v>3.7539999999999997E-2</c:v>
                </c:pt>
                <c:pt idx="73">
                  <c:v>3.5700000000000003E-2</c:v>
                </c:pt>
                <c:pt idx="74">
                  <c:v>3.406E-2</c:v>
                </c:pt>
                <c:pt idx="75">
                  <c:v>3.2559999999999999E-2</c:v>
                </c:pt>
                <c:pt idx="76">
                  <c:v>3.1260000000000003E-2</c:v>
                </c:pt>
                <c:pt idx="77">
                  <c:v>3.0099999999999998E-2</c:v>
                </c:pt>
                <c:pt idx="78">
                  <c:v>2.8840000000000001E-2</c:v>
                </c:pt>
                <c:pt idx="79">
                  <c:v>2.776E-2</c:v>
                </c:pt>
                <c:pt idx="80">
                  <c:v>2.6780000000000002E-2</c:v>
                </c:pt>
                <c:pt idx="81">
                  <c:v>2.5739999999999999E-2</c:v>
                </c:pt>
                <c:pt idx="82">
                  <c:v>2.478E-2</c:v>
                </c:pt>
                <c:pt idx="83">
                  <c:v>2.3879999999999998E-2</c:v>
                </c:pt>
                <c:pt idx="84">
                  <c:v>2.3040000000000001E-2</c:v>
                </c:pt>
                <c:pt idx="85">
                  <c:v>2.418E-2</c:v>
                </c:pt>
                <c:pt idx="86">
                  <c:v>2.4879999999999999E-2</c:v>
                </c:pt>
                <c:pt idx="87">
                  <c:v>2.4199999999999999E-2</c:v>
                </c:pt>
                <c:pt idx="88">
                  <c:v>2.5180000000000001E-2</c:v>
                </c:pt>
                <c:pt idx="89">
                  <c:v>2.5219999999999999E-2</c:v>
                </c:pt>
                <c:pt idx="90">
                  <c:v>2.794E-2</c:v>
                </c:pt>
                <c:pt idx="91">
                  <c:v>2.9819999999999999E-2</c:v>
                </c:pt>
                <c:pt idx="92">
                  <c:v>3.4840000000000003E-2</c:v>
                </c:pt>
                <c:pt idx="93">
                  <c:v>3.6540000000000003E-2</c:v>
                </c:pt>
                <c:pt idx="94">
                  <c:v>4.1239999999999999E-2</c:v>
                </c:pt>
                <c:pt idx="95">
                  <c:v>4.2079999999999999E-2</c:v>
                </c:pt>
                <c:pt idx="96">
                  <c:v>4.5920000000000002E-2</c:v>
                </c:pt>
                <c:pt idx="97">
                  <c:v>5.3519999999999998E-2</c:v>
                </c:pt>
                <c:pt idx="98">
                  <c:v>5.0840000000000003E-2</c:v>
                </c:pt>
                <c:pt idx="99">
                  <c:v>5.024E-2</c:v>
                </c:pt>
                <c:pt idx="100">
                  <c:v>4.3540000000000002E-2</c:v>
                </c:pt>
                <c:pt idx="101">
                  <c:v>5.2240000000000002E-2</c:v>
                </c:pt>
                <c:pt idx="102">
                  <c:v>5.3800000000000001E-2</c:v>
                </c:pt>
                <c:pt idx="103">
                  <c:v>4.5400000000000003E-2</c:v>
                </c:pt>
                <c:pt idx="104">
                  <c:v>4.6120000000000001E-2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2.0000000000000002E-5</c:v>
                </c:pt>
                <c:pt idx="195">
                  <c:v>2.0000000000000002E-5</c:v>
                </c:pt>
                <c:pt idx="196">
                  <c:v>2.0000000000000002E-5</c:v>
                </c:pt>
                <c:pt idx="197">
                  <c:v>4.0000000000000003E-5</c:v>
                </c:pt>
                <c:pt idx="198">
                  <c:v>4.0000000000000003E-5</c:v>
                </c:pt>
                <c:pt idx="199">
                  <c:v>4.0000000000000003E-5</c:v>
                </c:pt>
                <c:pt idx="200">
                  <c:v>6.0000000000000002E-5</c:v>
                </c:pt>
                <c:pt idx="201">
                  <c:v>6.0000000000000002E-5</c:v>
                </c:pt>
                <c:pt idx="202">
                  <c:v>8.0000000000000007E-5</c:v>
                </c:pt>
                <c:pt idx="203">
                  <c:v>8.0000000000000007E-5</c:v>
                </c:pt>
                <c:pt idx="204">
                  <c:v>8.0000000000000007E-5</c:v>
                </c:pt>
                <c:pt idx="205">
                  <c:v>1E-4</c:v>
                </c:pt>
                <c:pt idx="206">
                  <c:v>1E-4</c:v>
                </c:pt>
                <c:pt idx="207">
                  <c:v>1.2E-4</c:v>
                </c:pt>
                <c:pt idx="208">
                  <c:v>1.3999999999999999E-4</c:v>
                </c:pt>
                <c:pt idx="209">
                  <c:v>1.3999999999999999E-4</c:v>
                </c:pt>
                <c:pt idx="210">
                  <c:v>1.6000000000000001E-4</c:v>
                </c:pt>
                <c:pt idx="211">
                  <c:v>1.8000000000000001E-4</c:v>
                </c:pt>
                <c:pt idx="212">
                  <c:v>2.0000000000000001E-4</c:v>
                </c:pt>
                <c:pt idx="213">
                  <c:v>2.2000000000000001E-4</c:v>
                </c:pt>
                <c:pt idx="214">
                  <c:v>2.4000000000000001E-4</c:v>
                </c:pt>
                <c:pt idx="215">
                  <c:v>2.7999999999999998E-4</c:v>
                </c:pt>
                <c:pt idx="216">
                  <c:v>2.9999999999999997E-4</c:v>
                </c:pt>
                <c:pt idx="217">
                  <c:v>3.4000000000000002E-4</c:v>
                </c:pt>
                <c:pt idx="218">
                  <c:v>3.8000000000000002E-4</c:v>
                </c:pt>
                <c:pt idx="219">
                  <c:v>4.2000000000000002E-4</c:v>
                </c:pt>
                <c:pt idx="220">
                  <c:v>4.8000000000000001E-4</c:v>
                </c:pt>
                <c:pt idx="221">
                  <c:v>5.4000000000000001E-4</c:v>
                </c:pt>
                <c:pt idx="222">
                  <c:v>6.4000000000000005E-4</c:v>
                </c:pt>
                <c:pt idx="223">
                  <c:v>6.9999999999999999E-4</c:v>
                </c:pt>
                <c:pt idx="224">
                  <c:v>7.7999999999999999E-4</c:v>
                </c:pt>
                <c:pt idx="225">
                  <c:v>8.5999999999999998E-4</c:v>
                </c:pt>
                <c:pt idx="226">
                  <c:v>9.6000000000000002E-4</c:v>
                </c:pt>
                <c:pt idx="227">
                  <c:v>1.06E-3</c:v>
                </c:pt>
                <c:pt idx="228">
                  <c:v>1.1800000000000001E-3</c:v>
                </c:pt>
                <c:pt idx="229">
                  <c:v>1.2999999999999999E-3</c:v>
                </c:pt>
                <c:pt idx="230">
                  <c:v>1.42E-3</c:v>
                </c:pt>
                <c:pt idx="231">
                  <c:v>1.56E-3</c:v>
                </c:pt>
                <c:pt idx="232">
                  <c:v>1.6999999999999999E-3</c:v>
                </c:pt>
                <c:pt idx="233">
                  <c:v>1.8400000000000001E-3</c:v>
                </c:pt>
                <c:pt idx="234">
                  <c:v>2.0400000000000001E-3</c:v>
                </c:pt>
                <c:pt idx="235">
                  <c:v>2.2200000000000002E-3</c:v>
                </c:pt>
                <c:pt idx="236">
                  <c:v>2.4399999999999999E-3</c:v>
                </c:pt>
                <c:pt idx="237">
                  <c:v>2.64E-3</c:v>
                </c:pt>
                <c:pt idx="238">
                  <c:v>2.8600000000000001E-3</c:v>
                </c:pt>
                <c:pt idx="239">
                  <c:v>3.0799999999999998E-3</c:v>
                </c:pt>
                <c:pt idx="240">
                  <c:v>3.2599999999999999E-3</c:v>
                </c:pt>
                <c:pt idx="241">
                  <c:v>3.48E-3</c:v>
                </c:pt>
                <c:pt idx="242">
                  <c:v>3.6800000000000001E-3</c:v>
                </c:pt>
                <c:pt idx="243">
                  <c:v>3.8400000000000001E-3</c:v>
                </c:pt>
                <c:pt idx="244">
                  <c:v>4.0200000000000001E-3</c:v>
                </c:pt>
                <c:pt idx="245">
                  <c:v>4.1799999999999997E-3</c:v>
                </c:pt>
                <c:pt idx="246">
                  <c:v>4.3200000000000001E-3</c:v>
                </c:pt>
                <c:pt idx="247">
                  <c:v>4.4799999999999996E-3</c:v>
                </c:pt>
                <c:pt idx="248">
                  <c:v>4.5999999999999999E-3</c:v>
                </c:pt>
                <c:pt idx="249">
                  <c:v>4.7200000000000002E-3</c:v>
                </c:pt>
                <c:pt idx="250">
                  <c:v>4.8399999999999997E-3</c:v>
                </c:pt>
                <c:pt idx="251">
                  <c:v>4.9199999999999999E-3</c:v>
                </c:pt>
                <c:pt idx="252">
                  <c:v>4.9800000000000001E-3</c:v>
                </c:pt>
                <c:pt idx="253">
                  <c:v>5.0400000000000002E-3</c:v>
                </c:pt>
                <c:pt idx="254">
                  <c:v>5.0800000000000003E-3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5.0800000000000003E-3</c:v>
                </c:pt>
                <c:pt idx="259">
                  <c:v>5.0600000000000003E-3</c:v>
                </c:pt>
                <c:pt idx="260">
                  <c:v>5.0600000000000003E-3</c:v>
                </c:pt>
                <c:pt idx="261">
                  <c:v>5.0200000000000002E-3</c:v>
                </c:pt>
                <c:pt idx="262">
                  <c:v>4.96E-3</c:v>
                </c:pt>
                <c:pt idx="263">
                  <c:v>4.8999999999999998E-3</c:v>
                </c:pt>
                <c:pt idx="264">
                  <c:v>4.8199999999999996E-3</c:v>
                </c:pt>
                <c:pt idx="265">
                  <c:v>4.7200000000000002E-3</c:v>
                </c:pt>
                <c:pt idx="266">
                  <c:v>4.5999999999999999E-3</c:v>
                </c:pt>
                <c:pt idx="267">
                  <c:v>4.4400000000000004E-3</c:v>
                </c:pt>
                <c:pt idx="268">
                  <c:v>4.3200000000000001E-3</c:v>
                </c:pt>
                <c:pt idx="269">
                  <c:v>4.1599999999999996E-3</c:v>
                </c:pt>
                <c:pt idx="270">
                  <c:v>4.0000000000000001E-3</c:v>
                </c:pt>
                <c:pt idx="271">
                  <c:v>3.8400000000000001E-3</c:v>
                </c:pt>
                <c:pt idx="272">
                  <c:v>3.6600000000000001E-3</c:v>
                </c:pt>
                <c:pt idx="273">
                  <c:v>3.5200000000000001E-3</c:v>
                </c:pt>
                <c:pt idx="274">
                  <c:v>3.3600000000000001E-3</c:v>
                </c:pt>
                <c:pt idx="275">
                  <c:v>3.2200000000000002E-3</c:v>
                </c:pt>
                <c:pt idx="276">
                  <c:v>3.0799999999999998E-3</c:v>
                </c:pt>
                <c:pt idx="277">
                  <c:v>2.9199999999999999E-3</c:v>
                </c:pt>
                <c:pt idx="278">
                  <c:v>2.7399999999999998E-3</c:v>
                </c:pt>
                <c:pt idx="279">
                  <c:v>2.5999999999999999E-3</c:v>
                </c:pt>
                <c:pt idx="280">
                  <c:v>2.48E-3</c:v>
                </c:pt>
                <c:pt idx="281">
                  <c:v>2.32E-3</c:v>
                </c:pt>
                <c:pt idx="282">
                  <c:v>2.2200000000000002E-3</c:v>
                </c:pt>
                <c:pt idx="283">
                  <c:v>2.0999999999999999E-3</c:v>
                </c:pt>
                <c:pt idx="284">
                  <c:v>1.98E-3</c:v>
                </c:pt>
                <c:pt idx="285">
                  <c:v>1.8400000000000001E-3</c:v>
                </c:pt>
                <c:pt idx="286">
                  <c:v>1.7600000000000001E-3</c:v>
                </c:pt>
                <c:pt idx="287">
                  <c:v>1.64E-3</c:v>
                </c:pt>
                <c:pt idx="288">
                  <c:v>1.5200000000000001E-3</c:v>
                </c:pt>
                <c:pt idx="289">
                  <c:v>1.42E-3</c:v>
                </c:pt>
                <c:pt idx="290">
                  <c:v>1.32E-3</c:v>
                </c:pt>
                <c:pt idx="291">
                  <c:v>1.2199999999999999E-3</c:v>
                </c:pt>
                <c:pt idx="292">
                  <c:v>1.14E-3</c:v>
                </c:pt>
                <c:pt idx="293">
                  <c:v>1.06E-3</c:v>
                </c:pt>
                <c:pt idx="294">
                  <c:v>9.7999999999999997E-4</c:v>
                </c:pt>
                <c:pt idx="295">
                  <c:v>9.2000000000000003E-4</c:v>
                </c:pt>
                <c:pt idx="296">
                  <c:v>8.8000000000000003E-4</c:v>
                </c:pt>
                <c:pt idx="297">
                  <c:v>8.1999999999999998E-4</c:v>
                </c:pt>
                <c:pt idx="298">
                  <c:v>7.7999999999999999E-4</c:v>
                </c:pt>
                <c:pt idx="299">
                  <c:v>7.2000000000000005E-4</c:v>
                </c:pt>
                <c:pt idx="300">
                  <c:v>6.8000000000000005E-4</c:v>
                </c:pt>
                <c:pt idx="301">
                  <c:v>6.6E-4</c:v>
                </c:pt>
                <c:pt idx="302">
                  <c:v>6.2E-4</c:v>
                </c:pt>
                <c:pt idx="303">
                  <c:v>5.8E-4</c:v>
                </c:pt>
                <c:pt idx="304">
                  <c:v>5.4000000000000001E-4</c:v>
                </c:pt>
                <c:pt idx="305">
                  <c:v>5.0000000000000001E-4</c:v>
                </c:pt>
                <c:pt idx="306">
                  <c:v>4.8000000000000001E-4</c:v>
                </c:pt>
                <c:pt idx="307">
                  <c:v>4.4000000000000002E-4</c:v>
                </c:pt>
                <c:pt idx="308">
                  <c:v>4.2000000000000002E-4</c:v>
                </c:pt>
                <c:pt idx="309">
                  <c:v>4.0000000000000002E-4</c:v>
                </c:pt>
                <c:pt idx="310">
                  <c:v>3.6000000000000002E-4</c:v>
                </c:pt>
                <c:pt idx="311">
                  <c:v>3.4000000000000002E-4</c:v>
                </c:pt>
                <c:pt idx="312">
                  <c:v>3.2000000000000003E-4</c:v>
                </c:pt>
                <c:pt idx="313">
                  <c:v>2.7999999999999998E-4</c:v>
                </c:pt>
                <c:pt idx="314">
                  <c:v>2.7999999999999998E-4</c:v>
                </c:pt>
                <c:pt idx="315">
                  <c:v>2.5999999999999998E-4</c:v>
                </c:pt>
                <c:pt idx="316">
                  <c:v>2.4000000000000001E-4</c:v>
                </c:pt>
                <c:pt idx="317">
                  <c:v>2.2000000000000001E-4</c:v>
                </c:pt>
                <c:pt idx="318">
                  <c:v>2.0000000000000001E-4</c:v>
                </c:pt>
                <c:pt idx="319">
                  <c:v>2.0000000000000001E-4</c:v>
                </c:pt>
                <c:pt idx="320">
                  <c:v>1.8000000000000001E-4</c:v>
                </c:pt>
                <c:pt idx="321">
                  <c:v>1.8000000000000001E-4</c:v>
                </c:pt>
                <c:pt idx="322">
                  <c:v>1.6000000000000001E-4</c:v>
                </c:pt>
                <c:pt idx="323">
                  <c:v>1.6000000000000001E-4</c:v>
                </c:pt>
                <c:pt idx="324">
                  <c:v>1.3999999999999999E-4</c:v>
                </c:pt>
                <c:pt idx="325">
                  <c:v>1.3999999999999999E-4</c:v>
                </c:pt>
                <c:pt idx="326">
                  <c:v>1.2E-4</c:v>
                </c:pt>
                <c:pt idx="327">
                  <c:v>1.2E-4</c:v>
                </c:pt>
                <c:pt idx="328">
                  <c:v>1E-4</c:v>
                </c:pt>
                <c:pt idx="329">
                  <c:v>1E-4</c:v>
                </c:pt>
                <c:pt idx="330">
                  <c:v>1E-4</c:v>
                </c:pt>
                <c:pt idx="331">
                  <c:v>8.0000000000000007E-5</c:v>
                </c:pt>
                <c:pt idx="332">
                  <c:v>8.0000000000000007E-5</c:v>
                </c:pt>
                <c:pt idx="333">
                  <c:v>6.0000000000000002E-5</c:v>
                </c:pt>
                <c:pt idx="334">
                  <c:v>6.0000000000000002E-5</c:v>
                </c:pt>
                <c:pt idx="335">
                  <c:v>6.0000000000000002E-5</c:v>
                </c:pt>
                <c:pt idx="336">
                  <c:v>6.0000000000000002E-5</c:v>
                </c:pt>
                <c:pt idx="337">
                  <c:v>6.0000000000000002E-5</c:v>
                </c:pt>
                <c:pt idx="338">
                  <c:v>6.0000000000000002E-5</c:v>
                </c:pt>
                <c:pt idx="339">
                  <c:v>6.0000000000000002E-5</c:v>
                </c:pt>
                <c:pt idx="340">
                  <c:v>4.0000000000000003E-5</c:v>
                </c:pt>
                <c:pt idx="341">
                  <c:v>4.0000000000000003E-5</c:v>
                </c:pt>
                <c:pt idx="342">
                  <c:v>4.0000000000000003E-5</c:v>
                </c:pt>
                <c:pt idx="343">
                  <c:v>4.0000000000000003E-5</c:v>
                </c:pt>
                <c:pt idx="344">
                  <c:v>4.0000000000000003E-5</c:v>
                </c:pt>
                <c:pt idx="345">
                  <c:v>4.0000000000000003E-5</c:v>
                </c:pt>
                <c:pt idx="346">
                  <c:v>4.0000000000000003E-5</c:v>
                </c:pt>
                <c:pt idx="347">
                  <c:v>4.0000000000000003E-5</c:v>
                </c:pt>
                <c:pt idx="348">
                  <c:v>2.0000000000000002E-5</c:v>
                </c:pt>
                <c:pt idx="349">
                  <c:v>2.0000000000000002E-5</c:v>
                </c:pt>
                <c:pt idx="350">
                  <c:v>2.0000000000000002E-5</c:v>
                </c:pt>
                <c:pt idx="351">
                  <c:v>2.0000000000000002E-5</c:v>
                </c:pt>
                <c:pt idx="352">
                  <c:v>2.0000000000000002E-5</c:v>
                </c:pt>
                <c:pt idx="353">
                  <c:v>2.0000000000000002E-5</c:v>
                </c:pt>
                <c:pt idx="354">
                  <c:v>2.0000000000000002E-5</c:v>
                </c:pt>
                <c:pt idx="355">
                  <c:v>2.0000000000000002E-5</c:v>
                </c:pt>
                <c:pt idx="356">
                  <c:v>2.0000000000000002E-5</c:v>
                </c:pt>
                <c:pt idx="357">
                  <c:v>2.0000000000000002E-5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4-4530-A108-9C0F99402C8C}"/>
            </c:ext>
          </c:extLst>
        </c:ser>
        <c:ser>
          <c:idx val="3"/>
          <c:order val="2"/>
          <c:tx>
            <c:v>Alta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</c:numCache>
            </c:numRef>
          </c:xVal>
          <c:yVal>
            <c:numRef>
              <c:f>'50'!$AO$14:$AO$373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1.2E-4</c:v>
                </c:pt>
                <c:pt idx="5">
                  <c:v>1.2E-4</c:v>
                </c:pt>
                <c:pt idx="6">
                  <c:v>3.8000000000000002E-4</c:v>
                </c:pt>
                <c:pt idx="7">
                  <c:v>4.8000000000000001E-4</c:v>
                </c:pt>
                <c:pt idx="8">
                  <c:v>5.9999999999999995E-4</c:v>
                </c:pt>
                <c:pt idx="9">
                  <c:v>7.7999999999999999E-4</c:v>
                </c:pt>
                <c:pt idx="10">
                  <c:v>7.7999999999999999E-4</c:v>
                </c:pt>
                <c:pt idx="11">
                  <c:v>6.2E-4</c:v>
                </c:pt>
                <c:pt idx="12">
                  <c:v>6.4000000000000005E-4</c:v>
                </c:pt>
                <c:pt idx="13">
                  <c:v>9.2000000000000003E-4</c:v>
                </c:pt>
                <c:pt idx="14">
                  <c:v>1.14E-3</c:v>
                </c:pt>
                <c:pt idx="15">
                  <c:v>1.1999999999999999E-3</c:v>
                </c:pt>
                <c:pt idx="16">
                  <c:v>1.4400000000000001E-3</c:v>
                </c:pt>
                <c:pt idx="17">
                  <c:v>1.58E-3</c:v>
                </c:pt>
                <c:pt idx="18">
                  <c:v>1.8E-3</c:v>
                </c:pt>
                <c:pt idx="19">
                  <c:v>2.0999999999999999E-3</c:v>
                </c:pt>
                <c:pt idx="20">
                  <c:v>2.5400000000000002E-3</c:v>
                </c:pt>
                <c:pt idx="21">
                  <c:v>2.96E-3</c:v>
                </c:pt>
                <c:pt idx="22">
                  <c:v>3.4399999999999999E-3</c:v>
                </c:pt>
                <c:pt idx="23">
                  <c:v>3.6600000000000001E-3</c:v>
                </c:pt>
                <c:pt idx="24">
                  <c:v>4.3200000000000001E-3</c:v>
                </c:pt>
                <c:pt idx="25">
                  <c:v>4.8799999999999998E-3</c:v>
                </c:pt>
                <c:pt idx="26">
                  <c:v>4.7999999999999996E-3</c:v>
                </c:pt>
                <c:pt idx="27">
                  <c:v>5.4999999999999997E-3</c:v>
                </c:pt>
                <c:pt idx="28">
                  <c:v>5.8799999999999998E-3</c:v>
                </c:pt>
                <c:pt idx="29">
                  <c:v>6.2399999999999999E-3</c:v>
                </c:pt>
                <c:pt idx="30">
                  <c:v>3.5000000000000001E-3</c:v>
                </c:pt>
                <c:pt idx="31">
                  <c:v>3.62E-3</c:v>
                </c:pt>
                <c:pt idx="32">
                  <c:v>3.7399999999999998E-3</c:v>
                </c:pt>
                <c:pt idx="33">
                  <c:v>3.9399999999999999E-3</c:v>
                </c:pt>
                <c:pt idx="34">
                  <c:v>3.9199999999999999E-3</c:v>
                </c:pt>
                <c:pt idx="35">
                  <c:v>4.0000000000000001E-3</c:v>
                </c:pt>
                <c:pt idx="36">
                  <c:v>4.1599999999999996E-3</c:v>
                </c:pt>
                <c:pt idx="37">
                  <c:v>4.1599999999999996E-3</c:v>
                </c:pt>
                <c:pt idx="38">
                  <c:v>4.1200000000000004E-3</c:v>
                </c:pt>
                <c:pt idx="39">
                  <c:v>4.0800000000000003E-3</c:v>
                </c:pt>
                <c:pt idx="40">
                  <c:v>3.7399999999999998E-3</c:v>
                </c:pt>
                <c:pt idx="41">
                  <c:v>3.82E-3</c:v>
                </c:pt>
                <c:pt idx="42">
                  <c:v>3.5999999999999999E-3</c:v>
                </c:pt>
                <c:pt idx="43">
                  <c:v>3.2599999999999999E-3</c:v>
                </c:pt>
                <c:pt idx="44">
                  <c:v>3.1199999999999999E-3</c:v>
                </c:pt>
                <c:pt idx="45">
                  <c:v>3.0000000000000001E-3</c:v>
                </c:pt>
                <c:pt idx="46">
                  <c:v>2.9199999999999999E-3</c:v>
                </c:pt>
                <c:pt idx="47">
                  <c:v>2.9199999999999999E-3</c:v>
                </c:pt>
                <c:pt idx="48">
                  <c:v>2.66E-3</c:v>
                </c:pt>
                <c:pt idx="49">
                  <c:v>2.5799999999999998E-3</c:v>
                </c:pt>
                <c:pt idx="50">
                  <c:v>2.48E-3</c:v>
                </c:pt>
                <c:pt idx="51">
                  <c:v>2.5200000000000001E-3</c:v>
                </c:pt>
                <c:pt idx="52">
                  <c:v>2.32E-3</c:v>
                </c:pt>
                <c:pt idx="53">
                  <c:v>2.4199999999999998E-3</c:v>
                </c:pt>
                <c:pt idx="54">
                  <c:v>2.2200000000000002E-3</c:v>
                </c:pt>
                <c:pt idx="55">
                  <c:v>1.2199999999999999E-3</c:v>
                </c:pt>
                <c:pt idx="56">
                  <c:v>1.2199999999999999E-3</c:v>
                </c:pt>
                <c:pt idx="57">
                  <c:v>1.1800000000000001E-3</c:v>
                </c:pt>
                <c:pt idx="58">
                  <c:v>1.16E-3</c:v>
                </c:pt>
                <c:pt idx="59">
                  <c:v>1.0399999999999999E-3</c:v>
                </c:pt>
                <c:pt idx="60">
                  <c:v>1E-3</c:v>
                </c:pt>
                <c:pt idx="61">
                  <c:v>8.5999999999999998E-4</c:v>
                </c:pt>
                <c:pt idx="62">
                  <c:v>8.1999999999999998E-4</c:v>
                </c:pt>
                <c:pt idx="63">
                  <c:v>7.6000000000000004E-4</c:v>
                </c:pt>
                <c:pt idx="64">
                  <c:v>7.2000000000000005E-4</c:v>
                </c:pt>
                <c:pt idx="65">
                  <c:v>6.2E-4</c:v>
                </c:pt>
                <c:pt idx="66">
                  <c:v>6.2E-4</c:v>
                </c:pt>
                <c:pt idx="67">
                  <c:v>6.2E-4</c:v>
                </c:pt>
                <c:pt idx="68">
                  <c:v>5.5999999999999995E-4</c:v>
                </c:pt>
                <c:pt idx="69">
                  <c:v>5.1999999999999995E-4</c:v>
                </c:pt>
                <c:pt idx="70">
                  <c:v>1.14E-3</c:v>
                </c:pt>
                <c:pt idx="71">
                  <c:v>9.2000000000000003E-4</c:v>
                </c:pt>
                <c:pt idx="72">
                  <c:v>8.5999999999999998E-4</c:v>
                </c:pt>
                <c:pt idx="73">
                  <c:v>1.08E-3</c:v>
                </c:pt>
                <c:pt idx="74">
                  <c:v>1.0200000000000001E-3</c:v>
                </c:pt>
                <c:pt idx="75">
                  <c:v>1E-3</c:v>
                </c:pt>
                <c:pt idx="76">
                  <c:v>1.08E-3</c:v>
                </c:pt>
                <c:pt idx="77">
                  <c:v>1.06E-3</c:v>
                </c:pt>
                <c:pt idx="78">
                  <c:v>9.7999999999999997E-4</c:v>
                </c:pt>
                <c:pt idx="79">
                  <c:v>9.3999999999999997E-4</c:v>
                </c:pt>
                <c:pt idx="80">
                  <c:v>8.9999999999999998E-4</c:v>
                </c:pt>
                <c:pt idx="81">
                  <c:v>7.6000000000000004E-4</c:v>
                </c:pt>
                <c:pt idx="82">
                  <c:v>7.6000000000000004E-4</c:v>
                </c:pt>
                <c:pt idx="83">
                  <c:v>7.2000000000000005E-4</c:v>
                </c:pt>
                <c:pt idx="84">
                  <c:v>6.6E-4</c:v>
                </c:pt>
                <c:pt idx="85">
                  <c:v>2.5400000000000002E-3</c:v>
                </c:pt>
                <c:pt idx="86">
                  <c:v>1.6999999999999999E-3</c:v>
                </c:pt>
                <c:pt idx="87">
                  <c:v>4.3800000000000002E-3</c:v>
                </c:pt>
                <c:pt idx="88">
                  <c:v>6.5599999999999999E-3</c:v>
                </c:pt>
                <c:pt idx="89">
                  <c:v>5.4400000000000004E-3</c:v>
                </c:pt>
                <c:pt idx="90">
                  <c:v>3.5799999999999998E-3</c:v>
                </c:pt>
                <c:pt idx="91">
                  <c:v>7.8799999999999999E-3</c:v>
                </c:pt>
                <c:pt idx="92">
                  <c:v>7.0000000000000001E-3</c:v>
                </c:pt>
                <c:pt idx="93">
                  <c:v>8.1399999999999997E-3</c:v>
                </c:pt>
                <c:pt idx="94">
                  <c:v>1.2699999999999999E-2</c:v>
                </c:pt>
                <c:pt idx="95">
                  <c:v>8.5800000000000008E-3</c:v>
                </c:pt>
                <c:pt idx="96">
                  <c:v>3.8400000000000001E-3</c:v>
                </c:pt>
                <c:pt idx="97">
                  <c:v>2.5999999999999999E-3</c:v>
                </c:pt>
                <c:pt idx="98">
                  <c:v>3.5799999999999998E-3</c:v>
                </c:pt>
                <c:pt idx="99">
                  <c:v>6.6600000000000001E-3</c:v>
                </c:pt>
                <c:pt idx="100">
                  <c:v>5.4000000000000003E-3</c:v>
                </c:pt>
                <c:pt idx="101">
                  <c:v>2.6199999999999999E-3</c:v>
                </c:pt>
                <c:pt idx="102">
                  <c:v>2.2599999999999999E-3</c:v>
                </c:pt>
                <c:pt idx="103">
                  <c:v>3.2799999999999999E-3</c:v>
                </c:pt>
                <c:pt idx="104">
                  <c:v>1.3600000000000001E-3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2.0000000000000002E-5</c:v>
                </c:pt>
                <c:pt idx="195">
                  <c:v>0</c:v>
                </c:pt>
                <c:pt idx="196">
                  <c:v>0</c:v>
                </c:pt>
                <c:pt idx="197">
                  <c:v>2.0000000000000002E-5</c:v>
                </c:pt>
                <c:pt idx="198">
                  <c:v>0</c:v>
                </c:pt>
                <c:pt idx="199">
                  <c:v>0</c:v>
                </c:pt>
                <c:pt idx="200">
                  <c:v>2.0000000000000002E-5</c:v>
                </c:pt>
                <c:pt idx="201">
                  <c:v>0</c:v>
                </c:pt>
                <c:pt idx="202">
                  <c:v>2.0000000000000002E-5</c:v>
                </c:pt>
                <c:pt idx="203">
                  <c:v>0</c:v>
                </c:pt>
                <c:pt idx="204">
                  <c:v>0</c:v>
                </c:pt>
                <c:pt idx="205">
                  <c:v>2.0000000000000002E-5</c:v>
                </c:pt>
                <c:pt idx="206">
                  <c:v>0</c:v>
                </c:pt>
                <c:pt idx="207">
                  <c:v>2.0000000000000002E-5</c:v>
                </c:pt>
                <c:pt idx="208">
                  <c:v>2.0000000000000002E-5</c:v>
                </c:pt>
                <c:pt idx="209">
                  <c:v>0</c:v>
                </c:pt>
                <c:pt idx="210">
                  <c:v>2.0000000000000002E-5</c:v>
                </c:pt>
                <c:pt idx="211">
                  <c:v>2.0000000000000002E-5</c:v>
                </c:pt>
                <c:pt idx="212">
                  <c:v>2.0000000000000002E-5</c:v>
                </c:pt>
                <c:pt idx="213">
                  <c:v>2.0000000000000002E-5</c:v>
                </c:pt>
                <c:pt idx="214">
                  <c:v>2.0000000000000002E-5</c:v>
                </c:pt>
                <c:pt idx="215">
                  <c:v>4.0000000000000003E-5</c:v>
                </c:pt>
                <c:pt idx="216">
                  <c:v>2.0000000000000002E-5</c:v>
                </c:pt>
                <c:pt idx="217">
                  <c:v>6.0000000000000002E-5</c:v>
                </c:pt>
                <c:pt idx="218">
                  <c:v>4.0000000000000003E-5</c:v>
                </c:pt>
                <c:pt idx="219">
                  <c:v>4.0000000000000003E-5</c:v>
                </c:pt>
                <c:pt idx="220">
                  <c:v>6.0000000000000002E-5</c:v>
                </c:pt>
                <c:pt idx="221">
                  <c:v>8.0000000000000007E-5</c:v>
                </c:pt>
                <c:pt idx="222">
                  <c:v>1E-4</c:v>
                </c:pt>
                <c:pt idx="223">
                  <c:v>6.0000000000000002E-5</c:v>
                </c:pt>
                <c:pt idx="224">
                  <c:v>1E-4</c:v>
                </c:pt>
                <c:pt idx="225">
                  <c:v>8.0000000000000007E-5</c:v>
                </c:pt>
                <c:pt idx="226">
                  <c:v>1.2E-4</c:v>
                </c:pt>
                <c:pt idx="227">
                  <c:v>1E-4</c:v>
                </c:pt>
                <c:pt idx="228">
                  <c:v>1.3999999999999999E-4</c:v>
                </c:pt>
                <c:pt idx="229">
                  <c:v>1.2E-4</c:v>
                </c:pt>
                <c:pt idx="230">
                  <c:v>1.3999999999999999E-4</c:v>
                </c:pt>
                <c:pt idx="231">
                  <c:v>1.6000000000000001E-4</c:v>
                </c:pt>
                <c:pt idx="232">
                  <c:v>1.3999999999999999E-4</c:v>
                </c:pt>
                <c:pt idx="233">
                  <c:v>1.6000000000000001E-4</c:v>
                </c:pt>
                <c:pt idx="234">
                  <c:v>2.2000000000000001E-4</c:v>
                </c:pt>
                <c:pt idx="235">
                  <c:v>2.0000000000000001E-4</c:v>
                </c:pt>
                <c:pt idx="236">
                  <c:v>2.4000000000000001E-4</c:v>
                </c:pt>
                <c:pt idx="237">
                  <c:v>2.4000000000000001E-4</c:v>
                </c:pt>
                <c:pt idx="238">
                  <c:v>2.4000000000000001E-4</c:v>
                </c:pt>
                <c:pt idx="239">
                  <c:v>2.5999999999999998E-4</c:v>
                </c:pt>
                <c:pt idx="240">
                  <c:v>2.2000000000000001E-4</c:v>
                </c:pt>
                <c:pt idx="241">
                  <c:v>2.4000000000000001E-4</c:v>
                </c:pt>
                <c:pt idx="242">
                  <c:v>2.5999999999999998E-4</c:v>
                </c:pt>
                <c:pt idx="243">
                  <c:v>2.2000000000000001E-4</c:v>
                </c:pt>
                <c:pt idx="244">
                  <c:v>2.2000000000000001E-4</c:v>
                </c:pt>
                <c:pt idx="245">
                  <c:v>2.4000000000000001E-4</c:v>
                </c:pt>
                <c:pt idx="246">
                  <c:v>2.0000000000000001E-4</c:v>
                </c:pt>
                <c:pt idx="247">
                  <c:v>2.2000000000000001E-4</c:v>
                </c:pt>
                <c:pt idx="248">
                  <c:v>2.0000000000000001E-4</c:v>
                </c:pt>
                <c:pt idx="249">
                  <c:v>2.0000000000000001E-4</c:v>
                </c:pt>
                <c:pt idx="250">
                  <c:v>2.0000000000000001E-4</c:v>
                </c:pt>
                <c:pt idx="251">
                  <c:v>2.0000000000000001E-4</c:v>
                </c:pt>
                <c:pt idx="252">
                  <c:v>1.8000000000000001E-4</c:v>
                </c:pt>
                <c:pt idx="253">
                  <c:v>1.8000000000000001E-4</c:v>
                </c:pt>
                <c:pt idx="254">
                  <c:v>1.6000000000000001E-4</c:v>
                </c:pt>
                <c:pt idx="255">
                  <c:v>1.3999999999999999E-4</c:v>
                </c:pt>
                <c:pt idx="256">
                  <c:v>1.8000000000000001E-4</c:v>
                </c:pt>
                <c:pt idx="257">
                  <c:v>1.6000000000000001E-4</c:v>
                </c:pt>
                <c:pt idx="258">
                  <c:v>1.3999999999999999E-4</c:v>
                </c:pt>
                <c:pt idx="259">
                  <c:v>1.3999999999999999E-4</c:v>
                </c:pt>
                <c:pt idx="260">
                  <c:v>1.8000000000000001E-4</c:v>
                </c:pt>
                <c:pt idx="261">
                  <c:v>1.3999999999999999E-4</c:v>
                </c:pt>
                <c:pt idx="262">
                  <c:v>1.3999999999999999E-4</c:v>
                </c:pt>
                <c:pt idx="263">
                  <c:v>1.2E-4</c:v>
                </c:pt>
                <c:pt idx="264">
                  <c:v>1.2E-4</c:v>
                </c:pt>
                <c:pt idx="265">
                  <c:v>1.3999999999999999E-4</c:v>
                </c:pt>
                <c:pt idx="266">
                  <c:v>8.0000000000000007E-5</c:v>
                </c:pt>
                <c:pt idx="267">
                  <c:v>6.0000000000000002E-5</c:v>
                </c:pt>
                <c:pt idx="268">
                  <c:v>1E-4</c:v>
                </c:pt>
                <c:pt idx="269">
                  <c:v>8.0000000000000007E-5</c:v>
                </c:pt>
                <c:pt idx="270">
                  <c:v>6.0000000000000002E-5</c:v>
                </c:pt>
                <c:pt idx="271">
                  <c:v>6.0000000000000002E-5</c:v>
                </c:pt>
                <c:pt idx="272">
                  <c:v>4.0000000000000003E-5</c:v>
                </c:pt>
                <c:pt idx="273">
                  <c:v>6.0000000000000002E-5</c:v>
                </c:pt>
                <c:pt idx="274">
                  <c:v>4.0000000000000003E-5</c:v>
                </c:pt>
                <c:pt idx="275">
                  <c:v>6.0000000000000002E-5</c:v>
                </c:pt>
                <c:pt idx="276">
                  <c:v>4.0000000000000003E-5</c:v>
                </c:pt>
                <c:pt idx="277">
                  <c:v>4.0000000000000003E-5</c:v>
                </c:pt>
                <c:pt idx="278">
                  <c:v>4.0000000000000003E-5</c:v>
                </c:pt>
                <c:pt idx="279">
                  <c:v>4.0000000000000003E-5</c:v>
                </c:pt>
                <c:pt idx="280">
                  <c:v>4.0000000000000003E-5</c:v>
                </c:pt>
                <c:pt idx="281">
                  <c:v>2.0000000000000002E-5</c:v>
                </c:pt>
                <c:pt idx="282">
                  <c:v>4.0000000000000003E-5</c:v>
                </c:pt>
                <c:pt idx="283">
                  <c:v>4.0000000000000003E-5</c:v>
                </c:pt>
                <c:pt idx="284">
                  <c:v>2.0000000000000002E-5</c:v>
                </c:pt>
                <c:pt idx="285">
                  <c:v>2.0000000000000002E-5</c:v>
                </c:pt>
                <c:pt idx="286">
                  <c:v>4.0000000000000003E-5</c:v>
                </c:pt>
                <c:pt idx="287">
                  <c:v>2.0000000000000002E-5</c:v>
                </c:pt>
                <c:pt idx="288">
                  <c:v>2.0000000000000002E-5</c:v>
                </c:pt>
                <c:pt idx="289">
                  <c:v>2.0000000000000002E-5</c:v>
                </c:pt>
                <c:pt idx="290">
                  <c:v>2.0000000000000002E-5</c:v>
                </c:pt>
                <c:pt idx="291">
                  <c:v>2.0000000000000002E-5</c:v>
                </c:pt>
                <c:pt idx="292">
                  <c:v>2.0000000000000002E-5</c:v>
                </c:pt>
                <c:pt idx="293">
                  <c:v>2.0000000000000002E-5</c:v>
                </c:pt>
                <c:pt idx="294">
                  <c:v>0</c:v>
                </c:pt>
                <c:pt idx="295">
                  <c:v>2.0000000000000002E-5</c:v>
                </c:pt>
                <c:pt idx="296">
                  <c:v>2.0000000000000002E-5</c:v>
                </c:pt>
                <c:pt idx="297">
                  <c:v>0</c:v>
                </c:pt>
                <c:pt idx="298">
                  <c:v>2.0000000000000002E-5</c:v>
                </c:pt>
                <c:pt idx="299">
                  <c:v>2.0000000000000002E-5</c:v>
                </c:pt>
                <c:pt idx="300">
                  <c:v>0</c:v>
                </c:pt>
                <c:pt idx="301">
                  <c:v>2.0000000000000002E-5</c:v>
                </c:pt>
                <c:pt idx="302">
                  <c:v>0</c:v>
                </c:pt>
                <c:pt idx="303">
                  <c:v>2.0000000000000002E-5</c:v>
                </c:pt>
                <c:pt idx="304">
                  <c:v>0</c:v>
                </c:pt>
                <c:pt idx="305">
                  <c:v>0</c:v>
                </c:pt>
                <c:pt idx="306">
                  <c:v>2.0000000000000002E-5</c:v>
                </c:pt>
                <c:pt idx="307">
                  <c:v>0</c:v>
                </c:pt>
                <c:pt idx="308">
                  <c:v>2.0000000000000002E-5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2.0000000000000002E-5</c:v>
                </c:pt>
                <c:pt idx="313">
                  <c:v>-2.0000000000000002E-5</c:v>
                </c:pt>
                <c:pt idx="314">
                  <c:v>2.0000000000000002E-5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2.0000000000000002E-5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2.0000000000000002E-5</c:v>
                </c:pt>
                <c:pt idx="324">
                  <c:v>-2.0000000000000002E-5</c:v>
                </c:pt>
                <c:pt idx="325">
                  <c:v>2.0000000000000002E-5</c:v>
                </c:pt>
                <c:pt idx="326">
                  <c:v>-2.0000000000000002E-5</c:v>
                </c:pt>
                <c:pt idx="327">
                  <c:v>2.0000000000000002E-5</c:v>
                </c:pt>
                <c:pt idx="328">
                  <c:v>-2.0000000000000002E-5</c:v>
                </c:pt>
                <c:pt idx="329">
                  <c:v>2.0000000000000002E-5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2.0000000000000002E-5</c:v>
                </c:pt>
                <c:pt idx="338">
                  <c:v>0</c:v>
                </c:pt>
                <c:pt idx="339">
                  <c:v>0</c:v>
                </c:pt>
                <c:pt idx="340">
                  <c:v>-2.0000000000000002E-5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2.0000000000000002E-5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-2.0000000000000002E-5</c:v>
                </c:pt>
                <c:pt idx="349">
                  <c:v>0</c:v>
                </c:pt>
                <c:pt idx="350">
                  <c:v>2.0000000000000002E-5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-2.0000000000000002E-5</c:v>
                </c:pt>
                <c:pt idx="359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53B4-4530-A108-9C0F99402C8C}"/>
            </c:ext>
          </c:extLst>
        </c:ser>
        <c:ser>
          <c:idx val="2"/>
          <c:order val="3"/>
          <c:tx>
            <c:v>T.Alt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'50'!$C$14:$C$133</c:f>
              <c:numCache>
                <c:formatCode>#,##0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</c:numCache>
            </c:numRef>
          </c:xVal>
          <c:yVal>
            <c:numRef>
              <c:f>'50'!$AM$14:$AM$373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2.0000000000000002E-5</c:v>
                </c:pt>
                <c:pt idx="15">
                  <c:v>2.0000000000000002E-5</c:v>
                </c:pt>
                <c:pt idx="16">
                  <c:v>4.0000000000000003E-5</c:v>
                </c:pt>
                <c:pt idx="17">
                  <c:v>6.0000000000000002E-5</c:v>
                </c:pt>
                <c:pt idx="18">
                  <c:v>8.0000000000000007E-5</c:v>
                </c:pt>
                <c:pt idx="19">
                  <c:v>1.2E-4</c:v>
                </c:pt>
                <c:pt idx="20">
                  <c:v>1.6000000000000001E-4</c:v>
                </c:pt>
                <c:pt idx="21">
                  <c:v>2.2000000000000001E-4</c:v>
                </c:pt>
                <c:pt idx="22">
                  <c:v>2.9999999999999997E-4</c:v>
                </c:pt>
                <c:pt idx="23">
                  <c:v>3.8000000000000002E-4</c:v>
                </c:pt>
                <c:pt idx="24">
                  <c:v>5.1999999999999995E-4</c:v>
                </c:pt>
                <c:pt idx="25">
                  <c:v>6.4000000000000005E-4</c:v>
                </c:pt>
                <c:pt idx="26">
                  <c:v>8.0000000000000004E-4</c:v>
                </c:pt>
                <c:pt idx="27">
                  <c:v>1E-3</c:v>
                </c:pt>
                <c:pt idx="28">
                  <c:v>1.2199999999999999E-3</c:v>
                </c:pt>
                <c:pt idx="29">
                  <c:v>1.5200000000000001E-3</c:v>
                </c:pt>
                <c:pt idx="30">
                  <c:v>1.8400000000000001E-3</c:v>
                </c:pt>
                <c:pt idx="31">
                  <c:v>2.2799999999999999E-3</c:v>
                </c:pt>
                <c:pt idx="32">
                  <c:v>2.7200000000000002E-3</c:v>
                </c:pt>
                <c:pt idx="33">
                  <c:v>3.2399999999999998E-3</c:v>
                </c:pt>
                <c:pt idx="34">
                  <c:v>3.8999999999999998E-3</c:v>
                </c:pt>
                <c:pt idx="35">
                  <c:v>4.6600000000000001E-3</c:v>
                </c:pt>
                <c:pt idx="36">
                  <c:v>5.4999999999999997E-3</c:v>
                </c:pt>
                <c:pt idx="37">
                  <c:v>6.6E-3</c:v>
                </c:pt>
                <c:pt idx="38">
                  <c:v>7.7600000000000004E-3</c:v>
                </c:pt>
                <c:pt idx="39">
                  <c:v>9.1000000000000004E-3</c:v>
                </c:pt>
                <c:pt idx="40">
                  <c:v>1.0580000000000001E-2</c:v>
                </c:pt>
                <c:pt idx="41">
                  <c:v>1.218E-2</c:v>
                </c:pt>
                <c:pt idx="42">
                  <c:v>1.3899999999999999E-2</c:v>
                </c:pt>
                <c:pt idx="43">
                  <c:v>1.5740000000000001E-2</c:v>
                </c:pt>
                <c:pt idx="44">
                  <c:v>1.7819999999999999E-2</c:v>
                </c:pt>
                <c:pt idx="45">
                  <c:v>2.0060000000000001E-2</c:v>
                </c:pt>
                <c:pt idx="46">
                  <c:v>2.256E-2</c:v>
                </c:pt>
                <c:pt idx="47">
                  <c:v>2.5260000000000001E-2</c:v>
                </c:pt>
                <c:pt idx="48">
                  <c:v>2.81E-2</c:v>
                </c:pt>
                <c:pt idx="49">
                  <c:v>3.1099999999999999E-2</c:v>
                </c:pt>
                <c:pt idx="50">
                  <c:v>3.4340000000000002E-2</c:v>
                </c:pt>
                <c:pt idx="51">
                  <c:v>3.7859999999999998E-2</c:v>
                </c:pt>
                <c:pt idx="52">
                  <c:v>4.1540000000000001E-2</c:v>
                </c:pt>
                <c:pt idx="53">
                  <c:v>4.5519999999999998E-2</c:v>
                </c:pt>
                <c:pt idx="54">
                  <c:v>4.9579999999999999E-2</c:v>
                </c:pt>
                <c:pt idx="55">
                  <c:v>5.3679999999999999E-2</c:v>
                </c:pt>
                <c:pt idx="56">
                  <c:v>5.806E-2</c:v>
                </c:pt>
                <c:pt idx="57">
                  <c:v>6.2420000000000003E-2</c:v>
                </c:pt>
                <c:pt idx="58">
                  <c:v>6.6839999999999997E-2</c:v>
                </c:pt>
                <c:pt idx="59">
                  <c:v>7.1179999999999993E-2</c:v>
                </c:pt>
                <c:pt idx="60">
                  <c:v>7.5579999999999994E-2</c:v>
                </c:pt>
                <c:pt idx="61">
                  <c:v>7.9140000000000002E-2</c:v>
                </c:pt>
                <c:pt idx="62">
                  <c:v>8.2659999999999997E-2</c:v>
                </c:pt>
                <c:pt idx="63">
                  <c:v>8.6199999999999999E-2</c:v>
                </c:pt>
                <c:pt idx="64">
                  <c:v>8.9679999999999996E-2</c:v>
                </c:pt>
                <c:pt idx="65">
                  <c:v>9.3119999999999994E-2</c:v>
                </c:pt>
                <c:pt idx="66">
                  <c:v>9.6579999999999999E-2</c:v>
                </c:pt>
                <c:pt idx="67">
                  <c:v>0.10002</c:v>
                </c:pt>
                <c:pt idx="68">
                  <c:v>0.10335999999999999</c:v>
                </c:pt>
                <c:pt idx="69">
                  <c:v>0.10662000000000001</c:v>
                </c:pt>
                <c:pt idx="70">
                  <c:v>0.10983999999999999</c:v>
                </c:pt>
                <c:pt idx="71">
                  <c:v>0.11269999999999999</c:v>
                </c:pt>
                <c:pt idx="72">
                  <c:v>0.11559999999999999</c:v>
                </c:pt>
                <c:pt idx="73">
                  <c:v>0.11838</c:v>
                </c:pt>
                <c:pt idx="74">
                  <c:v>0.12089999999999999</c:v>
                </c:pt>
                <c:pt idx="75">
                  <c:v>0.12328</c:v>
                </c:pt>
                <c:pt idx="76">
                  <c:v>0.12554000000000001</c:v>
                </c:pt>
                <c:pt idx="77">
                  <c:v>0.12764</c:v>
                </c:pt>
                <c:pt idx="78">
                  <c:v>0.12978000000000001</c:v>
                </c:pt>
                <c:pt idx="79">
                  <c:v>0.13167999999999999</c:v>
                </c:pt>
                <c:pt idx="80">
                  <c:v>0.13346</c:v>
                </c:pt>
                <c:pt idx="81">
                  <c:v>0.13517999999999999</c:v>
                </c:pt>
                <c:pt idx="82">
                  <c:v>0.1368</c:v>
                </c:pt>
                <c:pt idx="83">
                  <c:v>0.13833999999999999</c:v>
                </c:pt>
                <c:pt idx="84">
                  <c:v>0.13976</c:v>
                </c:pt>
                <c:pt idx="85">
                  <c:v>0.1411</c:v>
                </c:pt>
                <c:pt idx="86">
                  <c:v>0.14204</c:v>
                </c:pt>
                <c:pt idx="87">
                  <c:v>0.14685999999999999</c:v>
                </c:pt>
                <c:pt idx="88">
                  <c:v>0.1522</c:v>
                </c:pt>
                <c:pt idx="89">
                  <c:v>0.15736</c:v>
                </c:pt>
                <c:pt idx="90">
                  <c:v>0.15817999999999999</c:v>
                </c:pt>
                <c:pt idx="91">
                  <c:v>0.16392000000000001</c:v>
                </c:pt>
                <c:pt idx="92">
                  <c:v>0.1658</c:v>
                </c:pt>
                <c:pt idx="93">
                  <c:v>0.17197999999999999</c:v>
                </c:pt>
                <c:pt idx="94">
                  <c:v>0.17962</c:v>
                </c:pt>
                <c:pt idx="95">
                  <c:v>0.18708</c:v>
                </c:pt>
                <c:pt idx="96">
                  <c:v>0.18712000000000001</c:v>
                </c:pt>
                <c:pt idx="97">
                  <c:v>0.18229999999999999</c:v>
                </c:pt>
                <c:pt idx="98">
                  <c:v>0.18822</c:v>
                </c:pt>
                <c:pt idx="99">
                  <c:v>0.19511999999999999</c:v>
                </c:pt>
                <c:pt idx="100">
                  <c:v>0.20669999999999999</c:v>
                </c:pt>
                <c:pt idx="101">
                  <c:v>0.20077999999999999</c:v>
                </c:pt>
                <c:pt idx="102">
                  <c:v>0.20146</c:v>
                </c:pt>
                <c:pt idx="103">
                  <c:v>0.21279999999999999</c:v>
                </c:pt>
                <c:pt idx="104">
                  <c:v>0.21342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2.0000000000000002E-5</c:v>
                </c:pt>
                <c:pt idx="218">
                  <c:v>2.0000000000000002E-5</c:v>
                </c:pt>
                <c:pt idx="219">
                  <c:v>2.0000000000000002E-5</c:v>
                </c:pt>
                <c:pt idx="220">
                  <c:v>2.0000000000000002E-5</c:v>
                </c:pt>
                <c:pt idx="221">
                  <c:v>4.0000000000000003E-5</c:v>
                </c:pt>
                <c:pt idx="222">
                  <c:v>4.0000000000000003E-5</c:v>
                </c:pt>
                <c:pt idx="223">
                  <c:v>4.0000000000000003E-5</c:v>
                </c:pt>
                <c:pt idx="224">
                  <c:v>6.0000000000000002E-5</c:v>
                </c:pt>
                <c:pt idx="225">
                  <c:v>6.0000000000000002E-5</c:v>
                </c:pt>
                <c:pt idx="226">
                  <c:v>8.0000000000000007E-5</c:v>
                </c:pt>
                <c:pt idx="227">
                  <c:v>8.0000000000000007E-5</c:v>
                </c:pt>
                <c:pt idx="228">
                  <c:v>1E-4</c:v>
                </c:pt>
                <c:pt idx="229">
                  <c:v>1E-4</c:v>
                </c:pt>
                <c:pt idx="230">
                  <c:v>1.2E-4</c:v>
                </c:pt>
                <c:pt idx="231">
                  <c:v>1.3999999999999999E-4</c:v>
                </c:pt>
                <c:pt idx="232">
                  <c:v>1.3999999999999999E-4</c:v>
                </c:pt>
                <c:pt idx="233">
                  <c:v>1.6000000000000001E-4</c:v>
                </c:pt>
                <c:pt idx="234">
                  <c:v>1.8000000000000001E-4</c:v>
                </c:pt>
                <c:pt idx="235">
                  <c:v>2.0000000000000001E-4</c:v>
                </c:pt>
                <c:pt idx="236">
                  <c:v>2.2000000000000001E-4</c:v>
                </c:pt>
                <c:pt idx="237">
                  <c:v>2.5999999999999998E-4</c:v>
                </c:pt>
                <c:pt idx="238">
                  <c:v>2.7999999999999998E-4</c:v>
                </c:pt>
                <c:pt idx="239">
                  <c:v>3.2000000000000003E-4</c:v>
                </c:pt>
                <c:pt idx="240">
                  <c:v>3.6000000000000002E-4</c:v>
                </c:pt>
                <c:pt idx="241">
                  <c:v>3.8000000000000002E-4</c:v>
                </c:pt>
                <c:pt idx="242">
                  <c:v>4.4000000000000002E-4</c:v>
                </c:pt>
                <c:pt idx="243">
                  <c:v>5.0000000000000001E-4</c:v>
                </c:pt>
                <c:pt idx="244">
                  <c:v>5.4000000000000001E-4</c:v>
                </c:pt>
                <c:pt idx="245">
                  <c:v>6.2E-4</c:v>
                </c:pt>
                <c:pt idx="246">
                  <c:v>6.8000000000000005E-4</c:v>
                </c:pt>
                <c:pt idx="247">
                  <c:v>7.3999999999999999E-4</c:v>
                </c:pt>
                <c:pt idx="248">
                  <c:v>8.1999999999999998E-4</c:v>
                </c:pt>
                <c:pt idx="249">
                  <c:v>8.9999999999999998E-4</c:v>
                </c:pt>
                <c:pt idx="250">
                  <c:v>9.7999999999999997E-4</c:v>
                </c:pt>
                <c:pt idx="251">
                  <c:v>1.1000000000000001E-3</c:v>
                </c:pt>
                <c:pt idx="252">
                  <c:v>1.2199999999999999E-3</c:v>
                </c:pt>
                <c:pt idx="253">
                  <c:v>1.34E-3</c:v>
                </c:pt>
                <c:pt idx="254">
                  <c:v>1.4599999999999999E-3</c:v>
                </c:pt>
                <c:pt idx="255">
                  <c:v>1.6000000000000001E-3</c:v>
                </c:pt>
                <c:pt idx="256">
                  <c:v>1.7600000000000001E-3</c:v>
                </c:pt>
                <c:pt idx="257">
                  <c:v>1.9E-3</c:v>
                </c:pt>
                <c:pt idx="258">
                  <c:v>2.0799999999999998E-3</c:v>
                </c:pt>
                <c:pt idx="259">
                  <c:v>2.2399999999999998E-3</c:v>
                </c:pt>
                <c:pt idx="260">
                  <c:v>2.4199999999999998E-3</c:v>
                </c:pt>
                <c:pt idx="261">
                  <c:v>2.5999999999999999E-3</c:v>
                </c:pt>
                <c:pt idx="262">
                  <c:v>2.8E-3</c:v>
                </c:pt>
                <c:pt idx="263">
                  <c:v>2.98E-3</c:v>
                </c:pt>
                <c:pt idx="264">
                  <c:v>3.1800000000000001E-3</c:v>
                </c:pt>
                <c:pt idx="265">
                  <c:v>3.4199999999999999E-3</c:v>
                </c:pt>
                <c:pt idx="266">
                  <c:v>3.62E-3</c:v>
                </c:pt>
                <c:pt idx="267">
                  <c:v>3.8400000000000001E-3</c:v>
                </c:pt>
                <c:pt idx="268">
                  <c:v>4.0600000000000002E-3</c:v>
                </c:pt>
                <c:pt idx="269">
                  <c:v>4.3E-3</c:v>
                </c:pt>
                <c:pt idx="270">
                  <c:v>4.5199999999999997E-3</c:v>
                </c:pt>
                <c:pt idx="271">
                  <c:v>4.7400000000000003E-3</c:v>
                </c:pt>
                <c:pt idx="272">
                  <c:v>4.96E-3</c:v>
                </c:pt>
                <c:pt idx="273">
                  <c:v>5.1599999999999997E-3</c:v>
                </c:pt>
                <c:pt idx="274">
                  <c:v>5.3600000000000002E-3</c:v>
                </c:pt>
                <c:pt idx="275">
                  <c:v>5.5599999999999998E-3</c:v>
                </c:pt>
                <c:pt idx="276">
                  <c:v>5.7400000000000003E-3</c:v>
                </c:pt>
                <c:pt idx="277">
                  <c:v>5.94E-3</c:v>
                </c:pt>
                <c:pt idx="278">
                  <c:v>6.1599999999999997E-3</c:v>
                </c:pt>
                <c:pt idx="279">
                  <c:v>6.3400000000000001E-3</c:v>
                </c:pt>
                <c:pt idx="280">
                  <c:v>6.4999999999999997E-3</c:v>
                </c:pt>
                <c:pt idx="281">
                  <c:v>6.6800000000000002E-3</c:v>
                </c:pt>
                <c:pt idx="282">
                  <c:v>6.8199999999999997E-3</c:v>
                </c:pt>
                <c:pt idx="283">
                  <c:v>6.9800000000000001E-3</c:v>
                </c:pt>
                <c:pt idx="284">
                  <c:v>7.1199999999999996E-3</c:v>
                </c:pt>
                <c:pt idx="285">
                  <c:v>7.28E-3</c:v>
                </c:pt>
                <c:pt idx="286">
                  <c:v>7.4000000000000003E-3</c:v>
                </c:pt>
                <c:pt idx="287">
                  <c:v>7.5399999999999998E-3</c:v>
                </c:pt>
                <c:pt idx="288">
                  <c:v>7.6800000000000002E-3</c:v>
                </c:pt>
                <c:pt idx="289">
                  <c:v>7.7999999999999996E-3</c:v>
                </c:pt>
                <c:pt idx="290">
                  <c:v>7.92E-3</c:v>
                </c:pt>
                <c:pt idx="291">
                  <c:v>8.0400000000000003E-3</c:v>
                </c:pt>
                <c:pt idx="292">
                  <c:v>8.1399999999999997E-3</c:v>
                </c:pt>
                <c:pt idx="293">
                  <c:v>8.2400000000000008E-3</c:v>
                </c:pt>
                <c:pt idx="294">
                  <c:v>8.3199999999999993E-3</c:v>
                </c:pt>
                <c:pt idx="295">
                  <c:v>8.3999999999999995E-3</c:v>
                </c:pt>
                <c:pt idx="296">
                  <c:v>8.4600000000000005E-3</c:v>
                </c:pt>
                <c:pt idx="297">
                  <c:v>8.5199999999999998E-3</c:v>
                </c:pt>
                <c:pt idx="298">
                  <c:v>8.5800000000000008E-3</c:v>
                </c:pt>
                <c:pt idx="299">
                  <c:v>8.6599999999999993E-3</c:v>
                </c:pt>
                <c:pt idx="300">
                  <c:v>8.6999999999999994E-3</c:v>
                </c:pt>
                <c:pt idx="301">
                  <c:v>8.7399999999999995E-3</c:v>
                </c:pt>
                <c:pt idx="302">
                  <c:v>8.7799999999999996E-3</c:v>
                </c:pt>
                <c:pt idx="303">
                  <c:v>8.8400000000000006E-3</c:v>
                </c:pt>
                <c:pt idx="304">
                  <c:v>8.8800000000000007E-3</c:v>
                </c:pt>
                <c:pt idx="305">
                  <c:v>8.9200000000000008E-3</c:v>
                </c:pt>
                <c:pt idx="306">
                  <c:v>8.9599999999999992E-3</c:v>
                </c:pt>
                <c:pt idx="307">
                  <c:v>8.9999999999999993E-3</c:v>
                </c:pt>
                <c:pt idx="308">
                  <c:v>9.0399999999999994E-3</c:v>
                </c:pt>
                <c:pt idx="309">
                  <c:v>9.0600000000000003E-3</c:v>
                </c:pt>
                <c:pt idx="310">
                  <c:v>9.1000000000000004E-3</c:v>
                </c:pt>
                <c:pt idx="311">
                  <c:v>9.1199999999999996E-3</c:v>
                </c:pt>
                <c:pt idx="312">
                  <c:v>9.1599999999999997E-3</c:v>
                </c:pt>
                <c:pt idx="313">
                  <c:v>9.1800000000000007E-3</c:v>
                </c:pt>
                <c:pt idx="314">
                  <c:v>9.1999999999999998E-3</c:v>
                </c:pt>
                <c:pt idx="315">
                  <c:v>9.2200000000000008E-3</c:v>
                </c:pt>
                <c:pt idx="316">
                  <c:v>9.2399999999999999E-3</c:v>
                </c:pt>
                <c:pt idx="317">
                  <c:v>9.2599999999999991E-3</c:v>
                </c:pt>
                <c:pt idx="318">
                  <c:v>9.2800000000000001E-3</c:v>
                </c:pt>
                <c:pt idx="319">
                  <c:v>9.2999999999999992E-3</c:v>
                </c:pt>
                <c:pt idx="320">
                  <c:v>9.3200000000000002E-3</c:v>
                </c:pt>
                <c:pt idx="321">
                  <c:v>9.3200000000000002E-3</c:v>
                </c:pt>
                <c:pt idx="322">
                  <c:v>9.3399999999999993E-3</c:v>
                </c:pt>
                <c:pt idx="323">
                  <c:v>9.3600000000000003E-3</c:v>
                </c:pt>
                <c:pt idx="324">
                  <c:v>9.3600000000000003E-3</c:v>
                </c:pt>
                <c:pt idx="325">
                  <c:v>9.3799999999999994E-3</c:v>
                </c:pt>
                <c:pt idx="326">
                  <c:v>9.3799999999999994E-3</c:v>
                </c:pt>
                <c:pt idx="327">
                  <c:v>9.4000000000000004E-3</c:v>
                </c:pt>
                <c:pt idx="328">
                  <c:v>9.4000000000000004E-3</c:v>
                </c:pt>
                <c:pt idx="329">
                  <c:v>9.4199999999999996E-3</c:v>
                </c:pt>
                <c:pt idx="330">
                  <c:v>9.4199999999999996E-3</c:v>
                </c:pt>
                <c:pt idx="331">
                  <c:v>9.4400000000000005E-3</c:v>
                </c:pt>
                <c:pt idx="332">
                  <c:v>9.4400000000000005E-3</c:v>
                </c:pt>
                <c:pt idx="333">
                  <c:v>9.4599999999999997E-3</c:v>
                </c:pt>
                <c:pt idx="334">
                  <c:v>9.4599999999999997E-3</c:v>
                </c:pt>
                <c:pt idx="335">
                  <c:v>9.4599999999999997E-3</c:v>
                </c:pt>
                <c:pt idx="336">
                  <c:v>9.4599999999999997E-3</c:v>
                </c:pt>
                <c:pt idx="337">
                  <c:v>9.4800000000000006E-3</c:v>
                </c:pt>
                <c:pt idx="338">
                  <c:v>9.4800000000000006E-3</c:v>
                </c:pt>
                <c:pt idx="339">
                  <c:v>9.4800000000000006E-3</c:v>
                </c:pt>
                <c:pt idx="340">
                  <c:v>9.4800000000000006E-3</c:v>
                </c:pt>
                <c:pt idx="341">
                  <c:v>9.4800000000000006E-3</c:v>
                </c:pt>
                <c:pt idx="342">
                  <c:v>9.4800000000000006E-3</c:v>
                </c:pt>
                <c:pt idx="343">
                  <c:v>9.4800000000000006E-3</c:v>
                </c:pt>
                <c:pt idx="344">
                  <c:v>9.4999999999999998E-3</c:v>
                </c:pt>
                <c:pt idx="345">
                  <c:v>9.4999999999999998E-3</c:v>
                </c:pt>
                <c:pt idx="346">
                  <c:v>9.4999999999999998E-3</c:v>
                </c:pt>
                <c:pt idx="347">
                  <c:v>9.4999999999999998E-3</c:v>
                </c:pt>
                <c:pt idx="348">
                  <c:v>9.4999999999999998E-3</c:v>
                </c:pt>
                <c:pt idx="349">
                  <c:v>9.4999999999999998E-3</c:v>
                </c:pt>
                <c:pt idx="350">
                  <c:v>9.5200000000000007E-3</c:v>
                </c:pt>
                <c:pt idx="351">
                  <c:v>9.5200000000000007E-3</c:v>
                </c:pt>
                <c:pt idx="352">
                  <c:v>9.5200000000000007E-3</c:v>
                </c:pt>
                <c:pt idx="353">
                  <c:v>9.5200000000000007E-3</c:v>
                </c:pt>
                <c:pt idx="354">
                  <c:v>9.5200000000000007E-3</c:v>
                </c:pt>
                <c:pt idx="355">
                  <c:v>9.5200000000000007E-3</c:v>
                </c:pt>
                <c:pt idx="356">
                  <c:v>9.5200000000000007E-3</c:v>
                </c:pt>
                <c:pt idx="357">
                  <c:v>9.5200000000000007E-3</c:v>
                </c:pt>
                <c:pt idx="358">
                  <c:v>9.5200000000000007E-3</c:v>
                </c:pt>
                <c:pt idx="359">
                  <c:v>9.5200000000000007E-3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53B4-4530-A108-9C0F99402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4"/>
                <c:tx>
                  <c:v>Mte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'50'!$C$14:$C$133</c15:sqref>
                        </c15:formulaRef>
                      </c:ext>
                    </c:extLst>
                    <c:numCache>
                      <c:formatCode>#,##0</c:formatCode>
                      <c:ptCount val="12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'50'!$AN$14:$AN$373</c15:sqref>
                        </c15:formulaRef>
                      </c:ext>
                    </c:extLst>
                    <c:numCache>
                      <c:formatCode>0.000%</c:formatCode>
                      <c:ptCount val="3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2.0000000000000002E-5</c:v>
                      </c:pt>
                      <c:pt idx="28">
                        <c:v>2.0000000000000002E-5</c:v>
                      </c:pt>
                      <c:pt idx="29">
                        <c:v>4.0000000000000003E-5</c:v>
                      </c:pt>
                      <c:pt idx="30">
                        <c:v>4.0000000000000003E-5</c:v>
                      </c:pt>
                      <c:pt idx="31">
                        <c:v>6.0000000000000002E-5</c:v>
                      </c:pt>
                      <c:pt idx="32">
                        <c:v>6.0000000000000002E-5</c:v>
                      </c:pt>
                      <c:pt idx="33">
                        <c:v>1E-4</c:v>
                      </c:pt>
                      <c:pt idx="34">
                        <c:v>1.2E-4</c:v>
                      </c:pt>
                      <c:pt idx="35">
                        <c:v>1.6000000000000001E-4</c:v>
                      </c:pt>
                      <c:pt idx="36">
                        <c:v>1.8000000000000001E-4</c:v>
                      </c:pt>
                      <c:pt idx="37">
                        <c:v>2.2000000000000001E-4</c:v>
                      </c:pt>
                      <c:pt idx="38">
                        <c:v>2.5999999999999998E-4</c:v>
                      </c:pt>
                      <c:pt idx="39">
                        <c:v>3.2000000000000003E-4</c:v>
                      </c:pt>
                      <c:pt idx="40">
                        <c:v>3.8000000000000002E-4</c:v>
                      </c:pt>
                      <c:pt idx="41">
                        <c:v>4.4000000000000002E-4</c:v>
                      </c:pt>
                      <c:pt idx="42">
                        <c:v>5.0000000000000001E-4</c:v>
                      </c:pt>
                      <c:pt idx="43">
                        <c:v>5.9999999999999995E-4</c:v>
                      </c:pt>
                      <c:pt idx="44">
                        <c:v>6.9999999999999999E-4</c:v>
                      </c:pt>
                      <c:pt idx="45">
                        <c:v>8.0000000000000004E-4</c:v>
                      </c:pt>
                      <c:pt idx="46">
                        <c:v>8.9999999999999998E-4</c:v>
                      </c:pt>
                      <c:pt idx="47">
                        <c:v>1.0399999999999999E-3</c:v>
                      </c:pt>
                      <c:pt idx="48">
                        <c:v>1.16E-3</c:v>
                      </c:pt>
                      <c:pt idx="49">
                        <c:v>1.2999999999999999E-3</c:v>
                      </c:pt>
                      <c:pt idx="50">
                        <c:v>1.42E-3</c:v>
                      </c:pt>
                      <c:pt idx="51">
                        <c:v>1.56E-3</c:v>
                      </c:pt>
                      <c:pt idx="52">
                        <c:v>1.72E-3</c:v>
                      </c:pt>
                      <c:pt idx="53">
                        <c:v>1.8799999999999999E-3</c:v>
                      </c:pt>
                      <c:pt idx="54">
                        <c:v>2.0400000000000001E-3</c:v>
                      </c:pt>
                      <c:pt idx="55">
                        <c:v>2.2000000000000001E-3</c:v>
                      </c:pt>
                      <c:pt idx="56">
                        <c:v>2.3999999999999998E-3</c:v>
                      </c:pt>
                      <c:pt idx="57">
                        <c:v>2.5600000000000002E-3</c:v>
                      </c:pt>
                      <c:pt idx="58">
                        <c:v>2.7399999999999998E-3</c:v>
                      </c:pt>
                      <c:pt idx="59">
                        <c:v>2.9199999999999999E-3</c:v>
                      </c:pt>
                      <c:pt idx="60">
                        <c:v>3.0999999999999999E-3</c:v>
                      </c:pt>
                      <c:pt idx="61">
                        <c:v>3.2399999999999998E-3</c:v>
                      </c:pt>
                      <c:pt idx="62">
                        <c:v>3.3999999999999998E-3</c:v>
                      </c:pt>
                      <c:pt idx="63">
                        <c:v>3.5599999999999998E-3</c:v>
                      </c:pt>
                      <c:pt idx="64">
                        <c:v>3.7000000000000002E-3</c:v>
                      </c:pt>
                      <c:pt idx="65">
                        <c:v>3.8600000000000001E-3</c:v>
                      </c:pt>
                      <c:pt idx="66">
                        <c:v>4.0000000000000001E-3</c:v>
                      </c:pt>
                      <c:pt idx="67">
                        <c:v>4.1399999999999996E-3</c:v>
                      </c:pt>
                      <c:pt idx="68">
                        <c:v>4.28E-3</c:v>
                      </c:pt>
                      <c:pt idx="69">
                        <c:v>4.4200000000000003E-3</c:v>
                      </c:pt>
                      <c:pt idx="70">
                        <c:v>4.5399999999999998E-3</c:v>
                      </c:pt>
                      <c:pt idx="71">
                        <c:v>4.6800000000000001E-3</c:v>
                      </c:pt>
                      <c:pt idx="72">
                        <c:v>4.8399999999999997E-3</c:v>
                      </c:pt>
                      <c:pt idx="73">
                        <c:v>4.9800000000000001E-3</c:v>
                      </c:pt>
                      <c:pt idx="74">
                        <c:v>5.1200000000000004E-3</c:v>
                      </c:pt>
                      <c:pt idx="75">
                        <c:v>5.2399999999999999E-3</c:v>
                      </c:pt>
                      <c:pt idx="76">
                        <c:v>5.3600000000000002E-3</c:v>
                      </c:pt>
                      <c:pt idx="77">
                        <c:v>5.4799999999999996E-3</c:v>
                      </c:pt>
                      <c:pt idx="78">
                        <c:v>5.5799999999999999E-3</c:v>
                      </c:pt>
                      <c:pt idx="79">
                        <c:v>5.7000000000000002E-3</c:v>
                      </c:pt>
                      <c:pt idx="80">
                        <c:v>5.7999999999999996E-3</c:v>
                      </c:pt>
                      <c:pt idx="81">
                        <c:v>5.8799999999999998E-3</c:v>
                      </c:pt>
                      <c:pt idx="82">
                        <c:v>5.9800000000000001E-3</c:v>
                      </c:pt>
                      <c:pt idx="83">
                        <c:v>6.0600000000000003E-3</c:v>
                      </c:pt>
                      <c:pt idx="84">
                        <c:v>6.1399999999999996E-3</c:v>
                      </c:pt>
                      <c:pt idx="85">
                        <c:v>6.1999999999999998E-3</c:v>
                      </c:pt>
                      <c:pt idx="86">
                        <c:v>6.2599999999999999E-3</c:v>
                      </c:pt>
                      <c:pt idx="87">
                        <c:v>6.4999999999999997E-3</c:v>
                      </c:pt>
                      <c:pt idx="88">
                        <c:v>6.7400000000000003E-3</c:v>
                      </c:pt>
                      <c:pt idx="89">
                        <c:v>6.9800000000000001E-3</c:v>
                      </c:pt>
                      <c:pt idx="90">
                        <c:v>7.0200000000000002E-3</c:v>
                      </c:pt>
                      <c:pt idx="91">
                        <c:v>7.28E-3</c:v>
                      </c:pt>
                      <c:pt idx="92">
                        <c:v>7.3800000000000003E-3</c:v>
                      </c:pt>
                      <c:pt idx="93">
                        <c:v>7.6400000000000001E-3</c:v>
                      </c:pt>
                      <c:pt idx="94">
                        <c:v>8.0000000000000002E-3</c:v>
                      </c:pt>
                      <c:pt idx="95">
                        <c:v>8.2799999999999992E-3</c:v>
                      </c:pt>
                      <c:pt idx="96">
                        <c:v>8.2400000000000008E-3</c:v>
                      </c:pt>
                      <c:pt idx="97">
                        <c:v>8.0599999999999995E-3</c:v>
                      </c:pt>
                      <c:pt idx="98">
                        <c:v>8.3999999999999995E-3</c:v>
                      </c:pt>
                      <c:pt idx="99">
                        <c:v>8.7600000000000004E-3</c:v>
                      </c:pt>
                      <c:pt idx="100">
                        <c:v>9.2800000000000001E-3</c:v>
                      </c:pt>
                      <c:pt idx="101">
                        <c:v>9.1199999999999996E-3</c:v>
                      </c:pt>
                      <c:pt idx="102">
                        <c:v>9.1400000000000006E-3</c:v>
                      </c:pt>
                      <c:pt idx="103">
                        <c:v>9.4800000000000006E-3</c:v>
                      </c:pt>
                      <c:pt idx="104">
                        <c:v>9.4999999999999998E-3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3B4-4530-A108-9C0F99402C8C}"/>
                  </c:ext>
                </c:extLst>
              </c15:ser>
            </c15:filteredScatterSeries>
          </c:ext>
        </c:extLst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Muertos/Afectados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'50'!$BA$17:$BA$376</c:f>
              <c:numCache>
                <c:formatCode>#,##0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4.253509145044662E-4</c:v>
                </c:pt>
                <c:pt idx="25">
                  <c:v>3.7821482602118004E-4</c:v>
                </c:pt>
                <c:pt idx="26">
                  <c:v>6.7658998646820032E-4</c:v>
                </c:pt>
                <c:pt idx="27">
                  <c:v>6.3897763578274762E-4</c:v>
                </c:pt>
                <c:pt idx="28">
                  <c:v>9.0579710144927537E-4</c:v>
                </c:pt>
                <c:pt idx="29">
                  <c:v>8.573878250928837E-4</c:v>
                </c:pt>
                <c:pt idx="30">
                  <c:v>1.3528138528138528E-3</c:v>
                </c:pt>
                <c:pt idx="31">
                  <c:v>1.5416238437821171E-3</c:v>
                </c:pt>
                <c:pt idx="32">
                  <c:v>1.9550342130987292E-3</c:v>
                </c:pt>
                <c:pt idx="33">
                  <c:v>2.0930232558139536E-3</c:v>
                </c:pt>
                <c:pt idx="34">
                  <c:v>2.4401064773735583E-3</c:v>
                </c:pt>
                <c:pt idx="35">
                  <c:v>2.7577428935086977E-3</c:v>
                </c:pt>
                <c:pt idx="36">
                  <c:v>3.2533550223668157E-3</c:v>
                </c:pt>
                <c:pt idx="37">
                  <c:v>3.7218413320274243E-3</c:v>
                </c:pt>
                <c:pt idx="38">
                  <c:v>4.1540785498489427E-3</c:v>
                </c:pt>
                <c:pt idx="39">
                  <c:v>4.5653761869978082E-3</c:v>
                </c:pt>
                <c:pt idx="40">
                  <c:v>5.3200922149317254E-3</c:v>
                </c:pt>
                <c:pt idx="41">
                  <c:v>6.0396893874029335E-3</c:v>
                </c:pt>
                <c:pt idx="42">
                  <c:v>6.7283431455004202E-3</c:v>
                </c:pt>
                <c:pt idx="43">
                  <c:v>7.3879494335905432E-3</c:v>
                </c:pt>
                <c:pt idx="44">
                  <c:v>8.3373416706750032E-3</c:v>
                </c:pt>
                <c:pt idx="45">
                  <c:v>9.1051805337519619E-3</c:v>
                </c:pt>
                <c:pt idx="46">
                  <c:v>1.0001538698261271E-2</c:v>
                </c:pt>
                <c:pt idx="47">
                  <c:v>1.0720217424128039E-2</c:v>
                </c:pt>
                <c:pt idx="48">
                  <c:v>1.1557267743369388E-2</c:v>
                </c:pt>
                <c:pt idx="49">
                  <c:v>1.2527312454479243E-2</c:v>
                </c:pt>
                <c:pt idx="50">
                  <c:v>1.3455482393358144E-2</c:v>
                </c:pt>
                <c:pt idx="51">
                  <c:v>1.4372269973228125E-2</c:v>
                </c:pt>
                <c:pt idx="52">
                  <c:v>1.5367421067337244E-2</c:v>
                </c:pt>
                <c:pt idx="53">
                  <c:v>1.6622800941958719E-2</c:v>
                </c:pt>
                <c:pt idx="54">
                  <c:v>1.7587249244297883E-2</c:v>
                </c:pt>
                <c:pt idx="55">
                  <c:v>1.8675027262813521E-2</c:v>
                </c:pt>
                <c:pt idx="56">
                  <c:v>1.9761775852734163E-2</c:v>
                </c:pt>
                <c:pt idx="57">
                  <c:v>2.0838935197633773E-2</c:v>
                </c:pt>
                <c:pt idx="58">
                  <c:v>2.1654858976072718E-2</c:v>
                </c:pt>
                <c:pt idx="59">
                  <c:v>2.2600372241425151E-2</c:v>
                </c:pt>
                <c:pt idx="60">
                  <c:v>2.3544973544973546E-2</c:v>
                </c:pt>
                <c:pt idx="61">
                  <c:v>2.4354923644023169E-2</c:v>
                </c:pt>
                <c:pt idx="62">
                  <c:v>2.5304838075258948E-2</c:v>
                </c:pt>
                <c:pt idx="63">
                  <c:v>2.6116479498563595E-2</c:v>
                </c:pt>
                <c:pt idx="64">
                  <c:v>2.6921576277799453E-2</c:v>
                </c:pt>
                <c:pt idx="65">
                  <c:v>2.7730983542827523E-2</c:v>
                </c:pt>
                <c:pt idx="66">
                  <c:v>2.8541908820870463E-2</c:v>
                </c:pt>
                <c:pt idx="67">
                  <c:v>2.9102564102564104E-2</c:v>
                </c:pt>
                <c:pt idx="68">
                  <c:v>2.9824114198317615E-2</c:v>
                </c:pt>
                <c:pt idx="69">
                  <c:v>3.0675624286981874E-2</c:v>
                </c:pt>
                <c:pt idx="70">
                  <c:v>3.1348357043938062E-2</c:v>
                </c:pt>
                <c:pt idx="71">
                  <c:v>3.2024018013510132E-2</c:v>
                </c:pt>
                <c:pt idx="72">
                  <c:v>3.257086026852312E-2</c:v>
                </c:pt>
                <c:pt idx="73">
                  <c:v>3.3094591257100521E-2</c:v>
                </c:pt>
                <c:pt idx="74">
                  <c:v>3.3615507299717823E-2</c:v>
                </c:pt>
                <c:pt idx="75">
                  <c:v>3.4024390243902441E-2</c:v>
                </c:pt>
                <c:pt idx="76">
                  <c:v>3.4558021098581304E-2</c:v>
                </c:pt>
                <c:pt idx="77">
                  <c:v>3.4973468403280271E-2</c:v>
                </c:pt>
                <c:pt idx="78">
                  <c:v>3.5294117647058823E-2</c:v>
                </c:pt>
                <c:pt idx="79">
                  <c:v>3.5731357552581264E-2</c:v>
                </c:pt>
                <c:pt idx="80">
                  <c:v>3.6054259876249405E-2</c:v>
                </c:pt>
                <c:pt idx="81">
                  <c:v>3.6387341472087234E-2</c:v>
                </c:pt>
                <c:pt idx="82">
                  <c:v>3.6198038299859882E-2</c:v>
                </c:pt>
                <c:pt idx="83">
                  <c:v>3.6189154815585614E-2</c:v>
                </c:pt>
                <c:pt idx="84">
                  <c:v>3.6648624267027516E-2</c:v>
                </c:pt>
                <c:pt idx="85">
                  <c:v>3.6646367986080904E-2</c:v>
                </c:pt>
                <c:pt idx="86">
                  <c:v>3.6861005492184198E-2</c:v>
                </c:pt>
                <c:pt idx="87">
                  <c:v>3.638436819736706E-2</c:v>
                </c:pt>
                <c:pt idx="88">
                  <c:v>3.6251369385519372E-2</c:v>
                </c:pt>
                <c:pt idx="89">
                  <c:v>3.5511500336829947E-2</c:v>
                </c:pt>
                <c:pt idx="90">
                  <c:v>3.5376921652157806E-2</c:v>
                </c:pt>
                <c:pt idx="91">
                  <c:v>3.4986442753433045E-2</c:v>
                </c:pt>
                <c:pt idx="92">
                  <c:v>3.490136570561457E-2</c:v>
                </c:pt>
                <c:pt idx="93">
                  <c:v>3.4179525468724076E-2</c:v>
                </c:pt>
                <c:pt idx="94">
                  <c:v>3.3076165462902166E-2</c:v>
                </c:pt>
                <c:pt idx="95">
                  <c:v>3.3972336811453528E-2</c:v>
                </c:pt>
                <c:pt idx="96">
                  <c:v>3.4499054820415882E-2</c:v>
                </c:pt>
                <c:pt idx="97">
                  <c:v>3.5785901588770631E-2</c:v>
                </c:pt>
                <c:pt idx="98">
                  <c:v>3.4817133694739252E-2</c:v>
                </c:pt>
                <c:pt idx="99">
                  <c:v>3.4595003785011354E-2</c:v>
                </c:pt>
                <c:pt idx="100">
                  <c:v>3.5441902198295197E-2</c:v>
                </c:pt>
                <c:pt idx="101">
                  <c:v>3.5337003422109804E-2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02-43FE-976A-D73C69903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6.0000000000000012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'50'!$BL$14:$BL$88</c:f>
              <c:numCache>
                <c:formatCode>#,##0</c:formatCode>
                <c:ptCount val="75"/>
                <c:pt idx="0">
                  <c:v>594.17341534357445</c:v>
                </c:pt>
                <c:pt idx="1">
                  <c:v>594.17341534357445</c:v>
                </c:pt>
                <c:pt idx="2">
                  <c:v>594.17341534357445</c:v>
                </c:pt>
                <c:pt idx="3">
                  <c:v>1188.3468306871489</c:v>
                </c:pt>
                <c:pt idx="4">
                  <c:v>1544.8508798932935</c:v>
                </c:pt>
                <c:pt idx="5">
                  <c:v>1901.3549290994381</c:v>
                </c:pt>
                <c:pt idx="6">
                  <c:v>3030.2844182522294</c:v>
                </c:pt>
                <c:pt idx="7">
                  <c:v>4456.3006150768078</c:v>
                </c:pt>
                <c:pt idx="8">
                  <c:v>6238.8208611075315</c:v>
                </c:pt>
                <c:pt idx="9">
                  <c:v>8556.0971809474722</c:v>
                </c:pt>
                <c:pt idx="10">
                  <c:v>10873.373500787411</c:v>
                </c:pt>
                <c:pt idx="11">
                  <c:v>12715.311088352491</c:v>
                </c:pt>
                <c:pt idx="12">
                  <c:v>14616.666017451931</c:v>
                </c:pt>
                <c:pt idx="13">
                  <c:v>17349.863728032371</c:v>
                </c:pt>
                <c:pt idx="14">
                  <c:v>20736.652195490748</c:v>
                </c:pt>
                <c:pt idx="15">
                  <c:v>24301.692687552193</c:v>
                </c:pt>
                <c:pt idx="16">
                  <c:v>28579.741278025929</c:v>
                </c:pt>
                <c:pt idx="17">
                  <c:v>33273.711259240168</c:v>
                </c:pt>
                <c:pt idx="18">
                  <c:v>38621.271997332333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50-4763-AEF3-741CC241F190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50-4763-AEF3-741CC241F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'50'!$BR$14:$BR$88</c:f>
              <c:numCache>
                <c:formatCode>#,##0</c:formatCode>
                <c:ptCount val="75"/>
                <c:pt idx="0">
                  <c:v>594.17341534357445</c:v>
                </c:pt>
                <c:pt idx="1">
                  <c:v>594.17341534357445</c:v>
                </c:pt>
                <c:pt idx="2">
                  <c:v>594.17341534357445</c:v>
                </c:pt>
                <c:pt idx="3">
                  <c:v>1188.3468306871489</c:v>
                </c:pt>
                <c:pt idx="4">
                  <c:v>1544.8508798932935</c:v>
                </c:pt>
                <c:pt idx="5">
                  <c:v>1901.3549290994381</c:v>
                </c:pt>
                <c:pt idx="6">
                  <c:v>3030.2844182522294</c:v>
                </c:pt>
                <c:pt idx="7">
                  <c:v>4456.3006150768078</c:v>
                </c:pt>
                <c:pt idx="8">
                  <c:v>6238.8208611075315</c:v>
                </c:pt>
                <c:pt idx="9">
                  <c:v>8556.0971809474722</c:v>
                </c:pt>
                <c:pt idx="10">
                  <c:v>10873.373500787411</c:v>
                </c:pt>
                <c:pt idx="11">
                  <c:v>12715.311088352491</c:v>
                </c:pt>
                <c:pt idx="12">
                  <c:v>14616.666017451931</c:v>
                </c:pt>
                <c:pt idx="13">
                  <c:v>17349.863728032371</c:v>
                </c:pt>
                <c:pt idx="14">
                  <c:v>20736.652195490748</c:v>
                </c:pt>
                <c:pt idx="15">
                  <c:v>24301.692687552193</c:v>
                </c:pt>
                <c:pt idx="16">
                  <c:v>28579.741278025929</c:v>
                </c:pt>
                <c:pt idx="17">
                  <c:v>33273.711259240168</c:v>
                </c:pt>
                <c:pt idx="18">
                  <c:v>38621.271997332333</c:v>
                </c:pt>
                <c:pt idx="19">
                  <c:v>44860.092858439864</c:v>
                </c:pt>
                <c:pt idx="20">
                  <c:v>52406.095233303262</c:v>
                </c:pt>
                <c:pt idx="21">
                  <c:v>61199.861780388164</c:v>
                </c:pt>
                <c:pt idx="22">
                  <c:v>71419.644524297648</c:v>
                </c:pt>
                <c:pt idx="23">
                  <c:v>82293.018025085054</c:v>
                </c:pt>
                <c:pt idx="24">
                  <c:v>95127.163796506269</c:v>
                </c:pt>
                <c:pt idx="25">
                  <c:v>109624.99513088948</c:v>
                </c:pt>
                <c:pt idx="26">
                  <c:v>123885.15709913526</c:v>
                </c:pt>
                <c:pt idx="27">
                  <c:v>140224.92602108355</c:v>
                </c:pt>
                <c:pt idx="28">
                  <c:v>157693.62443218465</c:v>
                </c:pt>
                <c:pt idx="29">
                  <c:v>176231.83499090417</c:v>
                </c:pt>
                <c:pt idx="30">
                  <c:v>186629.86975941673</c:v>
                </c:pt>
                <c:pt idx="31">
                  <c:v>197384.40857713541</c:v>
                </c:pt>
                <c:pt idx="32">
                  <c:v>208495.45144406025</c:v>
                </c:pt>
                <c:pt idx="33">
                  <c:v>220200.66772632868</c:v>
                </c:pt>
                <c:pt idx="34">
                  <c:v>231846.46666706272</c:v>
                </c:pt>
                <c:pt idx="35">
                  <c:v>243729.93497393423</c:v>
                </c:pt>
                <c:pt idx="36">
                  <c:v>256088.74201308057</c:v>
                </c:pt>
                <c:pt idx="37">
                  <c:v>268447.54905222694</c:v>
                </c:pt>
                <c:pt idx="38">
                  <c:v>280687.52140830457</c:v>
                </c:pt>
                <c:pt idx="39">
                  <c:v>292808.65908131347</c:v>
                </c:pt>
                <c:pt idx="40">
                  <c:v>303919.7019482383</c:v>
                </c:pt>
                <c:pt idx="41">
                  <c:v>315268.41418130056</c:v>
                </c:pt>
                <c:pt idx="42">
                  <c:v>325963.5356574849</c:v>
                </c:pt>
                <c:pt idx="43">
                  <c:v>335648.56232758518</c:v>
                </c:pt>
                <c:pt idx="44">
                  <c:v>344917.66760694492</c:v>
                </c:pt>
                <c:pt idx="45">
                  <c:v>353830.26883709856</c:v>
                </c:pt>
                <c:pt idx="46">
                  <c:v>362505.20070111472</c:v>
                </c:pt>
                <c:pt idx="47">
                  <c:v>371180.13256513095</c:v>
                </c:pt>
                <c:pt idx="48">
                  <c:v>379082.63898920047</c:v>
                </c:pt>
                <c:pt idx="49">
                  <c:v>386747.47604713257</c:v>
                </c:pt>
                <c:pt idx="50">
                  <c:v>394115.22639739292</c:v>
                </c:pt>
                <c:pt idx="51">
                  <c:v>401601.81143072195</c:v>
                </c:pt>
                <c:pt idx="52">
                  <c:v>408494.22304870741</c:v>
                </c:pt>
                <c:pt idx="53">
                  <c:v>415683.72137436463</c:v>
                </c:pt>
                <c:pt idx="54">
                  <c:v>422279.04628467833</c:v>
                </c:pt>
                <c:pt idx="55">
                  <c:v>425903.50411827414</c:v>
                </c:pt>
                <c:pt idx="56">
                  <c:v>429527.96195186995</c:v>
                </c:pt>
                <c:pt idx="57">
                  <c:v>433033.58510239702</c:v>
                </c:pt>
                <c:pt idx="58">
                  <c:v>436479.79091138975</c:v>
                </c:pt>
                <c:pt idx="59">
                  <c:v>439569.49267117633</c:v>
                </c:pt>
                <c:pt idx="60">
                  <c:v>442540.35974789422</c:v>
                </c:pt>
                <c:pt idx="61">
                  <c:v>445095.30543387157</c:v>
                </c:pt>
                <c:pt idx="62">
                  <c:v>447531.41643678024</c:v>
                </c:pt>
                <c:pt idx="63">
                  <c:v>449789.27541508584</c:v>
                </c:pt>
                <c:pt idx="64">
                  <c:v>451928.2997103227</c:v>
                </c:pt>
                <c:pt idx="65">
                  <c:v>453770.2372978878</c:v>
                </c:pt>
                <c:pt idx="66">
                  <c:v>455612.17488545284</c:v>
                </c:pt>
                <c:pt idx="67">
                  <c:v>457454.11247301794</c:v>
                </c:pt>
                <c:pt idx="68">
                  <c:v>459117.79803597997</c:v>
                </c:pt>
                <c:pt idx="69">
                  <c:v>460662.64891587326</c:v>
                </c:pt>
                <c:pt idx="70">
                  <c:v>464049.43738333159</c:v>
                </c:pt>
                <c:pt idx="71">
                  <c:v>466782.63509391207</c:v>
                </c:pt>
                <c:pt idx="72">
                  <c:v>469337.58077988942</c:v>
                </c:pt>
                <c:pt idx="73">
                  <c:v>472546.11722274474</c:v>
                </c:pt>
                <c:pt idx="74">
                  <c:v>475576.40164099698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A-47B6-90BA-93195D6B5269}"/>
            </c:ext>
          </c:extLst>
        </c:ser>
        <c:ser>
          <c:idx val="2"/>
          <c:order val="1"/>
          <c:tx>
            <c:v>Contagiados modelo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'50'!$BJ$14:$BJ$88</c:f>
              <c:numCache>
                <c:formatCode>General</c:formatCode>
                <c:ptCount val="75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38</c:v>
                </c:pt>
                <c:pt idx="23">
                  <c:v>39</c:v>
                </c:pt>
                <c:pt idx="24">
                  <c:v>40</c:v>
                </c:pt>
                <c:pt idx="25">
                  <c:v>41</c:v>
                </c:pt>
                <c:pt idx="26">
                  <c:v>42</c:v>
                </c:pt>
                <c:pt idx="27">
                  <c:v>43</c:v>
                </c:pt>
                <c:pt idx="28">
                  <c:v>44</c:v>
                </c:pt>
                <c:pt idx="29">
                  <c:v>45</c:v>
                </c:pt>
                <c:pt idx="30">
                  <c:v>46</c:v>
                </c:pt>
                <c:pt idx="31">
                  <c:v>47</c:v>
                </c:pt>
                <c:pt idx="32">
                  <c:v>48</c:v>
                </c:pt>
                <c:pt idx="33">
                  <c:v>49</c:v>
                </c:pt>
                <c:pt idx="34">
                  <c:v>50</c:v>
                </c:pt>
                <c:pt idx="35">
                  <c:v>51</c:v>
                </c:pt>
                <c:pt idx="36">
                  <c:v>52</c:v>
                </c:pt>
                <c:pt idx="37">
                  <c:v>53</c:v>
                </c:pt>
                <c:pt idx="38">
                  <c:v>54</c:v>
                </c:pt>
                <c:pt idx="39">
                  <c:v>55</c:v>
                </c:pt>
                <c:pt idx="40">
                  <c:v>56</c:v>
                </c:pt>
                <c:pt idx="41">
                  <c:v>57</c:v>
                </c:pt>
                <c:pt idx="42">
                  <c:v>58</c:v>
                </c:pt>
                <c:pt idx="43">
                  <c:v>59</c:v>
                </c:pt>
                <c:pt idx="44">
                  <c:v>60</c:v>
                </c:pt>
                <c:pt idx="45">
                  <c:v>61</c:v>
                </c:pt>
                <c:pt idx="46">
                  <c:v>62</c:v>
                </c:pt>
                <c:pt idx="47">
                  <c:v>63</c:v>
                </c:pt>
                <c:pt idx="48">
                  <c:v>64</c:v>
                </c:pt>
                <c:pt idx="49">
                  <c:v>65</c:v>
                </c:pt>
                <c:pt idx="50">
                  <c:v>66</c:v>
                </c:pt>
                <c:pt idx="51">
                  <c:v>67</c:v>
                </c:pt>
                <c:pt idx="52">
                  <c:v>68</c:v>
                </c:pt>
                <c:pt idx="53">
                  <c:v>69</c:v>
                </c:pt>
                <c:pt idx="54">
                  <c:v>70</c:v>
                </c:pt>
                <c:pt idx="55">
                  <c:v>71</c:v>
                </c:pt>
                <c:pt idx="56">
                  <c:v>72</c:v>
                </c:pt>
                <c:pt idx="57">
                  <c:v>73</c:v>
                </c:pt>
                <c:pt idx="58">
                  <c:v>74</c:v>
                </c:pt>
                <c:pt idx="59">
                  <c:v>75</c:v>
                </c:pt>
                <c:pt idx="60">
                  <c:v>76</c:v>
                </c:pt>
                <c:pt idx="61">
                  <c:v>77</c:v>
                </c:pt>
                <c:pt idx="62">
                  <c:v>78</c:v>
                </c:pt>
                <c:pt idx="63">
                  <c:v>79</c:v>
                </c:pt>
                <c:pt idx="64">
                  <c:v>80</c:v>
                </c:pt>
                <c:pt idx="65">
                  <c:v>81</c:v>
                </c:pt>
                <c:pt idx="66">
                  <c:v>82</c:v>
                </c:pt>
                <c:pt idx="67">
                  <c:v>83</c:v>
                </c:pt>
                <c:pt idx="68">
                  <c:v>84</c:v>
                </c:pt>
                <c:pt idx="69">
                  <c:v>85</c:v>
                </c:pt>
                <c:pt idx="70">
                  <c:v>86</c:v>
                </c:pt>
                <c:pt idx="71">
                  <c:v>87</c:v>
                </c:pt>
                <c:pt idx="72">
                  <c:v>88</c:v>
                </c:pt>
                <c:pt idx="73">
                  <c:v>89</c:v>
                </c:pt>
                <c:pt idx="74">
                  <c:v>90</c:v>
                </c:pt>
              </c:numCache>
            </c:numRef>
          </c:xVal>
          <c:yVal>
            <c:numRef>
              <c:f>'50'!$BS$14:$BS$88</c:f>
              <c:numCache>
                <c:formatCode>#,##0</c:formatCode>
                <c:ptCount val="75"/>
                <c:pt idx="0">
                  <c:v>594.17341534357445</c:v>
                </c:pt>
                <c:pt idx="1">
                  <c:v>594.17341534357445</c:v>
                </c:pt>
                <c:pt idx="2">
                  <c:v>594.17341534357445</c:v>
                </c:pt>
                <c:pt idx="3">
                  <c:v>1188.3468306871489</c:v>
                </c:pt>
                <c:pt idx="4">
                  <c:v>1544.8508798932935</c:v>
                </c:pt>
                <c:pt idx="5">
                  <c:v>1901.3549290994381</c:v>
                </c:pt>
                <c:pt idx="6">
                  <c:v>3030.2844182522294</c:v>
                </c:pt>
                <c:pt idx="7">
                  <c:v>4456.3006150768078</c:v>
                </c:pt>
                <c:pt idx="8">
                  <c:v>6238.8208611075315</c:v>
                </c:pt>
                <c:pt idx="9">
                  <c:v>8556.0971809474722</c:v>
                </c:pt>
                <c:pt idx="10">
                  <c:v>10873.373500787411</c:v>
                </c:pt>
                <c:pt idx="11">
                  <c:v>12715.311088352491</c:v>
                </c:pt>
                <c:pt idx="12">
                  <c:v>14616.666017451931</c:v>
                </c:pt>
                <c:pt idx="13">
                  <c:v>17349.863728032371</c:v>
                </c:pt>
                <c:pt idx="14">
                  <c:v>20677.23485395639</c:v>
                </c:pt>
                <c:pt idx="15">
                  <c:v>24242.275346017836</c:v>
                </c:pt>
                <c:pt idx="16">
                  <c:v>28460.906594957214</c:v>
                </c:pt>
                <c:pt idx="17">
                  <c:v>33095.459234637092</c:v>
                </c:pt>
                <c:pt idx="18">
                  <c:v>38383.60263119491</c:v>
                </c:pt>
                <c:pt idx="19">
                  <c:v>44503.588809233726</c:v>
                </c:pt>
                <c:pt idx="20">
                  <c:v>51930.756501028402</c:v>
                </c:pt>
                <c:pt idx="21">
                  <c:v>60546.271023510235</c:v>
                </c:pt>
                <c:pt idx="22">
                  <c:v>70528.384401282281</c:v>
                </c:pt>
                <c:pt idx="23">
                  <c:v>81164.088535932256</c:v>
                </c:pt>
                <c:pt idx="24">
                  <c:v>93582.312916612966</c:v>
                </c:pt>
                <c:pt idx="25">
                  <c:v>107723.64020179004</c:v>
                </c:pt>
                <c:pt idx="26">
                  <c:v>121508.46343776096</c:v>
                </c:pt>
                <c:pt idx="27">
                  <c:v>137194.64160283134</c:v>
                </c:pt>
                <c:pt idx="28">
                  <c:v>154009.7492570545</c:v>
                </c:pt>
                <c:pt idx="29">
                  <c:v>171597.28235122428</c:v>
                </c:pt>
                <c:pt idx="30">
                  <c:v>181044.63965518711</c:v>
                </c:pt>
                <c:pt idx="31">
                  <c:v>190432.57961761559</c:v>
                </c:pt>
                <c:pt idx="32">
                  <c:v>200236.44097078458</c:v>
                </c:pt>
                <c:pt idx="33">
                  <c:v>210277.97169009098</c:v>
                </c:pt>
                <c:pt idx="34">
                  <c:v>219903.5810186569</c:v>
                </c:pt>
                <c:pt idx="35">
                  <c:v>229410.35566415408</c:v>
                </c:pt>
                <c:pt idx="36">
                  <c:v>239214.21701732307</c:v>
                </c:pt>
                <c:pt idx="37">
                  <c:v>248186.23558901102</c:v>
                </c:pt>
                <c:pt idx="38">
                  <c:v>256861.16745302721</c:v>
                </c:pt>
                <c:pt idx="39">
                  <c:v>264823.09121863113</c:v>
                </c:pt>
                <c:pt idx="40">
                  <c:v>271358.99878741044</c:v>
                </c:pt>
                <c:pt idx="41">
                  <c:v>277776.07167312101</c:v>
                </c:pt>
                <c:pt idx="42">
                  <c:v>283183.04975274758</c:v>
                </c:pt>
                <c:pt idx="43">
                  <c:v>287104.59429401514</c:v>
                </c:pt>
                <c:pt idx="44">
                  <c:v>289897.20934612997</c:v>
                </c:pt>
                <c:pt idx="45">
                  <c:v>291857.98161676375</c:v>
                </c:pt>
                <c:pt idx="46">
                  <c:v>292808.65908131347</c:v>
                </c:pt>
                <c:pt idx="47">
                  <c:v>293046.32844745088</c:v>
                </c:pt>
                <c:pt idx="48">
                  <c:v>292155.06832443556</c:v>
                </c:pt>
                <c:pt idx="49">
                  <c:v>290491.38276147353</c:v>
                </c:pt>
                <c:pt idx="50">
                  <c:v>287877.01973396179</c:v>
                </c:pt>
                <c:pt idx="51">
                  <c:v>284490.2312665034</c:v>
                </c:pt>
                <c:pt idx="52">
                  <c:v>279974.51330989227</c:v>
                </c:pt>
                <c:pt idx="53">
                  <c:v>274864.62193793751</c:v>
                </c:pt>
                <c:pt idx="54">
                  <c:v>268922.88778450177</c:v>
                </c:pt>
                <c:pt idx="55">
                  <c:v>259891.45187127945</c:v>
                </c:pt>
                <c:pt idx="56">
                  <c:v>249909.33849350738</c:v>
                </c:pt>
                <c:pt idx="57">
                  <c:v>239986.64245726971</c:v>
                </c:pt>
                <c:pt idx="58">
                  <c:v>229766.85971336023</c:v>
                </c:pt>
                <c:pt idx="59">
                  <c:v>219428.24228638204</c:v>
                </c:pt>
                <c:pt idx="60">
                  <c:v>208792.53815173203</c:v>
                </c:pt>
                <c:pt idx="61">
                  <c:v>200355.27565385328</c:v>
                </c:pt>
                <c:pt idx="62">
                  <c:v>191858.59581444017</c:v>
                </c:pt>
                <c:pt idx="63">
                  <c:v>183124.24660888963</c:v>
                </c:pt>
                <c:pt idx="64">
                  <c:v>174508.73208640781</c:v>
                </c:pt>
                <c:pt idx="65">
                  <c:v>165655.54819778854</c:v>
                </c:pt>
                <c:pt idx="66">
                  <c:v>156802.36430916929</c:v>
                </c:pt>
                <c:pt idx="67">
                  <c:v>148008.59776208439</c:v>
                </c:pt>
                <c:pt idx="68">
                  <c:v>139333.6658980682</c:v>
                </c:pt>
                <c:pt idx="69">
                  <c:v>130777.56871712072</c:v>
                </c:pt>
                <c:pt idx="70">
                  <c:v>124241.6611483414</c:v>
                </c:pt>
                <c:pt idx="71">
                  <c:v>118062.25762876823</c:v>
                </c:pt>
                <c:pt idx="72">
                  <c:v>111526.35005998892</c:v>
                </c:pt>
                <c:pt idx="73">
                  <c:v>106059.95463882803</c:v>
                </c:pt>
                <c:pt idx="74">
                  <c:v>101187.73263301072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A-47B6-90BA-93195D6B5269}"/>
            </c:ext>
          </c:extLst>
        </c:ser>
        <c:ser>
          <c:idx val="0"/>
          <c:order val="2"/>
          <c:tx>
            <c:v>Afectados sanidad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EvolOf!$H$3:$H$36</c:f>
              <c:numCache>
                <c:formatCode>#,##0</c:formatCode>
                <c:ptCount val="3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10</c:v>
                </c:pt>
                <c:pt idx="6">
                  <c:v>16</c:v>
                </c:pt>
                <c:pt idx="7">
                  <c:v>29</c:v>
                </c:pt>
                <c:pt idx="8">
                  <c:v>43</c:v>
                </c:pt>
                <c:pt idx="9">
                  <c:v>65</c:v>
                </c:pt>
                <c:pt idx="10">
                  <c:v>113</c:v>
                </c:pt>
                <c:pt idx="11">
                  <c:v>148</c:v>
                </c:pt>
                <c:pt idx="12">
                  <c:v>194</c:v>
                </c:pt>
                <c:pt idx="13">
                  <c:v>238</c:v>
                </c:pt>
                <c:pt idx="14">
                  <c:v>364</c:v>
                </c:pt>
                <c:pt idx="15">
                  <c:v>386</c:v>
                </c:pt>
                <c:pt idx="16">
                  <c:v>526</c:v>
                </c:pt>
                <c:pt idx="17">
                  <c:v>1006</c:v>
                </c:pt>
                <c:pt idx="18">
                  <c:v>1606</c:v>
                </c:pt>
                <c:pt idx="19">
                  <c:v>2117</c:v>
                </c:pt>
                <c:pt idx="20">
                  <c:v>2929</c:v>
                </c:pt>
                <c:pt idx="21">
                  <c:v>4130</c:v>
                </c:pt>
                <c:pt idx="22">
                  <c:v>5844</c:v>
                </c:pt>
                <c:pt idx="23">
                  <c:v>7698</c:v>
                </c:pt>
                <c:pt idx="24">
                  <c:v>9149</c:v>
                </c:pt>
                <c:pt idx="25">
                  <c:v>11178</c:v>
                </c:pt>
                <c:pt idx="26">
                  <c:v>13716</c:v>
                </c:pt>
                <c:pt idx="27">
                  <c:v>17147</c:v>
                </c:pt>
                <c:pt idx="28">
                  <c:v>19980</c:v>
                </c:pt>
                <c:pt idx="29">
                  <c:v>24926</c:v>
                </c:pt>
                <c:pt idx="30">
                  <c:v>28572</c:v>
                </c:pt>
                <c:pt idx="31">
                  <c:v>33089</c:v>
                </c:pt>
                <c:pt idx="32">
                  <c:v>39673</c:v>
                </c:pt>
                <c:pt idx="33">
                  <c:v>47610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EA-47B6-90BA-93195D6B5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</c:scatterChart>
      <c:valAx>
        <c:axId val="497491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30068356840008"/>
          <c:y val="4.1666666666666664E-2"/>
          <c:w val="0.85120114793343138"/>
          <c:h val="0.78255993000874891"/>
        </c:manualLayout>
      </c:layout>
      <c:scatterChart>
        <c:scatterStyle val="lineMarker"/>
        <c:varyColors val="0"/>
        <c:ser>
          <c:idx val="1"/>
          <c:order val="0"/>
          <c:tx>
            <c:v>Afectados modelo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'50'!$BL$14:$BL$73</c:f>
              <c:numCache>
                <c:formatCode>#,##0</c:formatCode>
                <c:ptCount val="60"/>
                <c:pt idx="0">
                  <c:v>594.17341534357445</c:v>
                </c:pt>
                <c:pt idx="1">
                  <c:v>594.17341534357445</c:v>
                </c:pt>
                <c:pt idx="2">
                  <c:v>594.17341534357445</c:v>
                </c:pt>
                <c:pt idx="3">
                  <c:v>1188.3468306871489</c:v>
                </c:pt>
                <c:pt idx="4">
                  <c:v>1544.8508798932935</c:v>
                </c:pt>
                <c:pt idx="5">
                  <c:v>1901.3549290994381</c:v>
                </c:pt>
                <c:pt idx="6">
                  <c:v>3030.2844182522294</c:v>
                </c:pt>
                <c:pt idx="7">
                  <c:v>4456.3006150768078</c:v>
                </c:pt>
                <c:pt idx="8">
                  <c:v>6238.8208611075315</c:v>
                </c:pt>
                <c:pt idx="9">
                  <c:v>8556.0971809474722</c:v>
                </c:pt>
                <c:pt idx="10">
                  <c:v>10873.373500787411</c:v>
                </c:pt>
                <c:pt idx="11">
                  <c:v>12715.311088352491</c:v>
                </c:pt>
                <c:pt idx="12">
                  <c:v>14616.666017451931</c:v>
                </c:pt>
                <c:pt idx="13">
                  <c:v>17349.863728032371</c:v>
                </c:pt>
                <c:pt idx="14">
                  <c:v>20736.652195490748</c:v>
                </c:pt>
                <c:pt idx="15">
                  <c:v>24301.692687552193</c:v>
                </c:pt>
                <c:pt idx="16">
                  <c:v>28579.741278025929</c:v>
                </c:pt>
                <c:pt idx="17">
                  <c:v>33273.711259240168</c:v>
                </c:pt>
                <c:pt idx="18">
                  <c:v>38621.271997332333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F8-464C-89B8-B72FD8352BBA}"/>
            </c:ext>
          </c:extLst>
        </c:ser>
        <c:ser>
          <c:idx val="0"/>
          <c:order val="1"/>
          <c:tx>
            <c:v>Afectados sanidad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'50'!$BK$14:$BK$73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</c:numCache>
            </c:numRef>
          </c:xVal>
          <c:yVal>
            <c:numRef>
              <c:f>'50'!$BN$14:$BN$73</c:f>
              <c:numCache>
                <c:formatCode>#,##0</c:formatCode>
                <c:ptCount val="60"/>
                <c:pt idx="0">
                  <c:v>386</c:v>
                </c:pt>
                <c:pt idx="1">
                  <c:v>526</c:v>
                </c:pt>
                <c:pt idx="2">
                  <c:v>1006</c:v>
                </c:pt>
                <c:pt idx="3">
                  <c:v>1606</c:v>
                </c:pt>
                <c:pt idx="4">
                  <c:v>2117</c:v>
                </c:pt>
                <c:pt idx="5">
                  <c:v>2929</c:v>
                </c:pt>
                <c:pt idx="6">
                  <c:v>4130</c:v>
                </c:pt>
                <c:pt idx="7">
                  <c:v>5844</c:v>
                </c:pt>
                <c:pt idx="8">
                  <c:v>7698</c:v>
                </c:pt>
                <c:pt idx="9">
                  <c:v>9149</c:v>
                </c:pt>
                <c:pt idx="10">
                  <c:v>11178</c:v>
                </c:pt>
                <c:pt idx="11">
                  <c:v>13716</c:v>
                </c:pt>
                <c:pt idx="12">
                  <c:v>17147</c:v>
                </c:pt>
                <c:pt idx="13">
                  <c:v>19980</c:v>
                </c:pt>
                <c:pt idx="14">
                  <c:v>24926</c:v>
                </c:pt>
                <c:pt idx="15">
                  <c:v>28572</c:v>
                </c:pt>
                <c:pt idx="16">
                  <c:v>33089</c:v>
                </c:pt>
                <c:pt idx="17">
                  <c:v>39673</c:v>
                </c:pt>
                <c:pt idx="18">
                  <c:v>47610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F8-464C-89B8-B72FD8352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128"/>
        <c:axId val="497491456"/>
        <c:extLst/>
      </c:scatterChart>
      <c:valAx>
        <c:axId val="497491128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456"/>
        <c:crosses val="autoZero"/>
        <c:crossBetween val="midCat"/>
      </c:valAx>
      <c:valAx>
        <c:axId val="49749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97491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Visible. BASE sin restricciones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Afec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'50'!$AV$14:$AV$373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3.2000000000000003E-4</c:v>
                </c:pt>
                <c:pt idx="5">
                  <c:v>4.4000000000000002E-4</c:v>
                </c:pt>
                <c:pt idx="6">
                  <c:v>8.1999999999999998E-4</c:v>
                </c:pt>
                <c:pt idx="7">
                  <c:v>1.2999999999999999E-3</c:v>
                </c:pt>
                <c:pt idx="8">
                  <c:v>1.9E-3</c:v>
                </c:pt>
                <c:pt idx="9">
                  <c:v>2.7000000000000001E-3</c:v>
                </c:pt>
                <c:pt idx="10">
                  <c:v>3.46E-3</c:v>
                </c:pt>
                <c:pt idx="11">
                  <c:v>4.0800000000000003E-3</c:v>
                </c:pt>
                <c:pt idx="12">
                  <c:v>4.7200000000000002E-3</c:v>
                </c:pt>
                <c:pt idx="13">
                  <c:v>5.64E-3</c:v>
                </c:pt>
                <c:pt idx="14">
                  <c:v>6.7600000000000004E-3</c:v>
                </c:pt>
                <c:pt idx="15">
                  <c:v>7.9600000000000001E-3</c:v>
                </c:pt>
                <c:pt idx="16">
                  <c:v>9.4199999999999996E-3</c:v>
                </c:pt>
                <c:pt idx="17">
                  <c:v>1.0999999999999999E-2</c:v>
                </c:pt>
                <c:pt idx="18">
                  <c:v>1.2800000000000001E-2</c:v>
                </c:pt>
                <c:pt idx="19">
                  <c:v>1.4880000000000001E-2</c:v>
                </c:pt>
                <c:pt idx="20">
                  <c:v>1.7440000000000001E-2</c:v>
                </c:pt>
                <c:pt idx="21">
                  <c:v>2.0400000000000001E-2</c:v>
                </c:pt>
                <c:pt idx="22">
                  <c:v>2.384E-2</c:v>
                </c:pt>
                <c:pt idx="23">
                  <c:v>2.7519999999999999E-2</c:v>
                </c:pt>
                <c:pt idx="24">
                  <c:v>3.1820000000000001E-2</c:v>
                </c:pt>
                <c:pt idx="25">
                  <c:v>3.6700000000000003E-2</c:v>
                </c:pt>
                <c:pt idx="26">
                  <c:v>4.1480000000000003E-2</c:v>
                </c:pt>
                <c:pt idx="27">
                  <c:v>4.7019999999999999E-2</c:v>
                </c:pt>
                <c:pt idx="28">
                  <c:v>5.2880000000000003E-2</c:v>
                </c:pt>
                <c:pt idx="29">
                  <c:v>5.9119999999999999E-2</c:v>
                </c:pt>
                <c:pt idx="30">
                  <c:v>6.2600000000000003E-2</c:v>
                </c:pt>
                <c:pt idx="31">
                  <c:v>6.6239999999999993E-2</c:v>
                </c:pt>
                <c:pt idx="32">
                  <c:v>6.9980000000000001E-2</c:v>
                </c:pt>
                <c:pt idx="33">
                  <c:v>7.392E-2</c:v>
                </c:pt>
                <c:pt idx="34">
                  <c:v>7.7840000000000006E-2</c:v>
                </c:pt>
                <c:pt idx="35">
                  <c:v>8.1839999999999996E-2</c:v>
                </c:pt>
                <c:pt idx="36">
                  <c:v>8.5999999999999993E-2</c:v>
                </c:pt>
                <c:pt idx="37">
                  <c:v>9.0160000000000004E-2</c:v>
                </c:pt>
                <c:pt idx="38">
                  <c:v>9.4280000000000003E-2</c:v>
                </c:pt>
                <c:pt idx="39">
                  <c:v>9.8360000000000003E-2</c:v>
                </c:pt>
                <c:pt idx="40">
                  <c:v>0.1021</c:v>
                </c:pt>
                <c:pt idx="41">
                  <c:v>0.10592</c:v>
                </c:pt>
                <c:pt idx="42">
                  <c:v>0.10952000000000001</c:v>
                </c:pt>
                <c:pt idx="43">
                  <c:v>0.11278000000000001</c:v>
                </c:pt>
                <c:pt idx="44">
                  <c:v>0.1159</c:v>
                </c:pt>
                <c:pt idx="45">
                  <c:v>0.11890000000000001</c:v>
                </c:pt>
                <c:pt idx="46">
                  <c:v>0.12182</c:v>
                </c:pt>
                <c:pt idx="47">
                  <c:v>0.12474</c:v>
                </c:pt>
                <c:pt idx="48">
                  <c:v>0.12740000000000001</c:v>
                </c:pt>
                <c:pt idx="49">
                  <c:v>0.12998000000000001</c:v>
                </c:pt>
                <c:pt idx="50">
                  <c:v>0.13245999999999999</c:v>
                </c:pt>
                <c:pt idx="51">
                  <c:v>0.13497999999999999</c:v>
                </c:pt>
                <c:pt idx="52">
                  <c:v>0.13730000000000001</c:v>
                </c:pt>
                <c:pt idx="53">
                  <c:v>0.13972000000000001</c:v>
                </c:pt>
                <c:pt idx="54">
                  <c:v>0.14194000000000001</c:v>
                </c:pt>
                <c:pt idx="55">
                  <c:v>0.14316000000000001</c:v>
                </c:pt>
                <c:pt idx="56">
                  <c:v>0.14438000000000001</c:v>
                </c:pt>
                <c:pt idx="57">
                  <c:v>0.14555999999999999</c:v>
                </c:pt>
                <c:pt idx="58">
                  <c:v>0.14671999999999999</c:v>
                </c:pt>
                <c:pt idx="59">
                  <c:v>0.14776</c:v>
                </c:pt>
                <c:pt idx="60">
                  <c:v>0.14876</c:v>
                </c:pt>
                <c:pt idx="61">
                  <c:v>0.14962</c:v>
                </c:pt>
                <c:pt idx="62">
                  <c:v>0.15043999999999999</c:v>
                </c:pt>
                <c:pt idx="63">
                  <c:v>0.1512</c:v>
                </c:pt>
                <c:pt idx="64">
                  <c:v>0.15192</c:v>
                </c:pt>
                <c:pt idx="65">
                  <c:v>0.15254000000000001</c:v>
                </c:pt>
                <c:pt idx="66">
                  <c:v>0.15315999999999999</c:v>
                </c:pt>
                <c:pt idx="67">
                  <c:v>0.15378</c:v>
                </c:pt>
                <c:pt idx="68">
                  <c:v>0.15434</c:v>
                </c:pt>
                <c:pt idx="69">
                  <c:v>0.15486</c:v>
                </c:pt>
                <c:pt idx="70">
                  <c:v>0.156</c:v>
                </c:pt>
                <c:pt idx="71">
                  <c:v>0.15692</c:v>
                </c:pt>
                <c:pt idx="72">
                  <c:v>0.15778</c:v>
                </c:pt>
                <c:pt idx="73">
                  <c:v>0.15886</c:v>
                </c:pt>
                <c:pt idx="74">
                  <c:v>0.15987999999999999</c:v>
                </c:pt>
                <c:pt idx="75">
                  <c:v>0.16088</c:v>
                </c:pt>
                <c:pt idx="76">
                  <c:v>0.16195999999999999</c:v>
                </c:pt>
                <c:pt idx="77">
                  <c:v>0.16302</c:v>
                </c:pt>
                <c:pt idx="78">
                  <c:v>0.16400000000000001</c:v>
                </c:pt>
                <c:pt idx="79">
                  <c:v>0.16494</c:v>
                </c:pt>
                <c:pt idx="80">
                  <c:v>0.16583999999999999</c:v>
                </c:pt>
                <c:pt idx="81">
                  <c:v>0.1666</c:v>
                </c:pt>
                <c:pt idx="82">
                  <c:v>0.16736000000000001</c:v>
                </c:pt>
                <c:pt idx="83">
                  <c:v>0.16808000000000001</c:v>
                </c:pt>
                <c:pt idx="84">
                  <c:v>0.16874</c:v>
                </c:pt>
                <c:pt idx="85">
                  <c:v>0.17127999999999999</c:v>
                </c:pt>
                <c:pt idx="86">
                  <c:v>0.17297999999999999</c:v>
                </c:pt>
                <c:pt idx="87">
                  <c:v>0.17735999999999999</c:v>
                </c:pt>
                <c:pt idx="88">
                  <c:v>0.18392</c:v>
                </c:pt>
                <c:pt idx="89">
                  <c:v>0.18936</c:v>
                </c:pt>
                <c:pt idx="90">
                  <c:v>0.19294</c:v>
                </c:pt>
                <c:pt idx="91">
                  <c:v>0.20082</c:v>
                </c:pt>
                <c:pt idx="92">
                  <c:v>0.20782</c:v>
                </c:pt>
                <c:pt idx="93">
                  <c:v>0.21596000000000001</c:v>
                </c:pt>
                <c:pt idx="94">
                  <c:v>0.22866</c:v>
                </c:pt>
                <c:pt idx="95">
                  <c:v>0.23724000000000001</c:v>
                </c:pt>
                <c:pt idx="96">
                  <c:v>0.24107999999999999</c:v>
                </c:pt>
                <c:pt idx="97">
                  <c:v>0.24368000000000001</c:v>
                </c:pt>
                <c:pt idx="98">
                  <c:v>0.24726000000000001</c:v>
                </c:pt>
                <c:pt idx="99">
                  <c:v>0.25391999999999998</c:v>
                </c:pt>
                <c:pt idx="100">
                  <c:v>0.25931999999999999</c:v>
                </c:pt>
                <c:pt idx="101">
                  <c:v>0.26194000000000001</c:v>
                </c:pt>
                <c:pt idx="102">
                  <c:v>0.26419999999999999</c:v>
                </c:pt>
                <c:pt idx="103">
                  <c:v>0.26748</c:v>
                </c:pt>
                <c:pt idx="104">
                  <c:v>0.26884000000000002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A-4225-B064-141DF44E5F1F}"/>
            </c:ext>
          </c:extLst>
        </c:ser>
        <c:ser>
          <c:idx val="1"/>
          <c:order val="1"/>
          <c:tx>
            <c:v>Conta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'50'!$AW$14:$AW$373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3.2000000000000003E-4</c:v>
                </c:pt>
                <c:pt idx="5">
                  <c:v>4.4000000000000002E-4</c:v>
                </c:pt>
                <c:pt idx="6">
                  <c:v>8.1999999999999998E-4</c:v>
                </c:pt>
                <c:pt idx="7">
                  <c:v>1.2999999999999999E-3</c:v>
                </c:pt>
                <c:pt idx="8">
                  <c:v>1.9E-3</c:v>
                </c:pt>
                <c:pt idx="9">
                  <c:v>2.7000000000000001E-3</c:v>
                </c:pt>
                <c:pt idx="10">
                  <c:v>3.46E-3</c:v>
                </c:pt>
                <c:pt idx="11">
                  <c:v>4.0800000000000003E-3</c:v>
                </c:pt>
                <c:pt idx="12">
                  <c:v>4.7200000000000002E-3</c:v>
                </c:pt>
                <c:pt idx="13">
                  <c:v>5.64E-3</c:v>
                </c:pt>
                <c:pt idx="14">
                  <c:v>6.7600000000000004E-3</c:v>
                </c:pt>
                <c:pt idx="15">
                  <c:v>7.9600000000000001E-3</c:v>
                </c:pt>
                <c:pt idx="16">
                  <c:v>9.4000000000000004E-3</c:v>
                </c:pt>
                <c:pt idx="17">
                  <c:v>1.0959999999999999E-2</c:v>
                </c:pt>
                <c:pt idx="18">
                  <c:v>1.274E-2</c:v>
                </c:pt>
                <c:pt idx="19">
                  <c:v>1.4800000000000001E-2</c:v>
                </c:pt>
                <c:pt idx="20">
                  <c:v>1.7319999999999999E-2</c:v>
                </c:pt>
                <c:pt idx="21">
                  <c:v>2.0240000000000001E-2</c:v>
                </c:pt>
                <c:pt idx="22">
                  <c:v>2.3599999999999999E-2</c:v>
                </c:pt>
                <c:pt idx="23">
                  <c:v>2.7199999999999998E-2</c:v>
                </c:pt>
                <c:pt idx="24">
                  <c:v>3.1379999999999998E-2</c:v>
                </c:pt>
                <c:pt idx="25">
                  <c:v>3.6139999999999999E-2</c:v>
                </c:pt>
                <c:pt idx="26">
                  <c:v>4.0779999999999997E-2</c:v>
                </c:pt>
                <c:pt idx="27">
                  <c:v>4.6080000000000003E-2</c:v>
                </c:pt>
                <c:pt idx="28">
                  <c:v>5.1740000000000001E-2</c:v>
                </c:pt>
                <c:pt idx="29">
                  <c:v>5.7680000000000002E-2</c:v>
                </c:pt>
                <c:pt idx="30">
                  <c:v>6.0859999999999997E-2</c:v>
                </c:pt>
                <c:pt idx="31">
                  <c:v>6.4100000000000004E-2</c:v>
                </c:pt>
                <c:pt idx="32">
                  <c:v>6.7400000000000002E-2</c:v>
                </c:pt>
                <c:pt idx="33">
                  <c:v>7.0779999999999996E-2</c:v>
                </c:pt>
                <c:pt idx="34">
                  <c:v>7.4020000000000002E-2</c:v>
                </c:pt>
                <c:pt idx="35">
                  <c:v>7.7219999999999997E-2</c:v>
                </c:pt>
                <c:pt idx="36">
                  <c:v>8.0519999999999994E-2</c:v>
                </c:pt>
                <c:pt idx="37">
                  <c:v>8.3540000000000003E-2</c:v>
                </c:pt>
                <c:pt idx="38">
                  <c:v>8.6459999999999995E-2</c:v>
                </c:pt>
                <c:pt idx="39">
                  <c:v>8.9139999999999997E-2</c:v>
                </c:pt>
                <c:pt idx="40">
                  <c:v>9.1340000000000005E-2</c:v>
                </c:pt>
                <c:pt idx="41">
                  <c:v>9.35E-2</c:v>
                </c:pt>
                <c:pt idx="42">
                  <c:v>9.5320000000000002E-2</c:v>
                </c:pt>
                <c:pt idx="43">
                  <c:v>9.6640000000000004E-2</c:v>
                </c:pt>
                <c:pt idx="44">
                  <c:v>9.758E-2</c:v>
                </c:pt>
                <c:pt idx="45">
                  <c:v>9.8239999999999994E-2</c:v>
                </c:pt>
                <c:pt idx="46">
                  <c:v>9.8559999999999995E-2</c:v>
                </c:pt>
                <c:pt idx="47">
                  <c:v>9.8640000000000005E-2</c:v>
                </c:pt>
                <c:pt idx="48">
                  <c:v>9.8339999999999997E-2</c:v>
                </c:pt>
                <c:pt idx="49">
                  <c:v>9.7780000000000006E-2</c:v>
                </c:pt>
                <c:pt idx="50">
                  <c:v>9.69E-2</c:v>
                </c:pt>
                <c:pt idx="51">
                  <c:v>9.5759999999999998E-2</c:v>
                </c:pt>
                <c:pt idx="52">
                  <c:v>9.4240000000000004E-2</c:v>
                </c:pt>
                <c:pt idx="53">
                  <c:v>9.2520000000000005E-2</c:v>
                </c:pt>
                <c:pt idx="54">
                  <c:v>9.0520000000000003E-2</c:v>
                </c:pt>
                <c:pt idx="55">
                  <c:v>8.7480000000000002E-2</c:v>
                </c:pt>
                <c:pt idx="56">
                  <c:v>8.412E-2</c:v>
                </c:pt>
                <c:pt idx="57">
                  <c:v>8.0780000000000005E-2</c:v>
                </c:pt>
                <c:pt idx="58">
                  <c:v>7.7340000000000006E-2</c:v>
                </c:pt>
                <c:pt idx="59">
                  <c:v>7.3859999999999995E-2</c:v>
                </c:pt>
                <c:pt idx="60">
                  <c:v>7.0279999999999995E-2</c:v>
                </c:pt>
                <c:pt idx="61">
                  <c:v>6.744E-2</c:v>
                </c:pt>
                <c:pt idx="62">
                  <c:v>6.4579999999999999E-2</c:v>
                </c:pt>
                <c:pt idx="63">
                  <c:v>6.164E-2</c:v>
                </c:pt>
                <c:pt idx="64">
                  <c:v>5.8740000000000001E-2</c:v>
                </c:pt>
                <c:pt idx="65">
                  <c:v>5.5759999999999997E-2</c:v>
                </c:pt>
                <c:pt idx="66">
                  <c:v>5.2780000000000001E-2</c:v>
                </c:pt>
                <c:pt idx="67">
                  <c:v>4.9820000000000003E-2</c:v>
                </c:pt>
                <c:pt idx="68">
                  <c:v>4.6899999999999997E-2</c:v>
                </c:pt>
                <c:pt idx="69">
                  <c:v>4.4019999999999997E-2</c:v>
                </c:pt>
                <c:pt idx="70">
                  <c:v>4.1820000000000003E-2</c:v>
                </c:pt>
                <c:pt idx="71">
                  <c:v>3.9739999999999998E-2</c:v>
                </c:pt>
                <c:pt idx="72">
                  <c:v>3.7539999999999997E-2</c:v>
                </c:pt>
                <c:pt idx="73">
                  <c:v>3.5700000000000003E-2</c:v>
                </c:pt>
                <c:pt idx="74">
                  <c:v>3.406E-2</c:v>
                </c:pt>
                <c:pt idx="75">
                  <c:v>3.2559999999999999E-2</c:v>
                </c:pt>
                <c:pt idx="76">
                  <c:v>3.1260000000000003E-2</c:v>
                </c:pt>
                <c:pt idx="77">
                  <c:v>3.0099999999999998E-2</c:v>
                </c:pt>
                <c:pt idx="78">
                  <c:v>2.8840000000000001E-2</c:v>
                </c:pt>
                <c:pt idx="79">
                  <c:v>2.776E-2</c:v>
                </c:pt>
                <c:pt idx="80">
                  <c:v>2.6780000000000002E-2</c:v>
                </c:pt>
                <c:pt idx="81">
                  <c:v>2.5739999999999999E-2</c:v>
                </c:pt>
                <c:pt idx="82">
                  <c:v>2.478E-2</c:v>
                </c:pt>
                <c:pt idx="83">
                  <c:v>2.3879999999999998E-2</c:v>
                </c:pt>
                <c:pt idx="84">
                  <c:v>2.3040000000000001E-2</c:v>
                </c:pt>
                <c:pt idx="85">
                  <c:v>2.418E-2</c:v>
                </c:pt>
                <c:pt idx="86">
                  <c:v>2.4879999999999999E-2</c:v>
                </c:pt>
                <c:pt idx="87">
                  <c:v>2.4199999999999999E-2</c:v>
                </c:pt>
                <c:pt idx="88">
                  <c:v>2.5180000000000001E-2</c:v>
                </c:pt>
                <c:pt idx="89">
                  <c:v>2.5219999999999999E-2</c:v>
                </c:pt>
                <c:pt idx="90">
                  <c:v>2.794E-2</c:v>
                </c:pt>
                <c:pt idx="91">
                  <c:v>2.9819999999999999E-2</c:v>
                </c:pt>
                <c:pt idx="92">
                  <c:v>3.4840000000000003E-2</c:v>
                </c:pt>
                <c:pt idx="93">
                  <c:v>3.6540000000000003E-2</c:v>
                </c:pt>
                <c:pt idx="94">
                  <c:v>4.1239999999999999E-2</c:v>
                </c:pt>
                <c:pt idx="95">
                  <c:v>4.2079999999999999E-2</c:v>
                </c:pt>
                <c:pt idx="96">
                  <c:v>4.5920000000000002E-2</c:v>
                </c:pt>
                <c:pt idx="97">
                  <c:v>5.3519999999999998E-2</c:v>
                </c:pt>
                <c:pt idx="98">
                  <c:v>5.0840000000000003E-2</c:v>
                </c:pt>
                <c:pt idx="99">
                  <c:v>5.024E-2</c:v>
                </c:pt>
                <c:pt idx="100">
                  <c:v>4.3540000000000002E-2</c:v>
                </c:pt>
                <c:pt idx="101">
                  <c:v>5.2240000000000002E-2</c:v>
                </c:pt>
                <c:pt idx="102">
                  <c:v>5.3800000000000001E-2</c:v>
                </c:pt>
                <c:pt idx="103">
                  <c:v>4.5400000000000003E-2</c:v>
                </c:pt>
                <c:pt idx="104">
                  <c:v>4.6120000000000001E-2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A-4225-B064-141DF44E5F1F}"/>
            </c:ext>
          </c:extLst>
        </c:ser>
        <c:ser>
          <c:idx val="2"/>
          <c:order val="2"/>
          <c:tx>
            <c:v>Alta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'50'!$AZ$14:$AZ$373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2.0000000000000001E-4</c:v>
                </c:pt>
                <c:pt idx="4">
                  <c:v>1.2E-4</c:v>
                </c:pt>
                <c:pt idx="5">
                  <c:v>1.2E-4</c:v>
                </c:pt>
                <c:pt idx="6">
                  <c:v>3.8000000000000002E-4</c:v>
                </c:pt>
                <c:pt idx="7">
                  <c:v>4.8000000000000001E-4</c:v>
                </c:pt>
                <c:pt idx="8">
                  <c:v>5.9999999999999995E-4</c:v>
                </c:pt>
                <c:pt idx="9">
                  <c:v>8.0000000000000004E-4</c:v>
                </c:pt>
                <c:pt idx="10">
                  <c:v>7.6000000000000004E-4</c:v>
                </c:pt>
                <c:pt idx="11">
                  <c:v>6.2E-4</c:v>
                </c:pt>
                <c:pt idx="12">
                  <c:v>6.4000000000000005E-4</c:v>
                </c:pt>
                <c:pt idx="13">
                  <c:v>9.2000000000000003E-4</c:v>
                </c:pt>
                <c:pt idx="14">
                  <c:v>1.1199999999999999E-3</c:v>
                </c:pt>
                <c:pt idx="15">
                  <c:v>1.1999999999999999E-3</c:v>
                </c:pt>
                <c:pt idx="16">
                  <c:v>1.4599999999999999E-3</c:v>
                </c:pt>
                <c:pt idx="17">
                  <c:v>1.58E-3</c:v>
                </c:pt>
                <c:pt idx="18">
                  <c:v>1.8E-3</c:v>
                </c:pt>
                <c:pt idx="19">
                  <c:v>2.0799999999999998E-3</c:v>
                </c:pt>
                <c:pt idx="20">
                  <c:v>2.5600000000000002E-3</c:v>
                </c:pt>
                <c:pt idx="21">
                  <c:v>2.96E-3</c:v>
                </c:pt>
                <c:pt idx="22">
                  <c:v>3.4399999999999999E-3</c:v>
                </c:pt>
                <c:pt idx="23">
                  <c:v>3.6800000000000001E-3</c:v>
                </c:pt>
                <c:pt idx="24">
                  <c:v>4.3E-3</c:v>
                </c:pt>
                <c:pt idx="25">
                  <c:v>4.8799999999999998E-3</c:v>
                </c:pt>
                <c:pt idx="26">
                  <c:v>4.7800000000000004E-3</c:v>
                </c:pt>
                <c:pt idx="27">
                  <c:v>5.5399999999999998E-3</c:v>
                </c:pt>
                <c:pt idx="28">
                  <c:v>5.8599999999999998E-3</c:v>
                </c:pt>
                <c:pt idx="29">
                  <c:v>6.2399999999999999E-3</c:v>
                </c:pt>
                <c:pt idx="30">
                  <c:v>3.48E-3</c:v>
                </c:pt>
                <c:pt idx="31">
                  <c:v>3.64E-3</c:v>
                </c:pt>
                <c:pt idx="32">
                  <c:v>3.7399999999999998E-3</c:v>
                </c:pt>
                <c:pt idx="33">
                  <c:v>3.9399999999999999E-3</c:v>
                </c:pt>
                <c:pt idx="34">
                  <c:v>3.9199999999999999E-3</c:v>
                </c:pt>
                <c:pt idx="35">
                  <c:v>4.0000000000000001E-3</c:v>
                </c:pt>
                <c:pt idx="36">
                  <c:v>4.1599999999999996E-3</c:v>
                </c:pt>
                <c:pt idx="37">
                  <c:v>4.1599999999999996E-3</c:v>
                </c:pt>
                <c:pt idx="38">
                  <c:v>4.1200000000000004E-3</c:v>
                </c:pt>
                <c:pt idx="39">
                  <c:v>4.0800000000000003E-3</c:v>
                </c:pt>
                <c:pt idx="40">
                  <c:v>3.7399999999999998E-3</c:v>
                </c:pt>
                <c:pt idx="41">
                  <c:v>3.82E-3</c:v>
                </c:pt>
                <c:pt idx="42">
                  <c:v>3.5999999999999999E-3</c:v>
                </c:pt>
                <c:pt idx="43">
                  <c:v>3.2599999999999999E-3</c:v>
                </c:pt>
                <c:pt idx="44">
                  <c:v>3.1199999999999999E-3</c:v>
                </c:pt>
                <c:pt idx="45">
                  <c:v>3.0000000000000001E-3</c:v>
                </c:pt>
                <c:pt idx="46">
                  <c:v>2.9199999999999999E-3</c:v>
                </c:pt>
                <c:pt idx="47">
                  <c:v>2.9199999999999999E-3</c:v>
                </c:pt>
                <c:pt idx="48">
                  <c:v>2.66E-3</c:v>
                </c:pt>
                <c:pt idx="49">
                  <c:v>2.5799999999999998E-3</c:v>
                </c:pt>
                <c:pt idx="50">
                  <c:v>2.48E-3</c:v>
                </c:pt>
                <c:pt idx="51">
                  <c:v>2.5200000000000001E-3</c:v>
                </c:pt>
                <c:pt idx="52">
                  <c:v>2.32E-3</c:v>
                </c:pt>
                <c:pt idx="53">
                  <c:v>2.4199999999999998E-3</c:v>
                </c:pt>
                <c:pt idx="54">
                  <c:v>2.2200000000000002E-3</c:v>
                </c:pt>
                <c:pt idx="55">
                  <c:v>1.2199999999999999E-3</c:v>
                </c:pt>
                <c:pt idx="56">
                  <c:v>1.2199999999999999E-3</c:v>
                </c:pt>
                <c:pt idx="57">
                  <c:v>1.1800000000000001E-3</c:v>
                </c:pt>
                <c:pt idx="58">
                  <c:v>1.16E-3</c:v>
                </c:pt>
                <c:pt idx="59">
                  <c:v>1.0399999999999999E-3</c:v>
                </c:pt>
                <c:pt idx="60">
                  <c:v>1E-3</c:v>
                </c:pt>
                <c:pt idx="61">
                  <c:v>8.5999999999999998E-4</c:v>
                </c:pt>
                <c:pt idx="62">
                  <c:v>8.1999999999999998E-4</c:v>
                </c:pt>
                <c:pt idx="63">
                  <c:v>7.6000000000000004E-4</c:v>
                </c:pt>
                <c:pt idx="64">
                  <c:v>7.2000000000000005E-4</c:v>
                </c:pt>
                <c:pt idx="65">
                  <c:v>6.2E-4</c:v>
                </c:pt>
                <c:pt idx="66">
                  <c:v>6.2E-4</c:v>
                </c:pt>
                <c:pt idx="67">
                  <c:v>6.2E-4</c:v>
                </c:pt>
                <c:pt idx="68">
                  <c:v>5.5999999999999995E-4</c:v>
                </c:pt>
                <c:pt idx="69">
                  <c:v>5.1999999999999995E-4</c:v>
                </c:pt>
                <c:pt idx="70">
                  <c:v>1.14E-3</c:v>
                </c:pt>
                <c:pt idx="71">
                  <c:v>9.2000000000000003E-4</c:v>
                </c:pt>
                <c:pt idx="72">
                  <c:v>8.5999999999999998E-4</c:v>
                </c:pt>
                <c:pt idx="73">
                  <c:v>1.08E-3</c:v>
                </c:pt>
                <c:pt idx="74">
                  <c:v>1.0200000000000001E-3</c:v>
                </c:pt>
                <c:pt idx="75">
                  <c:v>1E-3</c:v>
                </c:pt>
                <c:pt idx="76">
                  <c:v>1.08E-3</c:v>
                </c:pt>
                <c:pt idx="77">
                  <c:v>1.06E-3</c:v>
                </c:pt>
                <c:pt idx="78">
                  <c:v>9.7999999999999997E-4</c:v>
                </c:pt>
                <c:pt idx="79">
                  <c:v>9.3999999999999997E-4</c:v>
                </c:pt>
                <c:pt idx="80">
                  <c:v>8.9999999999999998E-4</c:v>
                </c:pt>
                <c:pt idx="81">
                  <c:v>7.6000000000000004E-4</c:v>
                </c:pt>
                <c:pt idx="82">
                  <c:v>7.6000000000000004E-4</c:v>
                </c:pt>
                <c:pt idx="83">
                  <c:v>7.2000000000000005E-4</c:v>
                </c:pt>
                <c:pt idx="84">
                  <c:v>6.6E-4</c:v>
                </c:pt>
                <c:pt idx="85">
                  <c:v>2.5400000000000002E-3</c:v>
                </c:pt>
                <c:pt idx="86">
                  <c:v>1.6999999999999999E-3</c:v>
                </c:pt>
                <c:pt idx="87">
                  <c:v>4.3800000000000002E-3</c:v>
                </c:pt>
                <c:pt idx="88">
                  <c:v>6.5599999999999999E-3</c:v>
                </c:pt>
                <c:pt idx="89">
                  <c:v>5.4400000000000004E-3</c:v>
                </c:pt>
                <c:pt idx="90">
                  <c:v>3.5799999999999998E-3</c:v>
                </c:pt>
                <c:pt idx="91">
                  <c:v>7.8799999999999999E-3</c:v>
                </c:pt>
                <c:pt idx="92">
                  <c:v>7.0000000000000001E-3</c:v>
                </c:pt>
                <c:pt idx="93">
                  <c:v>8.1399999999999997E-3</c:v>
                </c:pt>
                <c:pt idx="94">
                  <c:v>1.2699999999999999E-2</c:v>
                </c:pt>
                <c:pt idx="95">
                  <c:v>8.5800000000000008E-3</c:v>
                </c:pt>
                <c:pt idx="96">
                  <c:v>3.8400000000000001E-3</c:v>
                </c:pt>
                <c:pt idx="97">
                  <c:v>2.5999999999999999E-3</c:v>
                </c:pt>
                <c:pt idx="98">
                  <c:v>3.5799999999999998E-3</c:v>
                </c:pt>
                <c:pt idx="99">
                  <c:v>6.6600000000000001E-3</c:v>
                </c:pt>
                <c:pt idx="100">
                  <c:v>5.4000000000000003E-3</c:v>
                </c:pt>
                <c:pt idx="101">
                  <c:v>2.6199999999999999E-3</c:v>
                </c:pt>
                <c:pt idx="102">
                  <c:v>2.2599999999999999E-3</c:v>
                </c:pt>
                <c:pt idx="103">
                  <c:v>3.2799999999999999E-3</c:v>
                </c:pt>
                <c:pt idx="104">
                  <c:v>1.3600000000000001E-3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A-4225-B064-141DF44E5F1F}"/>
            </c:ext>
          </c:extLst>
        </c:ser>
        <c:ser>
          <c:idx val="3"/>
          <c:order val="3"/>
          <c:tx>
            <c:v>T.Alt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'50'!$AX$14:$AX$373</c:f>
              <c:numCache>
                <c:formatCode>0.000%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2.0000000000000002E-5</c:v>
                </c:pt>
                <c:pt idx="17">
                  <c:v>4.0000000000000003E-5</c:v>
                </c:pt>
                <c:pt idx="18">
                  <c:v>6.0000000000000002E-5</c:v>
                </c:pt>
                <c:pt idx="19">
                  <c:v>8.0000000000000007E-5</c:v>
                </c:pt>
                <c:pt idx="20">
                  <c:v>1.2E-4</c:v>
                </c:pt>
                <c:pt idx="21">
                  <c:v>1.6000000000000001E-4</c:v>
                </c:pt>
                <c:pt idx="22">
                  <c:v>2.4000000000000001E-4</c:v>
                </c:pt>
                <c:pt idx="23">
                  <c:v>3.2000000000000003E-4</c:v>
                </c:pt>
                <c:pt idx="24">
                  <c:v>4.4000000000000002E-4</c:v>
                </c:pt>
                <c:pt idx="25">
                  <c:v>5.5999999999999995E-4</c:v>
                </c:pt>
                <c:pt idx="26">
                  <c:v>6.9999999999999999E-4</c:v>
                </c:pt>
                <c:pt idx="27">
                  <c:v>9.2000000000000003E-4</c:v>
                </c:pt>
                <c:pt idx="28">
                  <c:v>1.1199999999999999E-3</c:v>
                </c:pt>
                <c:pt idx="29">
                  <c:v>1.4E-3</c:v>
                </c:pt>
                <c:pt idx="30">
                  <c:v>1.6999999999999999E-3</c:v>
                </c:pt>
                <c:pt idx="31">
                  <c:v>2.0799999999999998E-3</c:v>
                </c:pt>
                <c:pt idx="32">
                  <c:v>2.5200000000000001E-3</c:v>
                </c:pt>
                <c:pt idx="33">
                  <c:v>3.0400000000000002E-3</c:v>
                </c:pt>
                <c:pt idx="34">
                  <c:v>3.7000000000000002E-3</c:v>
                </c:pt>
                <c:pt idx="35">
                  <c:v>4.4600000000000004E-3</c:v>
                </c:pt>
                <c:pt idx="36">
                  <c:v>5.3E-3</c:v>
                </c:pt>
                <c:pt idx="37">
                  <c:v>6.4000000000000003E-3</c:v>
                </c:pt>
                <c:pt idx="38">
                  <c:v>7.5599999999999999E-3</c:v>
                </c:pt>
                <c:pt idx="39">
                  <c:v>8.8999999999999999E-3</c:v>
                </c:pt>
                <c:pt idx="40">
                  <c:v>1.038E-2</c:v>
                </c:pt>
                <c:pt idx="41">
                  <c:v>1.1979999999999999E-2</c:v>
                </c:pt>
                <c:pt idx="42">
                  <c:v>1.37E-2</c:v>
                </c:pt>
                <c:pt idx="43">
                  <c:v>1.554E-2</c:v>
                </c:pt>
                <c:pt idx="44">
                  <c:v>1.762E-2</c:v>
                </c:pt>
                <c:pt idx="45">
                  <c:v>1.9859999999999999E-2</c:v>
                </c:pt>
                <c:pt idx="46">
                  <c:v>2.2360000000000001E-2</c:v>
                </c:pt>
                <c:pt idx="47">
                  <c:v>2.5059999999999999E-2</c:v>
                </c:pt>
                <c:pt idx="48">
                  <c:v>2.7900000000000001E-2</c:v>
                </c:pt>
                <c:pt idx="49">
                  <c:v>3.09E-2</c:v>
                </c:pt>
                <c:pt idx="50">
                  <c:v>3.4139999999999997E-2</c:v>
                </c:pt>
                <c:pt idx="51">
                  <c:v>3.7659999999999999E-2</c:v>
                </c:pt>
                <c:pt idx="52">
                  <c:v>4.1340000000000002E-2</c:v>
                </c:pt>
                <c:pt idx="53">
                  <c:v>4.5319999999999999E-2</c:v>
                </c:pt>
                <c:pt idx="54">
                  <c:v>4.938E-2</c:v>
                </c:pt>
                <c:pt idx="55">
                  <c:v>5.348E-2</c:v>
                </c:pt>
                <c:pt idx="56">
                  <c:v>5.7860000000000002E-2</c:v>
                </c:pt>
                <c:pt idx="57">
                  <c:v>6.2219999999999998E-2</c:v>
                </c:pt>
                <c:pt idx="58">
                  <c:v>6.6640000000000005E-2</c:v>
                </c:pt>
                <c:pt idx="59">
                  <c:v>7.0980000000000001E-2</c:v>
                </c:pt>
                <c:pt idx="60">
                  <c:v>7.5380000000000003E-2</c:v>
                </c:pt>
                <c:pt idx="61">
                  <c:v>7.8939999999999996E-2</c:v>
                </c:pt>
                <c:pt idx="62">
                  <c:v>8.2460000000000006E-2</c:v>
                </c:pt>
                <c:pt idx="63">
                  <c:v>8.5999999999999993E-2</c:v>
                </c:pt>
                <c:pt idx="64">
                  <c:v>8.9480000000000004E-2</c:v>
                </c:pt>
                <c:pt idx="65">
                  <c:v>9.2920000000000003E-2</c:v>
                </c:pt>
                <c:pt idx="66">
                  <c:v>9.6379999999999993E-2</c:v>
                </c:pt>
                <c:pt idx="67">
                  <c:v>9.9820000000000006E-2</c:v>
                </c:pt>
                <c:pt idx="68">
                  <c:v>0.10316</c:v>
                </c:pt>
                <c:pt idx="69">
                  <c:v>0.10642</c:v>
                </c:pt>
                <c:pt idx="70">
                  <c:v>0.10964</c:v>
                </c:pt>
                <c:pt idx="71">
                  <c:v>0.1125</c:v>
                </c:pt>
                <c:pt idx="72">
                  <c:v>0.1154</c:v>
                </c:pt>
                <c:pt idx="73">
                  <c:v>0.11817999999999999</c:v>
                </c:pt>
                <c:pt idx="74">
                  <c:v>0.1207</c:v>
                </c:pt>
                <c:pt idx="75">
                  <c:v>0.12307999999999999</c:v>
                </c:pt>
                <c:pt idx="76">
                  <c:v>0.12534000000000001</c:v>
                </c:pt>
                <c:pt idx="77">
                  <c:v>0.12744</c:v>
                </c:pt>
                <c:pt idx="78">
                  <c:v>0.12958</c:v>
                </c:pt>
                <c:pt idx="79">
                  <c:v>0.13148000000000001</c:v>
                </c:pt>
                <c:pt idx="80">
                  <c:v>0.13325999999999999</c:v>
                </c:pt>
                <c:pt idx="81">
                  <c:v>0.13497999999999999</c:v>
                </c:pt>
                <c:pt idx="82">
                  <c:v>0.1366</c:v>
                </c:pt>
                <c:pt idx="83">
                  <c:v>0.13814000000000001</c:v>
                </c:pt>
                <c:pt idx="84">
                  <c:v>0.13955999999999999</c:v>
                </c:pt>
                <c:pt idx="85">
                  <c:v>0.1409</c:v>
                </c:pt>
                <c:pt idx="86">
                  <c:v>0.14183999999999999</c:v>
                </c:pt>
                <c:pt idx="87">
                  <c:v>0.14666000000000001</c:v>
                </c:pt>
                <c:pt idx="88">
                  <c:v>0.152</c:v>
                </c:pt>
                <c:pt idx="89">
                  <c:v>0.15715999999999999</c:v>
                </c:pt>
                <c:pt idx="90">
                  <c:v>0.15798000000000001</c:v>
                </c:pt>
                <c:pt idx="91">
                  <c:v>0.16372</c:v>
                </c:pt>
                <c:pt idx="92">
                  <c:v>0.1656</c:v>
                </c:pt>
                <c:pt idx="93">
                  <c:v>0.17177999999999999</c:v>
                </c:pt>
                <c:pt idx="94">
                  <c:v>0.17942</c:v>
                </c:pt>
                <c:pt idx="95">
                  <c:v>0.18687999999999999</c:v>
                </c:pt>
                <c:pt idx="96">
                  <c:v>0.18692</c:v>
                </c:pt>
                <c:pt idx="97">
                  <c:v>0.18210000000000001</c:v>
                </c:pt>
                <c:pt idx="98">
                  <c:v>0.18801999999999999</c:v>
                </c:pt>
                <c:pt idx="99">
                  <c:v>0.19492000000000001</c:v>
                </c:pt>
                <c:pt idx="100">
                  <c:v>0.20649999999999999</c:v>
                </c:pt>
                <c:pt idx="101">
                  <c:v>0.20058000000000001</c:v>
                </c:pt>
                <c:pt idx="102">
                  <c:v>0.20125999999999999</c:v>
                </c:pt>
                <c:pt idx="103">
                  <c:v>0.21260000000000001</c:v>
                </c:pt>
                <c:pt idx="104">
                  <c:v>0.21321999999999999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0</c:v>
                </c:pt>
                <c:pt idx="185">
                  <c:v>0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A-4225-B064-141DF44E5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866896"/>
        <c:axId val="523867552"/>
        <c:extLst/>
      </c:scatterChart>
      <c:valAx>
        <c:axId val="5238668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7552"/>
        <c:crosses val="autoZero"/>
        <c:crossBetween val="midCat"/>
      </c:valAx>
      <c:valAx>
        <c:axId val="523867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Individuos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6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'50'!$M$14:$M$373</c:f>
              <c:numCache>
                <c:formatCode>0.00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0.03</c:v>
                </c:pt>
                <c:pt idx="9">
                  <c:v>0.13</c:v>
                </c:pt>
                <c:pt idx="10">
                  <c:v>0.13</c:v>
                </c:pt>
                <c:pt idx="11">
                  <c:v>0.12</c:v>
                </c:pt>
                <c:pt idx="12">
                  <c:v>0.7</c:v>
                </c:pt>
                <c:pt idx="13">
                  <c:v>1.52</c:v>
                </c:pt>
                <c:pt idx="14">
                  <c:v>1.76</c:v>
                </c:pt>
                <c:pt idx="15">
                  <c:v>1.54</c:v>
                </c:pt>
                <c:pt idx="16">
                  <c:v>1.69</c:v>
                </c:pt>
                <c:pt idx="17">
                  <c:v>1.69</c:v>
                </c:pt>
                <c:pt idx="18">
                  <c:v>2.16</c:v>
                </c:pt>
                <c:pt idx="19">
                  <c:v>2.36</c:v>
                </c:pt>
                <c:pt idx="20">
                  <c:v>2.67</c:v>
                </c:pt>
                <c:pt idx="21">
                  <c:v>2.71</c:v>
                </c:pt>
                <c:pt idx="22">
                  <c:v>2.5299999999999998</c:v>
                </c:pt>
                <c:pt idx="23">
                  <c:v>2.59</c:v>
                </c:pt>
                <c:pt idx="24">
                  <c:v>2.5</c:v>
                </c:pt>
                <c:pt idx="25">
                  <c:v>2.3199999999999998</c:v>
                </c:pt>
                <c:pt idx="26">
                  <c:v>2.19</c:v>
                </c:pt>
                <c:pt idx="27">
                  <c:v>2.1</c:v>
                </c:pt>
                <c:pt idx="28">
                  <c:v>2.17</c:v>
                </c:pt>
                <c:pt idx="29">
                  <c:v>2.19</c:v>
                </c:pt>
                <c:pt idx="30">
                  <c:v>2.13</c:v>
                </c:pt>
                <c:pt idx="31">
                  <c:v>2.11</c:v>
                </c:pt>
                <c:pt idx="32">
                  <c:v>2.06</c:v>
                </c:pt>
                <c:pt idx="33">
                  <c:v>2.04</c:v>
                </c:pt>
                <c:pt idx="34">
                  <c:v>2.02</c:v>
                </c:pt>
                <c:pt idx="35">
                  <c:v>2.0299999999999998</c:v>
                </c:pt>
                <c:pt idx="36">
                  <c:v>1.97</c:v>
                </c:pt>
                <c:pt idx="37">
                  <c:v>1.93</c:v>
                </c:pt>
                <c:pt idx="38">
                  <c:v>1.91</c:v>
                </c:pt>
                <c:pt idx="39">
                  <c:v>1.86</c:v>
                </c:pt>
                <c:pt idx="40">
                  <c:v>1.81</c:v>
                </c:pt>
                <c:pt idx="41">
                  <c:v>1.81</c:v>
                </c:pt>
                <c:pt idx="42">
                  <c:v>1.77</c:v>
                </c:pt>
                <c:pt idx="43">
                  <c:v>1.74</c:v>
                </c:pt>
                <c:pt idx="44">
                  <c:v>1.74</c:v>
                </c:pt>
                <c:pt idx="45">
                  <c:v>1.73</c:v>
                </c:pt>
                <c:pt idx="46">
                  <c:v>1.71</c:v>
                </c:pt>
                <c:pt idx="47">
                  <c:v>1.69</c:v>
                </c:pt>
                <c:pt idx="48">
                  <c:v>1.65</c:v>
                </c:pt>
                <c:pt idx="49">
                  <c:v>1.63</c:v>
                </c:pt>
                <c:pt idx="50">
                  <c:v>1.62</c:v>
                </c:pt>
                <c:pt idx="51">
                  <c:v>1.6</c:v>
                </c:pt>
                <c:pt idx="52">
                  <c:v>1.59</c:v>
                </c:pt>
                <c:pt idx="53">
                  <c:v>1.59</c:v>
                </c:pt>
                <c:pt idx="54">
                  <c:v>1.56</c:v>
                </c:pt>
                <c:pt idx="55">
                  <c:v>1.55</c:v>
                </c:pt>
                <c:pt idx="56">
                  <c:v>1.53</c:v>
                </c:pt>
                <c:pt idx="57">
                  <c:v>1.5</c:v>
                </c:pt>
                <c:pt idx="58">
                  <c:v>1.47</c:v>
                </c:pt>
                <c:pt idx="59">
                  <c:v>1.44</c:v>
                </c:pt>
                <c:pt idx="60">
                  <c:v>1.4</c:v>
                </c:pt>
                <c:pt idx="61">
                  <c:v>1.4</c:v>
                </c:pt>
                <c:pt idx="62">
                  <c:v>1.39</c:v>
                </c:pt>
                <c:pt idx="63">
                  <c:v>1.37</c:v>
                </c:pt>
                <c:pt idx="64">
                  <c:v>1.35</c:v>
                </c:pt>
                <c:pt idx="65">
                  <c:v>1.34</c:v>
                </c:pt>
                <c:pt idx="66">
                  <c:v>1.33</c:v>
                </c:pt>
                <c:pt idx="67">
                  <c:v>1.31</c:v>
                </c:pt>
                <c:pt idx="68">
                  <c:v>1.29</c:v>
                </c:pt>
                <c:pt idx="69">
                  <c:v>1.27</c:v>
                </c:pt>
                <c:pt idx="70">
                  <c:v>1.26</c:v>
                </c:pt>
                <c:pt idx="71">
                  <c:v>1.24</c:v>
                </c:pt>
                <c:pt idx="72">
                  <c:v>1.23</c:v>
                </c:pt>
                <c:pt idx="73">
                  <c:v>1.21</c:v>
                </c:pt>
                <c:pt idx="74">
                  <c:v>1.2</c:v>
                </c:pt>
                <c:pt idx="75">
                  <c:v>1.19</c:v>
                </c:pt>
                <c:pt idx="76">
                  <c:v>1.18</c:v>
                </c:pt>
                <c:pt idx="77">
                  <c:v>1.17</c:v>
                </c:pt>
                <c:pt idx="78">
                  <c:v>1.1599999999999999</c:v>
                </c:pt>
                <c:pt idx="79">
                  <c:v>1.1499999999999999</c:v>
                </c:pt>
                <c:pt idx="80">
                  <c:v>1.1399999999999999</c:v>
                </c:pt>
                <c:pt idx="81">
                  <c:v>1.1399999999999999</c:v>
                </c:pt>
                <c:pt idx="82">
                  <c:v>1.1299999999999999</c:v>
                </c:pt>
                <c:pt idx="83">
                  <c:v>1.1200000000000001</c:v>
                </c:pt>
                <c:pt idx="84">
                  <c:v>1.1200000000000001</c:v>
                </c:pt>
                <c:pt idx="85">
                  <c:v>1.1100000000000001</c:v>
                </c:pt>
                <c:pt idx="86">
                  <c:v>1.1100000000000001</c:v>
                </c:pt>
                <c:pt idx="87">
                  <c:v>1.1000000000000001</c:v>
                </c:pt>
                <c:pt idx="88">
                  <c:v>1.0900000000000001</c:v>
                </c:pt>
                <c:pt idx="89">
                  <c:v>1.08</c:v>
                </c:pt>
                <c:pt idx="90">
                  <c:v>1.08</c:v>
                </c:pt>
                <c:pt idx="91">
                  <c:v>1.06</c:v>
                </c:pt>
                <c:pt idx="92">
                  <c:v>1.06</c:v>
                </c:pt>
                <c:pt idx="93">
                  <c:v>1.06</c:v>
                </c:pt>
                <c:pt idx="94">
                  <c:v>1.04</c:v>
                </c:pt>
                <c:pt idx="95">
                  <c:v>1.04</c:v>
                </c:pt>
                <c:pt idx="96">
                  <c:v>1.04</c:v>
                </c:pt>
                <c:pt idx="97">
                  <c:v>1.04</c:v>
                </c:pt>
                <c:pt idx="98">
                  <c:v>1.04</c:v>
                </c:pt>
                <c:pt idx="99">
                  <c:v>1.03</c:v>
                </c:pt>
                <c:pt idx="100">
                  <c:v>1.03</c:v>
                </c:pt>
                <c:pt idx="101">
                  <c:v>1.03</c:v>
                </c:pt>
                <c:pt idx="102">
                  <c:v>1.03</c:v>
                </c:pt>
                <c:pt idx="103">
                  <c:v>1.03</c:v>
                </c:pt>
                <c:pt idx="104">
                  <c:v>1.03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1-40DB-814D-BE3FBE81870C}"/>
            </c:ext>
          </c:extLst>
        </c:ser>
        <c:ser>
          <c:idx val="1"/>
          <c:order val="1"/>
          <c:tx>
            <c:v>Graves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'50'!$Y$14:$Y$373</c:f>
              <c:numCache>
                <c:formatCode>#,##0.00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0.17</c:v>
                </c:pt>
                <c:pt idx="13">
                  <c:v>0.72</c:v>
                </c:pt>
                <c:pt idx="14">
                  <c:v>1.08</c:v>
                </c:pt>
                <c:pt idx="15">
                  <c:v>1.17</c:v>
                </c:pt>
                <c:pt idx="16">
                  <c:v>1.38</c:v>
                </c:pt>
                <c:pt idx="17">
                  <c:v>1.54</c:v>
                </c:pt>
                <c:pt idx="18">
                  <c:v>1.81</c:v>
                </c:pt>
                <c:pt idx="19">
                  <c:v>1.97</c:v>
                </c:pt>
                <c:pt idx="20">
                  <c:v>1.86</c:v>
                </c:pt>
                <c:pt idx="21">
                  <c:v>1.82</c:v>
                </c:pt>
                <c:pt idx="22">
                  <c:v>1.86</c:v>
                </c:pt>
                <c:pt idx="23">
                  <c:v>2.02</c:v>
                </c:pt>
                <c:pt idx="24">
                  <c:v>1.97</c:v>
                </c:pt>
                <c:pt idx="25">
                  <c:v>1.8</c:v>
                </c:pt>
                <c:pt idx="26">
                  <c:v>1.74</c:v>
                </c:pt>
                <c:pt idx="27">
                  <c:v>1.7</c:v>
                </c:pt>
                <c:pt idx="28">
                  <c:v>1.82</c:v>
                </c:pt>
                <c:pt idx="29">
                  <c:v>1.98</c:v>
                </c:pt>
                <c:pt idx="30">
                  <c:v>1.93</c:v>
                </c:pt>
                <c:pt idx="31">
                  <c:v>1.79</c:v>
                </c:pt>
                <c:pt idx="32">
                  <c:v>1.75</c:v>
                </c:pt>
                <c:pt idx="33">
                  <c:v>1.75</c:v>
                </c:pt>
                <c:pt idx="34">
                  <c:v>1.77</c:v>
                </c:pt>
                <c:pt idx="35">
                  <c:v>1.9</c:v>
                </c:pt>
                <c:pt idx="36">
                  <c:v>1.85</c:v>
                </c:pt>
                <c:pt idx="37">
                  <c:v>1.82</c:v>
                </c:pt>
                <c:pt idx="38">
                  <c:v>1.8</c:v>
                </c:pt>
                <c:pt idx="39">
                  <c:v>1.76</c:v>
                </c:pt>
                <c:pt idx="40">
                  <c:v>1.73</c:v>
                </c:pt>
                <c:pt idx="41">
                  <c:v>1.74</c:v>
                </c:pt>
                <c:pt idx="42">
                  <c:v>1.71</c:v>
                </c:pt>
                <c:pt idx="43">
                  <c:v>1.69</c:v>
                </c:pt>
                <c:pt idx="44">
                  <c:v>1.69</c:v>
                </c:pt>
                <c:pt idx="45">
                  <c:v>1.69</c:v>
                </c:pt>
                <c:pt idx="46">
                  <c:v>1.67</c:v>
                </c:pt>
                <c:pt idx="47">
                  <c:v>1.64</c:v>
                </c:pt>
                <c:pt idx="48">
                  <c:v>1.61</c:v>
                </c:pt>
                <c:pt idx="49">
                  <c:v>1.59</c:v>
                </c:pt>
                <c:pt idx="50">
                  <c:v>1.58</c:v>
                </c:pt>
                <c:pt idx="51">
                  <c:v>1.57</c:v>
                </c:pt>
                <c:pt idx="52">
                  <c:v>1.56</c:v>
                </c:pt>
                <c:pt idx="53">
                  <c:v>1.56</c:v>
                </c:pt>
                <c:pt idx="54">
                  <c:v>1.53</c:v>
                </c:pt>
                <c:pt idx="55">
                  <c:v>1.52</c:v>
                </c:pt>
                <c:pt idx="56">
                  <c:v>1.5</c:v>
                </c:pt>
                <c:pt idx="57">
                  <c:v>1.47</c:v>
                </c:pt>
                <c:pt idx="58">
                  <c:v>1.45</c:v>
                </c:pt>
                <c:pt idx="59">
                  <c:v>1.42</c:v>
                </c:pt>
                <c:pt idx="60">
                  <c:v>1.38</c:v>
                </c:pt>
                <c:pt idx="61">
                  <c:v>1.38</c:v>
                </c:pt>
                <c:pt idx="62">
                  <c:v>1.37</c:v>
                </c:pt>
                <c:pt idx="63">
                  <c:v>1.35</c:v>
                </c:pt>
                <c:pt idx="64">
                  <c:v>1.34</c:v>
                </c:pt>
                <c:pt idx="65">
                  <c:v>1.33</c:v>
                </c:pt>
                <c:pt idx="66">
                  <c:v>1.31</c:v>
                </c:pt>
                <c:pt idx="67">
                  <c:v>1.3</c:v>
                </c:pt>
                <c:pt idx="68">
                  <c:v>1.28</c:v>
                </c:pt>
                <c:pt idx="69">
                  <c:v>1.27</c:v>
                </c:pt>
                <c:pt idx="70">
                  <c:v>1.25</c:v>
                </c:pt>
                <c:pt idx="71">
                  <c:v>1.23</c:v>
                </c:pt>
                <c:pt idx="72">
                  <c:v>1.22</c:v>
                </c:pt>
                <c:pt idx="73">
                  <c:v>1.2</c:v>
                </c:pt>
                <c:pt idx="74">
                  <c:v>1.19</c:v>
                </c:pt>
                <c:pt idx="75">
                  <c:v>1.18</c:v>
                </c:pt>
                <c:pt idx="76">
                  <c:v>1.17</c:v>
                </c:pt>
                <c:pt idx="77">
                  <c:v>1.1599999999999999</c:v>
                </c:pt>
                <c:pt idx="78">
                  <c:v>1.1499999999999999</c:v>
                </c:pt>
                <c:pt idx="79">
                  <c:v>1.1499999999999999</c:v>
                </c:pt>
                <c:pt idx="80">
                  <c:v>1.1399999999999999</c:v>
                </c:pt>
                <c:pt idx="81">
                  <c:v>1.1299999999999999</c:v>
                </c:pt>
                <c:pt idx="82">
                  <c:v>1.1200000000000001</c:v>
                </c:pt>
                <c:pt idx="83">
                  <c:v>1.1200000000000001</c:v>
                </c:pt>
                <c:pt idx="84">
                  <c:v>1.1100000000000001</c:v>
                </c:pt>
                <c:pt idx="85">
                  <c:v>1.1100000000000001</c:v>
                </c:pt>
                <c:pt idx="86">
                  <c:v>1.1000000000000001</c:v>
                </c:pt>
                <c:pt idx="87">
                  <c:v>1.0900000000000001</c:v>
                </c:pt>
                <c:pt idx="88">
                  <c:v>1.08</c:v>
                </c:pt>
                <c:pt idx="89">
                  <c:v>1.07</c:v>
                </c:pt>
                <c:pt idx="90">
                  <c:v>1.07</c:v>
                </c:pt>
                <c:pt idx="91">
                  <c:v>1.06</c:v>
                </c:pt>
                <c:pt idx="92">
                  <c:v>1.05</c:v>
                </c:pt>
                <c:pt idx="93">
                  <c:v>1.05</c:v>
                </c:pt>
                <c:pt idx="94">
                  <c:v>1.04</c:v>
                </c:pt>
                <c:pt idx="95">
                  <c:v>1.03</c:v>
                </c:pt>
                <c:pt idx="96">
                  <c:v>1.03</c:v>
                </c:pt>
                <c:pt idx="97">
                  <c:v>1.04</c:v>
                </c:pt>
                <c:pt idx="98">
                  <c:v>1.03</c:v>
                </c:pt>
                <c:pt idx="99">
                  <c:v>1.03</c:v>
                </c:pt>
                <c:pt idx="100">
                  <c:v>1.02</c:v>
                </c:pt>
                <c:pt idx="101">
                  <c:v>1.03</c:v>
                </c:pt>
                <c:pt idx="102">
                  <c:v>1.03</c:v>
                </c:pt>
                <c:pt idx="103">
                  <c:v>1.02</c:v>
                </c:pt>
                <c:pt idx="104">
                  <c:v>1.02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71-40DB-814D-BE3FBE818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116096"/>
        <c:axId val="526122328"/>
      </c:scatterChart>
      <c:valAx>
        <c:axId val="526116096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Días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22328"/>
        <c:crosses val="autoZero"/>
        <c:crossBetween val="midCat"/>
      </c:valAx>
      <c:valAx>
        <c:axId val="526122328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611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Cercania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'50'!$N$14:$N$163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4</c:v>
                </c:pt>
                <c:pt idx="7">
                  <c:v>6</c:v>
                </c:pt>
                <c:pt idx="8">
                  <c:v>9</c:v>
                </c:pt>
                <c:pt idx="9">
                  <c:v>14</c:v>
                </c:pt>
                <c:pt idx="10">
                  <c:v>20</c:v>
                </c:pt>
                <c:pt idx="11">
                  <c:v>29</c:v>
                </c:pt>
                <c:pt idx="12">
                  <c:v>40</c:v>
                </c:pt>
                <c:pt idx="13">
                  <c:v>55</c:v>
                </c:pt>
                <c:pt idx="14">
                  <c:v>70</c:v>
                </c:pt>
                <c:pt idx="15">
                  <c:v>85</c:v>
                </c:pt>
                <c:pt idx="16">
                  <c:v>103</c:v>
                </c:pt>
                <c:pt idx="17">
                  <c:v>122</c:v>
                </c:pt>
                <c:pt idx="18">
                  <c:v>145</c:v>
                </c:pt>
                <c:pt idx="19">
                  <c:v>170</c:v>
                </c:pt>
                <c:pt idx="20">
                  <c:v>200</c:v>
                </c:pt>
                <c:pt idx="21">
                  <c:v>233</c:v>
                </c:pt>
                <c:pt idx="22">
                  <c:v>273</c:v>
                </c:pt>
                <c:pt idx="23">
                  <c:v>318</c:v>
                </c:pt>
                <c:pt idx="24">
                  <c:v>370</c:v>
                </c:pt>
                <c:pt idx="25">
                  <c:v>430</c:v>
                </c:pt>
                <c:pt idx="26">
                  <c:v>496</c:v>
                </c:pt>
                <c:pt idx="27">
                  <c:v>574</c:v>
                </c:pt>
                <c:pt idx="28">
                  <c:v>660</c:v>
                </c:pt>
                <c:pt idx="29">
                  <c:v>754</c:v>
                </c:pt>
                <c:pt idx="30">
                  <c:v>838</c:v>
                </c:pt>
                <c:pt idx="31">
                  <c:v>932</c:v>
                </c:pt>
                <c:pt idx="32">
                  <c:v>1030</c:v>
                </c:pt>
                <c:pt idx="33">
                  <c:v>1127</c:v>
                </c:pt>
                <c:pt idx="34">
                  <c:v>1218</c:v>
                </c:pt>
                <c:pt idx="35">
                  <c:v>1306</c:v>
                </c:pt>
                <c:pt idx="36">
                  <c:v>1398</c:v>
                </c:pt>
                <c:pt idx="37">
                  <c:v>1492</c:v>
                </c:pt>
                <c:pt idx="38">
                  <c:v>1584</c:v>
                </c:pt>
                <c:pt idx="39">
                  <c:v>1679</c:v>
                </c:pt>
                <c:pt idx="40">
                  <c:v>1777</c:v>
                </c:pt>
                <c:pt idx="41">
                  <c:v>1883</c:v>
                </c:pt>
                <c:pt idx="42">
                  <c:v>1988</c:v>
                </c:pt>
                <c:pt idx="43">
                  <c:v>2087</c:v>
                </c:pt>
                <c:pt idx="44">
                  <c:v>2185</c:v>
                </c:pt>
                <c:pt idx="45">
                  <c:v>2284</c:v>
                </c:pt>
                <c:pt idx="46">
                  <c:v>2378</c:v>
                </c:pt>
                <c:pt idx="47">
                  <c:v>2474</c:v>
                </c:pt>
                <c:pt idx="48">
                  <c:v>2567</c:v>
                </c:pt>
                <c:pt idx="49">
                  <c:v>2658</c:v>
                </c:pt>
                <c:pt idx="50">
                  <c:v>2746</c:v>
                </c:pt>
                <c:pt idx="51">
                  <c:v>2835</c:v>
                </c:pt>
                <c:pt idx="52">
                  <c:v>2918</c:v>
                </c:pt>
                <c:pt idx="53">
                  <c:v>3002</c:v>
                </c:pt>
                <c:pt idx="54">
                  <c:v>3080</c:v>
                </c:pt>
                <c:pt idx="55">
                  <c:v>3127</c:v>
                </c:pt>
                <c:pt idx="56">
                  <c:v>3173</c:v>
                </c:pt>
                <c:pt idx="57">
                  <c:v>3218</c:v>
                </c:pt>
                <c:pt idx="58">
                  <c:v>3264</c:v>
                </c:pt>
                <c:pt idx="59">
                  <c:v>3302</c:v>
                </c:pt>
                <c:pt idx="60">
                  <c:v>3340</c:v>
                </c:pt>
                <c:pt idx="61">
                  <c:v>3373</c:v>
                </c:pt>
                <c:pt idx="62">
                  <c:v>3405</c:v>
                </c:pt>
                <c:pt idx="63">
                  <c:v>3435</c:v>
                </c:pt>
                <c:pt idx="64">
                  <c:v>3465</c:v>
                </c:pt>
                <c:pt idx="65">
                  <c:v>3490</c:v>
                </c:pt>
                <c:pt idx="66">
                  <c:v>3517</c:v>
                </c:pt>
                <c:pt idx="67">
                  <c:v>3542</c:v>
                </c:pt>
                <c:pt idx="68">
                  <c:v>3565</c:v>
                </c:pt>
                <c:pt idx="69">
                  <c:v>3586</c:v>
                </c:pt>
                <c:pt idx="70">
                  <c:v>3619</c:v>
                </c:pt>
                <c:pt idx="71">
                  <c:v>3648</c:v>
                </c:pt>
                <c:pt idx="72">
                  <c:v>3677</c:v>
                </c:pt>
                <c:pt idx="73">
                  <c:v>3704</c:v>
                </c:pt>
                <c:pt idx="74">
                  <c:v>3731</c:v>
                </c:pt>
                <c:pt idx="75">
                  <c:v>3759</c:v>
                </c:pt>
                <c:pt idx="76">
                  <c:v>3787</c:v>
                </c:pt>
                <c:pt idx="77">
                  <c:v>3811</c:v>
                </c:pt>
                <c:pt idx="78">
                  <c:v>3836</c:v>
                </c:pt>
                <c:pt idx="79">
                  <c:v>3862</c:v>
                </c:pt>
                <c:pt idx="80">
                  <c:v>3887</c:v>
                </c:pt>
                <c:pt idx="81">
                  <c:v>3912</c:v>
                </c:pt>
                <c:pt idx="82">
                  <c:v>3937</c:v>
                </c:pt>
                <c:pt idx="83">
                  <c:v>3960</c:v>
                </c:pt>
                <c:pt idx="84">
                  <c:v>3983</c:v>
                </c:pt>
                <c:pt idx="85">
                  <c:v>4010</c:v>
                </c:pt>
                <c:pt idx="86">
                  <c:v>4036</c:v>
                </c:pt>
                <c:pt idx="87">
                  <c:v>4148</c:v>
                </c:pt>
                <c:pt idx="88">
                  <c:v>4280</c:v>
                </c:pt>
                <c:pt idx="89">
                  <c:v>4380</c:v>
                </c:pt>
                <c:pt idx="90">
                  <c:v>4406</c:v>
                </c:pt>
                <c:pt idx="91">
                  <c:v>4528</c:v>
                </c:pt>
                <c:pt idx="92">
                  <c:v>4586</c:v>
                </c:pt>
                <c:pt idx="93">
                  <c:v>4716</c:v>
                </c:pt>
                <c:pt idx="94">
                  <c:v>4934</c:v>
                </c:pt>
                <c:pt idx="95">
                  <c:v>5119</c:v>
                </c:pt>
                <c:pt idx="96">
                  <c:v>5170</c:v>
                </c:pt>
                <c:pt idx="97">
                  <c:v>5167</c:v>
                </c:pt>
                <c:pt idx="98">
                  <c:v>5321</c:v>
                </c:pt>
                <c:pt idx="99">
                  <c:v>5501</c:v>
                </c:pt>
                <c:pt idx="100">
                  <c:v>5747</c:v>
                </c:pt>
                <c:pt idx="101">
                  <c:v>5767</c:v>
                </c:pt>
                <c:pt idx="102">
                  <c:v>5830</c:v>
                </c:pt>
                <c:pt idx="103">
                  <c:v>5991</c:v>
                </c:pt>
                <c:pt idx="104">
                  <c:v>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15-4E98-8B27-7177C347DD82}"/>
            </c:ext>
          </c:extLst>
        </c:ser>
        <c:ser>
          <c:idx val="1"/>
          <c:order val="1"/>
          <c:tx>
            <c:v>Clusters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'50'!$O$14:$O$163</c:f>
              <c:numCache>
                <c:formatCode>#,##0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</c:v>
                </c:pt>
                <c:pt idx="4">
                  <c:v>14</c:v>
                </c:pt>
                <c:pt idx="5">
                  <c:v>20</c:v>
                </c:pt>
                <c:pt idx="6">
                  <c:v>36</c:v>
                </c:pt>
                <c:pt idx="7">
                  <c:v>59</c:v>
                </c:pt>
                <c:pt idx="8">
                  <c:v>86</c:v>
                </c:pt>
                <c:pt idx="9">
                  <c:v>120</c:v>
                </c:pt>
                <c:pt idx="10">
                  <c:v>152</c:v>
                </c:pt>
                <c:pt idx="11">
                  <c:v>175</c:v>
                </c:pt>
                <c:pt idx="12">
                  <c:v>196</c:v>
                </c:pt>
                <c:pt idx="13">
                  <c:v>227</c:v>
                </c:pt>
                <c:pt idx="14">
                  <c:v>268</c:v>
                </c:pt>
                <c:pt idx="15">
                  <c:v>313</c:v>
                </c:pt>
                <c:pt idx="16">
                  <c:v>368</c:v>
                </c:pt>
                <c:pt idx="17">
                  <c:v>429</c:v>
                </c:pt>
                <c:pt idx="18">
                  <c:v>496</c:v>
                </c:pt>
                <c:pt idx="19">
                  <c:v>575</c:v>
                </c:pt>
                <c:pt idx="20">
                  <c:v>671</c:v>
                </c:pt>
                <c:pt idx="21">
                  <c:v>788</c:v>
                </c:pt>
                <c:pt idx="22">
                  <c:v>919</c:v>
                </c:pt>
                <c:pt idx="23">
                  <c:v>1058</c:v>
                </c:pt>
                <c:pt idx="24">
                  <c:v>1222</c:v>
                </c:pt>
                <c:pt idx="25">
                  <c:v>1406</c:v>
                </c:pt>
                <c:pt idx="26">
                  <c:v>1579</c:v>
                </c:pt>
                <c:pt idx="27">
                  <c:v>1777</c:v>
                </c:pt>
                <c:pt idx="28">
                  <c:v>1985</c:v>
                </c:pt>
                <c:pt idx="29">
                  <c:v>2202</c:v>
                </c:pt>
                <c:pt idx="30">
                  <c:v>2293</c:v>
                </c:pt>
                <c:pt idx="31">
                  <c:v>2380</c:v>
                </c:pt>
                <c:pt idx="32">
                  <c:v>2470</c:v>
                </c:pt>
                <c:pt idx="33">
                  <c:v>2569</c:v>
                </c:pt>
                <c:pt idx="34">
                  <c:v>2675</c:v>
                </c:pt>
                <c:pt idx="35">
                  <c:v>2786</c:v>
                </c:pt>
                <c:pt idx="36">
                  <c:v>2903</c:v>
                </c:pt>
                <c:pt idx="37">
                  <c:v>3018</c:v>
                </c:pt>
                <c:pt idx="38">
                  <c:v>3132</c:v>
                </c:pt>
                <c:pt idx="39">
                  <c:v>3238</c:v>
                </c:pt>
                <c:pt idx="40">
                  <c:v>3329</c:v>
                </c:pt>
                <c:pt idx="41">
                  <c:v>3413</c:v>
                </c:pt>
                <c:pt idx="42">
                  <c:v>3489</c:v>
                </c:pt>
                <c:pt idx="43">
                  <c:v>3552</c:v>
                </c:pt>
                <c:pt idx="44">
                  <c:v>3610</c:v>
                </c:pt>
                <c:pt idx="45">
                  <c:v>3662</c:v>
                </c:pt>
                <c:pt idx="46">
                  <c:v>3713</c:v>
                </c:pt>
                <c:pt idx="47">
                  <c:v>3762</c:v>
                </c:pt>
                <c:pt idx="48">
                  <c:v>3802</c:v>
                </c:pt>
                <c:pt idx="49">
                  <c:v>3841</c:v>
                </c:pt>
                <c:pt idx="50">
                  <c:v>3878</c:v>
                </c:pt>
                <c:pt idx="51">
                  <c:v>3915</c:v>
                </c:pt>
                <c:pt idx="52">
                  <c:v>3948</c:v>
                </c:pt>
                <c:pt idx="53">
                  <c:v>3985</c:v>
                </c:pt>
                <c:pt idx="54">
                  <c:v>4017</c:v>
                </c:pt>
                <c:pt idx="55">
                  <c:v>4032</c:v>
                </c:pt>
                <c:pt idx="56">
                  <c:v>4046</c:v>
                </c:pt>
                <c:pt idx="57">
                  <c:v>4060</c:v>
                </c:pt>
                <c:pt idx="58">
                  <c:v>4074</c:v>
                </c:pt>
                <c:pt idx="59">
                  <c:v>4087</c:v>
                </c:pt>
                <c:pt idx="60">
                  <c:v>4099</c:v>
                </c:pt>
                <c:pt idx="61">
                  <c:v>4108</c:v>
                </c:pt>
                <c:pt idx="62">
                  <c:v>4116</c:v>
                </c:pt>
                <c:pt idx="63">
                  <c:v>4124</c:v>
                </c:pt>
                <c:pt idx="64">
                  <c:v>4131</c:v>
                </c:pt>
                <c:pt idx="65">
                  <c:v>4137</c:v>
                </c:pt>
                <c:pt idx="66">
                  <c:v>4142</c:v>
                </c:pt>
                <c:pt idx="67">
                  <c:v>4148</c:v>
                </c:pt>
                <c:pt idx="68">
                  <c:v>4153</c:v>
                </c:pt>
                <c:pt idx="69">
                  <c:v>4157</c:v>
                </c:pt>
                <c:pt idx="70">
                  <c:v>4181</c:v>
                </c:pt>
                <c:pt idx="71">
                  <c:v>4198</c:v>
                </c:pt>
                <c:pt idx="72">
                  <c:v>4213</c:v>
                </c:pt>
                <c:pt idx="73">
                  <c:v>4239</c:v>
                </c:pt>
                <c:pt idx="74">
                  <c:v>4263</c:v>
                </c:pt>
                <c:pt idx="75">
                  <c:v>4285</c:v>
                </c:pt>
                <c:pt idx="76">
                  <c:v>4311</c:v>
                </c:pt>
                <c:pt idx="77">
                  <c:v>4340</c:v>
                </c:pt>
                <c:pt idx="78">
                  <c:v>4364</c:v>
                </c:pt>
                <c:pt idx="79">
                  <c:v>4386</c:v>
                </c:pt>
                <c:pt idx="80">
                  <c:v>4406</c:v>
                </c:pt>
                <c:pt idx="81">
                  <c:v>4420</c:v>
                </c:pt>
                <c:pt idx="82">
                  <c:v>4432</c:v>
                </c:pt>
                <c:pt idx="83">
                  <c:v>4445</c:v>
                </c:pt>
                <c:pt idx="84">
                  <c:v>4454</c:v>
                </c:pt>
                <c:pt idx="85">
                  <c:v>4555</c:v>
                </c:pt>
                <c:pt idx="86">
                  <c:v>4615</c:v>
                </c:pt>
                <c:pt idx="87">
                  <c:v>4720</c:v>
                </c:pt>
                <c:pt idx="88">
                  <c:v>4917</c:v>
                </c:pt>
                <c:pt idx="89">
                  <c:v>5088</c:v>
                </c:pt>
                <c:pt idx="90">
                  <c:v>5242</c:v>
                </c:pt>
                <c:pt idx="91">
                  <c:v>5513</c:v>
                </c:pt>
                <c:pt idx="92">
                  <c:v>5806</c:v>
                </c:pt>
                <c:pt idx="93">
                  <c:v>6083</c:v>
                </c:pt>
                <c:pt idx="94">
                  <c:v>6499</c:v>
                </c:pt>
                <c:pt idx="95">
                  <c:v>6742</c:v>
                </c:pt>
                <c:pt idx="96">
                  <c:v>6886</c:v>
                </c:pt>
                <c:pt idx="97">
                  <c:v>7018</c:v>
                </c:pt>
                <c:pt idx="98">
                  <c:v>7042</c:v>
                </c:pt>
                <c:pt idx="99">
                  <c:v>7195</c:v>
                </c:pt>
                <c:pt idx="100">
                  <c:v>7220</c:v>
                </c:pt>
                <c:pt idx="101">
                  <c:v>7330</c:v>
                </c:pt>
                <c:pt idx="102">
                  <c:v>7381</c:v>
                </c:pt>
                <c:pt idx="103">
                  <c:v>7383</c:v>
                </c:pt>
                <c:pt idx="104">
                  <c:v>7414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15-4E98-8B27-7177C347D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61776"/>
        <c:axId val="606369320"/>
      </c:scatterChart>
      <c:valAx>
        <c:axId val="60636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9320"/>
        <c:crosses val="autoZero"/>
        <c:crossBetween val="midCat"/>
      </c:valAx>
      <c:valAx>
        <c:axId val="60636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6361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11</xdr:col>
      <xdr:colOff>7620</xdr:colOff>
      <xdr:row>21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98C0279-B23D-4CD0-A892-984F9204A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20</xdr:col>
      <xdr:colOff>0</xdr:colOff>
      <xdr:row>19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99B17ED-8B18-4092-A8D8-E93C79EEC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20</xdr:col>
      <xdr:colOff>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EDD0E8D-5FB9-4F1D-9DD0-F1FEDB6DD8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7620</xdr:colOff>
      <xdr:row>36</xdr:row>
      <xdr:rowOff>0</xdr:rowOff>
    </xdr:from>
    <xdr:to>
      <xdr:col>20</xdr:col>
      <xdr:colOff>0</xdr:colOff>
      <xdr:row>58</xdr:row>
      <xdr:rowOff>7620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D83312F-344F-4551-B566-DF4352622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58</xdr:row>
      <xdr:rowOff>0</xdr:rowOff>
    </xdr:from>
    <xdr:to>
      <xdr:col>19</xdr:col>
      <xdr:colOff>784860</xdr:colOff>
      <xdr:row>80</xdr:row>
      <xdr:rowOff>7620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18F3454-FBEB-47BF-9029-35ECF0D9E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80</xdr:row>
      <xdr:rowOff>0</xdr:rowOff>
    </xdr:from>
    <xdr:to>
      <xdr:col>19</xdr:col>
      <xdr:colOff>784860</xdr:colOff>
      <xdr:row>102</xdr:row>
      <xdr:rowOff>7620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74D7EFC-AB37-4AB5-80FF-E7A8D5D9C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BCC815A-C2A2-41B0-A44C-F99E76619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F60518F-25B3-4886-AA27-4E34ACD6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49</xdr:row>
      <xdr:rowOff>121920</xdr:rowOff>
    </xdr:from>
    <xdr:to>
      <xdr:col>61</xdr:col>
      <xdr:colOff>0</xdr:colOff>
      <xdr:row>66</xdr:row>
      <xdr:rowOff>121920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B7DB325-8386-4FB5-A406-FA44A5D51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273FDE8-43A4-4840-A59A-EB6D51CBA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925EF1-07E3-4138-952D-D93C73B87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93DD7B3-95A0-47F6-ABD7-88B8D8A3E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15240</xdr:colOff>
      <xdr:row>0</xdr:row>
      <xdr:rowOff>0</xdr:rowOff>
    </xdr:from>
    <xdr:to>
      <xdr:col>11</xdr:col>
      <xdr:colOff>586740</xdr:colOff>
      <xdr:row>11</xdr:row>
      <xdr:rowOff>175260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57B4A23-35C3-4B0E-ACF0-EB67D9BFF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61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31E14FF-170B-4A71-8C7A-4872E9699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61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546EE41-54F8-4B74-AD7A-E48D46D6D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61</xdr:col>
      <xdr:colOff>0</xdr:colOff>
      <xdr:row>68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8D21F74-09D5-445E-99AF-C01AFCFB2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E489207-FBDA-4CE2-B009-878198885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28824DF-2A46-4297-8620-A3DCC22AA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1D37F75-FA65-41AA-830A-067F49BD81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7620</xdr:colOff>
      <xdr:row>0</xdr:row>
      <xdr:rowOff>0</xdr:rowOff>
    </xdr:from>
    <xdr:to>
      <xdr:col>12</xdr:col>
      <xdr:colOff>7620</xdr:colOff>
      <xdr:row>11</xdr:row>
      <xdr:rowOff>175260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BC2C7E2-8FB5-4149-99A1-0D994D8E2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7620</xdr:colOff>
      <xdr:row>12</xdr:row>
      <xdr:rowOff>0</xdr:rowOff>
    </xdr:from>
    <xdr:to>
      <xdr:col>56</xdr:col>
      <xdr:colOff>784860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F79AEF3-5B96-4C58-BB8C-DDD75A9511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0</xdr:rowOff>
    </xdr:from>
    <xdr:to>
      <xdr:col>57</xdr:col>
      <xdr:colOff>7620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403D33D-1E02-496B-A52A-5EF6F40D9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176924E-A4BA-4CF7-9584-E8B54CB9F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F736717-1F8C-4F98-AD0E-98EFFF012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5D8C275-38C1-45EF-99FE-14F8950E8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0</xdr:colOff>
      <xdr:row>12</xdr:row>
      <xdr:rowOff>0</xdr:rowOff>
    </xdr:from>
    <xdr:to>
      <xdr:col>60</xdr:col>
      <xdr:colOff>777240</xdr:colOff>
      <xdr:row>35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9D7750A0-8D8B-4D06-BA2D-7BB518311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53</xdr:col>
      <xdr:colOff>0</xdr:colOff>
      <xdr:row>50</xdr:row>
      <xdr:rowOff>0</xdr:rowOff>
    </xdr:from>
    <xdr:to>
      <xdr:col>57</xdr:col>
      <xdr:colOff>15240</xdr:colOff>
      <xdr:row>65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B0BB48F-A111-42A8-8DD4-49E8FE909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640080</xdr:colOff>
      <xdr:row>0</xdr:row>
      <xdr:rowOff>0</xdr:rowOff>
    </xdr:from>
    <xdr:to>
      <xdr:col>11</xdr:col>
      <xdr:colOff>586740</xdr:colOff>
      <xdr:row>11</xdr:row>
      <xdr:rowOff>175260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2782C74-2C7E-42A8-B696-731AC3D85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0</xdr:colOff>
      <xdr:row>12</xdr:row>
      <xdr:rowOff>0</xdr:rowOff>
    </xdr:from>
    <xdr:to>
      <xdr:col>58</xdr:col>
      <xdr:colOff>0</xdr:colOff>
      <xdr:row>35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4D76B1-AE41-4A3F-9D39-EDB5A4DB3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0</xdr:colOff>
      <xdr:row>35</xdr:row>
      <xdr:rowOff>7620</xdr:rowOff>
    </xdr:from>
    <xdr:to>
      <xdr:col>58</xdr:col>
      <xdr:colOff>0</xdr:colOff>
      <xdr:row>50</xdr:row>
      <xdr:rowOff>7620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C2F496A-A3AA-4679-9CAB-242E20715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71</xdr:col>
      <xdr:colOff>0</xdr:colOff>
      <xdr:row>15</xdr:row>
      <xdr:rowOff>0</xdr:rowOff>
    </xdr:from>
    <xdr:to>
      <xdr:col>77</xdr:col>
      <xdr:colOff>0</xdr:colOff>
      <xdr:row>40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CB80D4F-3705-4EC6-B169-B23773E54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15</xdr:row>
      <xdr:rowOff>0</xdr:rowOff>
    </xdr:from>
    <xdr:to>
      <xdr:col>86</xdr:col>
      <xdr:colOff>0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5C3058-DB40-4E1C-BE7F-BD3CF74C82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0</xdr:colOff>
      <xdr:row>40</xdr:row>
      <xdr:rowOff>0</xdr:rowOff>
    </xdr:from>
    <xdr:to>
      <xdr:col>77</xdr:col>
      <xdr:colOff>0</xdr:colOff>
      <xdr:row>63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9732D4F-C7F6-4FEF-8F79-8A57A8A9C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58</xdr:col>
      <xdr:colOff>0</xdr:colOff>
      <xdr:row>12</xdr:row>
      <xdr:rowOff>0</xdr:rowOff>
    </xdr:from>
    <xdr:to>
      <xdr:col>60</xdr:col>
      <xdr:colOff>777240</xdr:colOff>
      <xdr:row>35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E49A1D9C-9448-4DDB-B988-4886DB89B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52</xdr:col>
      <xdr:colOff>716280</xdr:colOff>
      <xdr:row>50</xdr:row>
      <xdr:rowOff>0</xdr:rowOff>
    </xdr:from>
    <xdr:to>
      <xdr:col>58</xdr:col>
      <xdr:colOff>0</xdr:colOff>
      <xdr:row>65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C97D37D-02DD-4BC5-94B7-43BAB8F01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640080</xdr:colOff>
      <xdr:row>0</xdr:row>
      <xdr:rowOff>0</xdr:rowOff>
    </xdr:from>
    <xdr:to>
      <xdr:col>11</xdr:col>
      <xdr:colOff>586740</xdr:colOff>
      <xdr:row>11</xdr:row>
      <xdr:rowOff>175260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6CF48D7-203F-4D7C-A8C8-74131E2A9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390B1-6CFD-4896-97B6-2F3BD1F1C7A2}">
  <dimension ref="A1:BF58"/>
  <sheetViews>
    <sheetView topLeftCell="AE13" workbookViewId="0">
      <selection activeCell="AN28" sqref="AN28"/>
    </sheetView>
  </sheetViews>
  <sheetFormatPr baseColWidth="10" defaultRowHeight="14.4" x14ac:dyDescent="0.3"/>
  <cols>
    <col min="1" max="1" width="3.77734375" bestFit="1" customWidth="1"/>
    <col min="2" max="2" width="11.44140625" bestFit="1" customWidth="1"/>
    <col min="3" max="3" width="11.44140625" style="17" bestFit="1" customWidth="1"/>
    <col min="4" max="4" width="7.88671875" bestFit="1" customWidth="1"/>
    <col min="5" max="5" width="8.109375" bestFit="1" customWidth="1"/>
    <col min="6" max="6" width="8.5546875" bestFit="1" customWidth="1"/>
    <col min="7" max="7" width="10.44140625" bestFit="1" customWidth="1"/>
    <col min="8" max="9" width="10.44140625" customWidth="1"/>
    <col min="10" max="10" width="4.6640625" bestFit="1" customWidth="1"/>
    <col min="11" max="11" width="4" bestFit="1" customWidth="1"/>
    <col min="12" max="12" width="3" bestFit="1" customWidth="1"/>
    <col min="13" max="13" width="11" bestFit="1" customWidth="1"/>
    <col min="14" max="14" width="11" customWidth="1"/>
    <col min="19" max="19" width="9.33203125" bestFit="1" customWidth="1"/>
    <col min="20" max="20" width="9.44140625" style="1" bestFit="1" customWidth="1"/>
    <col min="21" max="21" width="8.109375" style="1" bestFit="1" customWidth="1"/>
    <col min="22" max="22" width="9.109375" bestFit="1" customWidth="1"/>
    <col min="23" max="23" width="10.33203125" bestFit="1" customWidth="1"/>
    <col min="24" max="24" width="10.44140625" bestFit="1" customWidth="1"/>
    <col min="25" max="25" width="7.77734375" bestFit="1" customWidth="1"/>
    <col min="26" max="26" width="12.33203125" bestFit="1" customWidth="1"/>
    <col min="27" max="27" width="9.5546875" bestFit="1" customWidth="1"/>
    <col min="28" max="28" width="3" bestFit="1" customWidth="1"/>
    <col min="29" max="29" width="10" bestFit="1" customWidth="1"/>
    <col min="30" max="30" width="9.33203125" bestFit="1" customWidth="1"/>
    <col min="31" max="31" width="9.44140625" bestFit="1" customWidth="1"/>
    <col min="32" max="32" width="8.109375" bestFit="1" customWidth="1"/>
    <col min="33" max="33" width="9.109375" bestFit="1" customWidth="1"/>
    <col min="34" max="34" width="10.33203125" bestFit="1" customWidth="1"/>
    <col min="35" max="35" width="7.88671875" bestFit="1" customWidth="1"/>
    <col min="36" max="36" width="15.109375" customWidth="1"/>
    <col min="37" max="37" width="7.88671875" bestFit="1" customWidth="1"/>
    <col min="38" max="38" width="7.6640625" bestFit="1" customWidth="1"/>
    <col min="39" max="39" width="13.88671875" customWidth="1"/>
    <col min="40" max="40" width="9.44140625" bestFit="1" customWidth="1"/>
    <col min="42" max="42" width="9.109375" bestFit="1" customWidth="1"/>
    <col min="43" max="43" width="4.33203125" bestFit="1" customWidth="1"/>
    <col min="44" max="44" width="4.6640625" bestFit="1" customWidth="1"/>
    <col min="45" max="46" width="8.5546875" bestFit="1" customWidth="1"/>
    <col min="47" max="47" width="8.44140625" bestFit="1" customWidth="1"/>
    <col min="48" max="48" width="5" bestFit="1" customWidth="1"/>
    <col min="49" max="49" width="4.6640625" bestFit="1" customWidth="1"/>
    <col min="50" max="50" width="9.33203125" bestFit="1" customWidth="1"/>
    <col min="51" max="51" width="9.77734375" bestFit="1" customWidth="1"/>
    <col min="52" max="52" width="6.5546875" bestFit="1" customWidth="1"/>
    <col min="53" max="53" width="3" bestFit="1" customWidth="1"/>
    <col min="56" max="56" width="56.77734375" bestFit="1" customWidth="1"/>
  </cols>
  <sheetData>
    <row r="1" spans="1:57" x14ac:dyDescent="0.3">
      <c r="A1" s="12" t="s">
        <v>23</v>
      </c>
      <c r="B1" s="6">
        <v>3</v>
      </c>
    </row>
    <row r="2" spans="1:57" x14ac:dyDescent="0.3">
      <c r="A2" s="12" t="s">
        <v>21</v>
      </c>
      <c r="B2" s="6">
        <v>30</v>
      </c>
      <c r="Z2" s="21" t="s">
        <v>46</v>
      </c>
      <c r="AC2" s="7"/>
      <c r="AD2" s="120" t="s">
        <v>3</v>
      </c>
      <c r="AE2" s="120"/>
      <c r="AF2" s="44" t="s">
        <v>46</v>
      </c>
      <c r="AG2" s="44" t="s">
        <v>51</v>
      </c>
      <c r="AH2" s="44" t="s">
        <v>4</v>
      </c>
      <c r="AI2" s="120" t="s">
        <v>65</v>
      </c>
      <c r="AJ2" s="120"/>
      <c r="AK2" s="44" t="s">
        <v>61</v>
      </c>
      <c r="AL2" s="44" t="s">
        <v>4</v>
      </c>
      <c r="AM2" s="45" t="s">
        <v>64</v>
      </c>
      <c r="AP2" s="44"/>
      <c r="AQ2" s="120" t="s">
        <v>3</v>
      </c>
      <c r="AR2" s="120"/>
      <c r="AS2" s="44" t="s">
        <v>111</v>
      </c>
      <c r="AT2" s="44" t="s">
        <v>51</v>
      </c>
      <c r="AU2" s="44" t="s">
        <v>4</v>
      </c>
      <c r="AV2" s="120" t="s">
        <v>112</v>
      </c>
      <c r="AW2" s="120"/>
      <c r="AX2" s="44" t="s">
        <v>4</v>
      </c>
      <c r="AY2" s="44" t="s">
        <v>108</v>
      </c>
      <c r="BD2" s="7" t="s">
        <v>142</v>
      </c>
      <c r="BE2" s="1">
        <v>50000</v>
      </c>
    </row>
    <row r="3" spans="1:57" x14ac:dyDescent="0.3">
      <c r="A3" s="12" t="s">
        <v>22</v>
      </c>
      <c r="B3" s="14">
        <f>1/($B$2^B1)</f>
        <v>3.7037037037037037E-5</v>
      </c>
      <c r="M3" s="20" t="s">
        <v>3</v>
      </c>
      <c r="N3" s="20" t="s">
        <v>19</v>
      </c>
      <c r="O3" s="20" t="s">
        <v>8</v>
      </c>
      <c r="P3" s="20" t="s">
        <v>40</v>
      </c>
      <c r="Q3" s="20" t="s">
        <v>41</v>
      </c>
      <c r="S3" s="20" t="s">
        <v>3</v>
      </c>
      <c r="T3" s="22" t="s">
        <v>19</v>
      </c>
      <c r="U3" s="22" t="s">
        <v>8</v>
      </c>
      <c r="V3" s="20" t="s">
        <v>40</v>
      </c>
      <c r="W3" s="20" t="s">
        <v>41</v>
      </c>
      <c r="X3" s="30" t="s">
        <v>44</v>
      </c>
      <c r="Y3" s="30" t="s">
        <v>45</v>
      </c>
      <c r="Z3" s="30" t="s">
        <v>47</v>
      </c>
      <c r="AA3" s="30" t="s">
        <v>48</v>
      </c>
      <c r="AC3" s="40" t="s">
        <v>0</v>
      </c>
      <c r="AD3" s="43" t="s">
        <v>1</v>
      </c>
      <c r="AE3" s="43" t="s">
        <v>2</v>
      </c>
      <c r="AF3" s="43" t="s">
        <v>62</v>
      </c>
      <c r="AG3" s="43" t="s">
        <v>63</v>
      </c>
      <c r="AH3" s="43" t="s">
        <v>66</v>
      </c>
      <c r="AI3" s="43" t="s">
        <v>1</v>
      </c>
      <c r="AJ3" s="43" t="s">
        <v>2</v>
      </c>
      <c r="AK3" s="43" t="s">
        <v>64</v>
      </c>
      <c r="AL3" s="43" t="s">
        <v>54</v>
      </c>
      <c r="AM3" s="43" t="s">
        <v>55</v>
      </c>
      <c r="AP3" s="60" t="s">
        <v>0</v>
      </c>
      <c r="AQ3" s="60" t="s">
        <v>1</v>
      </c>
      <c r="AR3" s="60" t="s">
        <v>2</v>
      </c>
      <c r="AS3" s="60" t="s">
        <v>107</v>
      </c>
      <c r="AT3" s="60" t="s">
        <v>109</v>
      </c>
      <c r="AU3" s="60" t="s">
        <v>110</v>
      </c>
      <c r="AV3" s="60" t="s">
        <v>1</v>
      </c>
      <c r="AW3" s="60" t="s">
        <v>2</v>
      </c>
      <c r="AX3" s="60" t="s">
        <v>113</v>
      </c>
      <c r="AY3" s="60" t="s">
        <v>55</v>
      </c>
      <c r="BD3" s="7" t="s">
        <v>157</v>
      </c>
      <c r="BE3" s="1">
        <v>2694</v>
      </c>
    </row>
    <row r="4" spans="1:57" x14ac:dyDescent="0.3">
      <c r="M4" t="s">
        <v>30</v>
      </c>
      <c r="N4">
        <v>129</v>
      </c>
      <c r="O4">
        <v>0</v>
      </c>
      <c r="P4" s="23">
        <f t="shared" ref="P4:P13" si="0">+O4/N4</f>
        <v>0</v>
      </c>
      <c r="Q4" s="24">
        <f>1-P4</f>
        <v>1</v>
      </c>
      <c r="S4" s="7" t="s">
        <v>30</v>
      </c>
      <c r="T4" s="1">
        <f>+N4</f>
        <v>129</v>
      </c>
      <c r="U4" s="1">
        <f>+O4</f>
        <v>0</v>
      </c>
      <c r="V4" s="23">
        <f t="shared" ref="V4:V9" si="1">+U4/T4</f>
        <v>0</v>
      </c>
      <c r="W4" s="24">
        <f t="shared" ref="W4:W9" si="2">1-V4</f>
        <v>1</v>
      </c>
      <c r="X4" s="23">
        <f>+T4/$T$9</f>
        <v>6.8041563373595652E-3</v>
      </c>
      <c r="Y4" s="31">
        <v>0.04</v>
      </c>
      <c r="Z4" s="10">
        <f>+X4/Y4</f>
        <v>0.17010390843398912</v>
      </c>
      <c r="AA4" s="10">
        <f>+Z4/$Z$4</f>
        <v>1</v>
      </c>
      <c r="AC4" s="7" t="s">
        <v>56</v>
      </c>
      <c r="AD4" s="7">
        <v>0</v>
      </c>
      <c r="AE4" s="7">
        <v>4</v>
      </c>
      <c r="AF4" s="7">
        <v>100</v>
      </c>
      <c r="AG4" s="7">
        <v>30</v>
      </c>
      <c r="AH4" s="7">
        <v>100</v>
      </c>
      <c r="AI4" s="7">
        <v>50</v>
      </c>
      <c r="AJ4" s="7">
        <v>60</v>
      </c>
      <c r="AK4" s="7">
        <v>4</v>
      </c>
      <c r="AL4" s="7">
        <v>4</v>
      </c>
      <c r="AM4" s="7">
        <v>40</v>
      </c>
      <c r="AP4" s="7" t="s">
        <v>56</v>
      </c>
      <c r="AQ4">
        <v>0</v>
      </c>
      <c r="AR4">
        <v>4</v>
      </c>
      <c r="AS4" s="7">
        <v>10</v>
      </c>
      <c r="AT4">
        <v>30</v>
      </c>
      <c r="AU4" s="7">
        <v>99.3</v>
      </c>
      <c r="AV4" s="7">
        <v>70</v>
      </c>
      <c r="AW4" s="7">
        <v>90</v>
      </c>
      <c r="AX4">
        <v>4</v>
      </c>
      <c r="AY4">
        <v>40</v>
      </c>
      <c r="BD4" s="7" t="s">
        <v>148</v>
      </c>
      <c r="BE4">
        <v>10</v>
      </c>
    </row>
    <row r="5" spans="1:57" x14ac:dyDescent="0.3">
      <c r="B5" s="19" t="s">
        <v>26</v>
      </c>
      <c r="C5" s="10">
        <f>SUM(B7:B47)</f>
        <v>8.0083333333333329</v>
      </c>
      <c r="M5" t="s">
        <v>31</v>
      </c>
      <c r="N5">
        <v>221</v>
      </c>
      <c r="O5">
        <v>1</v>
      </c>
      <c r="P5" s="23">
        <f t="shared" si="0"/>
        <v>4.5248868778280547E-3</v>
      </c>
      <c r="Q5" s="24">
        <f t="shared" ref="Q5:Q13" si="3">1-P5</f>
        <v>0.99547511312217196</v>
      </c>
      <c r="S5" s="7" t="s">
        <v>31</v>
      </c>
      <c r="T5" s="1">
        <f>+N5</f>
        <v>221</v>
      </c>
      <c r="U5" s="1">
        <f>+O5</f>
        <v>1</v>
      </c>
      <c r="V5" s="23">
        <f t="shared" si="1"/>
        <v>4.5248868778280547E-3</v>
      </c>
      <c r="W5" s="24">
        <f t="shared" si="2"/>
        <v>0.99547511312217196</v>
      </c>
      <c r="X5" s="23">
        <f>+T5/$T$9</f>
        <v>1.1656732950050108E-2</v>
      </c>
      <c r="Y5" s="31">
        <v>0.15</v>
      </c>
      <c r="Z5" s="10">
        <f>+X5/Y5</f>
        <v>7.7711553000334055E-2</v>
      </c>
      <c r="AA5" s="10">
        <f>+Z5/$Z$4</f>
        <v>0.45684754521963827</v>
      </c>
      <c r="AC5" s="7" t="s">
        <v>57</v>
      </c>
      <c r="AD5" s="7">
        <v>5</v>
      </c>
      <c r="AE5" s="7">
        <v>19</v>
      </c>
      <c r="AF5" s="7">
        <v>200</v>
      </c>
      <c r="AG5" s="7">
        <v>30</v>
      </c>
      <c r="AH5" s="7">
        <v>99</v>
      </c>
      <c r="AI5" s="7">
        <v>45</v>
      </c>
      <c r="AJ5" s="7">
        <v>60</v>
      </c>
      <c r="AK5" s="7">
        <v>15</v>
      </c>
      <c r="AL5" s="7">
        <v>15</v>
      </c>
      <c r="AM5" s="7">
        <v>60</v>
      </c>
      <c r="AP5" s="7" t="s">
        <v>57</v>
      </c>
      <c r="AQ5">
        <v>5</v>
      </c>
      <c r="AR5">
        <v>19</v>
      </c>
      <c r="AS5" s="7">
        <v>5</v>
      </c>
      <c r="AT5">
        <v>30</v>
      </c>
      <c r="AU5" s="7">
        <v>100</v>
      </c>
      <c r="AV5" s="7">
        <v>80</v>
      </c>
      <c r="AW5" s="7">
        <v>110</v>
      </c>
      <c r="AX5">
        <v>15</v>
      </c>
      <c r="AY5">
        <v>60</v>
      </c>
      <c r="BD5" s="7" t="s">
        <v>155</v>
      </c>
      <c r="BE5" s="31">
        <v>0.04</v>
      </c>
    </row>
    <row r="6" spans="1:57" x14ac:dyDescent="0.3">
      <c r="A6" s="11" t="s">
        <v>24</v>
      </c>
      <c r="B6" s="13" t="s">
        <v>25</v>
      </c>
      <c r="C6" s="11" t="s">
        <v>27</v>
      </c>
      <c r="M6" t="s">
        <v>32</v>
      </c>
      <c r="N6">
        <v>1285</v>
      </c>
      <c r="O6">
        <v>4</v>
      </c>
      <c r="P6" s="23">
        <f t="shared" si="0"/>
        <v>3.1128404669260703E-3</v>
      </c>
      <c r="Q6" s="24">
        <f t="shared" si="3"/>
        <v>0.99688715953307394</v>
      </c>
      <c r="S6" t="s">
        <v>43</v>
      </c>
      <c r="T6" s="1">
        <f>SUM(N6:N9)</f>
        <v>9541</v>
      </c>
      <c r="U6" s="1">
        <f>SUM(O6:O9)</f>
        <v>36</v>
      </c>
      <c r="V6" s="23">
        <f t="shared" si="1"/>
        <v>3.7731893931453727E-3</v>
      </c>
      <c r="W6" s="24">
        <f t="shared" si="2"/>
        <v>0.99622681060685458</v>
      </c>
      <c r="X6" s="23">
        <f>+T6/$T$9</f>
        <v>0.50324384197478766</v>
      </c>
      <c r="Y6" s="31">
        <v>0.62</v>
      </c>
      <c r="Z6" s="10">
        <f>+X6/Y6</f>
        <v>0.81168361608836725</v>
      </c>
      <c r="AA6" s="10">
        <f>+Z6/$Z$4</f>
        <v>4.7716929232308081</v>
      </c>
      <c r="AC6" s="7" t="s">
        <v>58</v>
      </c>
      <c r="AD6" s="7">
        <v>20</v>
      </c>
      <c r="AE6" s="7">
        <v>64</v>
      </c>
      <c r="AF6" s="7">
        <v>500</v>
      </c>
      <c r="AG6" s="7">
        <v>30</v>
      </c>
      <c r="AH6" s="7">
        <v>98</v>
      </c>
      <c r="AI6" s="7">
        <v>40</v>
      </c>
      <c r="AJ6" s="7">
        <v>60</v>
      </c>
      <c r="AK6" s="7">
        <v>62</v>
      </c>
      <c r="AL6" s="7">
        <v>62</v>
      </c>
      <c r="AM6" s="7">
        <v>100</v>
      </c>
      <c r="AP6" s="7" t="s">
        <v>58</v>
      </c>
      <c r="AQ6">
        <v>20</v>
      </c>
      <c r="AR6">
        <v>64</v>
      </c>
      <c r="AS6" s="7">
        <v>40</v>
      </c>
      <c r="AT6">
        <v>30</v>
      </c>
      <c r="AU6" s="7">
        <v>99.4</v>
      </c>
      <c r="AV6" s="7">
        <v>80</v>
      </c>
      <c r="AW6" s="7">
        <v>120</v>
      </c>
      <c r="AX6">
        <v>62</v>
      </c>
      <c r="AY6">
        <v>100</v>
      </c>
      <c r="BD6" s="7" t="s">
        <v>162</v>
      </c>
      <c r="BE6" s="31">
        <v>0.05</v>
      </c>
    </row>
    <row r="7" spans="1:57" x14ac:dyDescent="0.3">
      <c r="A7">
        <v>0</v>
      </c>
      <c r="B7" s="10">
        <f t="shared" ref="B7:B37" si="4">IF(A7&gt;$B$2,"",$B$3*(A7^$B$1))</f>
        <v>0</v>
      </c>
      <c r="C7" s="17">
        <v>0</v>
      </c>
      <c r="M7" t="s">
        <v>33</v>
      </c>
      <c r="N7">
        <v>2208</v>
      </c>
      <c r="O7">
        <v>3</v>
      </c>
      <c r="P7" s="23">
        <f t="shared" si="0"/>
        <v>1.358695652173913E-3</v>
      </c>
      <c r="Q7" s="24">
        <f t="shared" si="3"/>
        <v>0.99864130434782605</v>
      </c>
      <c r="S7" t="s">
        <v>36</v>
      </c>
      <c r="T7" s="1">
        <f>+N10</f>
        <v>2916</v>
      </c>
      <c r="U7" s="1">
        <f>+O10</f>
        <v>63</v>
      </c>
      <c r="V7" s="23">
        <f t="shared" si="1"/>
        <v>2.1604938271604937E-2</v>
      </c>
      <c r="W7" s="24">
        <f t="shared" si="2"/>
        <v>0.97839506172839508</v>
      </c>
      <c r="X7" s="23">
        <f>+T7/$T$9</f>
        <v>0.15380558046310461</v>
      </c>
      <c r="Y7" s="31">
        <v>0.05</v>
      </c>
      <c r="Z7" s="10">
        <f>+X7/Y7</f>
        <v>3.0761116092620919</v>
      </c>
      <c r="AA7" s="10">
        <f>+Z7/$Z$4</f>
        <v>18.083720930232559</v>
      </c>
      <c r="AC7" s="7" t="s">
        <v>59</v>
      </c>
      <c r="AD7" s="7">
        <v>65</v>
      </c>
      <c r="AE7" s="7">
        <v>69</v>
      </c>
      <c r="AF7" s="7">
        <v>1500</v>
      </c>
      <c r="AG7" s="7">
        <v>30</v>
      </c>
      <c r="AH7" s="7">
        <v>96</v>
      </c>
      <c r="AI7" s="7">
        <v>30</v>
      </c>
      <c r="AJ7" s="7">
        <v>60</v>
      </c>
      <c r="AK7" s="7">
        <v>5</v>
      </c>
      <c r="AL7" s="7">
        <v>5</v>
      </c>
      <c r="AM7">
        <v>50</v>
      </c>
      <c r="AP7" s="7" t="s">
        <v>59</v>
      </c>
      <c r="AQ7">
        <v>65</v>
      </c>
      <c r="AR7">
        <v>69</v>
      </c>
      <c r="AS7" s="7">
        <v>1000</v>
      </c>
      <c r="AT7">
        <v>30</v>
      </c>
      <c r="AU7" s="7">
        <v>96.8</v>
      </c>
      <c r="AV7" s="7">
        <v>70</v>
      </c>
      <c r="AW7" s="7">
        <v>90</v>
      </c>
      <c r="AX7">
        <v>5</v>
      </c>
      <c r="AY7">
        <v>50</v>
      </c>
      <c r="BD7" s="7" t="s">
        <v>143</v>
      </c>
      <c r="BE7" s="31">
        <v>0</v>
      </c>
    </row>
    <row r="8" spans="1:57" x14ac:dyDescent="0.3">
      <c r="A8">
        <f t="shared" ref="A8:A42" si="5">+A7+1</f>
        <v>1</v>
      </c>
      <c r="B8" s="10">
        <f t="shared" si="4"/>
        <v>3.7037037037037037E-5</v>
      </c>
      <c r="C8" s="17">
        <f t="shared" ref="C8:C47" si="6">IF(OR(ISNA(B8),B8=0),NA(),B8/$C$5)</f>
        <v>4.6248121170077469E-6</v>
      </c>
      <c r="M8" t="s">
        <v>34</v>
      </c>
      <c r="N8">
        <v>2919</v>
      </c>
      <c r="O8">
        <v>9</v>
      </c>
      <c r="P8" s="23">
        <f t="shared" si="0"/>
        <v>3.0832476875642342E-3</v>
      </c>
      <c r="Q8" s="24">
        <f t="shared" si="3"/>
        <v>0.99691675231243582</v>
      </c>
      <c r="S8" s="15" t="s">
        <v>42</v>
      </c>
      <c r="T8" s="27">
        <f>SUM(N11:N12)</f>
        <v>6152</v>
      </c>
      <c r="U8" s="27">
        <f>SUM(O11:O12)</f>
        <v>705</v>
      </c>
      <c r="V8" s="25">
        <f t="shared" si="1"/>
        <v>0.11459687906371911</v>
      </c>
      <c r="W8" s="26">
        <f t="shared" si="2"/>
        <v>0.88540312093628093</v>
      </c>
      <c r="X8" s="25">
        <f>+T8/$T$9</f>
        <v>0.32448968827469804</v>
      </c>
      <c r="Y8" s="32">
        <v>0.14000000000000001</v>
      </c>
      <c r="Z8" s="16">
        <f>+X8/Y8</f>
        <v>2.3177834876764143</v>
      </c>
      <c r="AA8" s="16">
        <f>+Z8/$Z$4</f>
        <v>13.625692137320044</v>
      </c>
      <c r="AC8" s="15" t="s">
        <v>60</v>
      </c>
      <c r="AD8" s="15">
        <v>70</v>
      </c>
      <c r="AE8" s="15">
        <v>150</v>
      </c>
      <c r="AF8" s="15">
        <v>2000</v>
      </c>
      <c r="AG8" s="15">
        <v>30</v>
      </c>
      <c r="AH8" s="15">
        <v>85</v>
      </c>
      <c r="AI8" s="15">
        <v>10</v>
      </c>
      <c r="AJ8" s="15">
        <v>60</v>
      </c>
      <c r="AK8" s="15">
        <v>14</v>
      </c>
      <c r="AL8" s="15">
        <v>14</v>
      </c>
      <c r="AM8" s="15">
        <v>40</v>
      </c>
      <c r="AP8" s="15" t="s">
        <v>60</v>
      </c>
      <c r="AQ8" s="15">
        <v>70</v>
      </c>
      <c r="AR8" s="15">
        <v>150</v>
      </c>
      <c r="AS8" s="15">
        <v>800</v>
      </c>
      <c r="AT8" s="15">
        <v>30</v>
      </c>
      <c r="AU8" s="15">
        <v>83.5</v>
      </c>
      <c r="AV8" s="15">
        <v>60</v>
      </c>
      <c r="AW8" s="15">
        <v>70</v>
      </c>
      <c r="AX8" s="15">
        <v>14</v>
      </c>
      <c r="AY8" s="15">
        <v>40</v>
      </c>
      <c r="BD8" s="7" t="s">
        <v>144</v>
      </c>
      <c r="BE8">
        <v>3</v>
      </c>
    </row>
    <row r="9" spans="1:57" x14ac:dyDescent="0.3">
      <c r="A9" s="7">
        <f t="shared" si="5"/>
        <v>2</v>
      </c>
      <c r="B9" s="10">
        <f t="shared" si="4"/>
        <v>2.9629629629629629E-4</v>
      </c>
      <c r="C9" s="17">
        <f t="shared" si="6"/>
        <v>3.6998496936061976E-5</v>
      </c>
      <c r="M9" t="s">
        <v>35</v>
      </c>
      <c r="N9">
        <v>3129</v>
      </c>
      <c r="O9">
        <v>20</v>
      </c>
      <c r="P9" s="23">
        <f t="shared" si="0"/>
        <v>6.3918184723553853E-3</v>
      </c>
      <c r="Q9" s="24">
        <f t="shared" si="3"/>
        <v>0.99360818152764463</v>
      </c>
      <c r="T9" s="1">
        <f>SUM(T4:T8)</f>
        <v>18959</v>
      </c>
      <c r="U9" s="1">
        <f>SUM(U4:U8)</f>
        <v>805</v>
      </c>
      <c r="V9" s="28">
        <f t="shared" si="1"/>
        <v>4.2460045361042247E-2</v>
      </c>
      <c r="W9" s="23">
        <f t="shared" si="2"/>
        <v>0.9575399546389578</v>
      </c>
      <c r="X9" s="23"/>
      <c r="BD9" s="7" t="s">
        <v>145</v>
      </c>
      <c r="BE9">
        <v>7</v>
      </c>
    </row>
    <row r="10" spans="1:57" x14ac:dyDescent="0.3">
      <c r="A10" s="7">
        <f t="shared" si="5"/>
        <v>3</v>
      </c>
      <c r="B10" s="10">
        <f t="shared" si="4"/>
        <v>1E-3</v>
      </c>
      <c r="C10" s="17">
        <f t="shared" si="6"/>
        <v>1.2486992715920916E-4</v>
      </c>
      <c r="M10" t="s">
        <v>36</v>
      </c>
      <c r="N10">
        <v>2916</v>
      </c>
      <c r="O10">
        <v>63</v>
      </c>
      <c r="P10" s="23">
        <f t="shared" si="0"/>
        <v>2.1604938271604937E-2</v>
      </c>
      <c r="Q10" s="24">
        <f t="shared" si="3"/>
        <v>0.97839506172839508</v>
      </c>
      <c r="S10" s="7"/>
      <c r="T10" s="62" t="s">
        <v>115</v>
      </c>
      <c r="U10" s="62" t="s">
        <v>116</v>
      </c>
      <c r="V10" s="62" t="s">
        <v>117</v>
      </c>
      <c r="AC10" s="7"/>
      <c r="AD10" s="120" t="s">
        <v>3</v>
      </c>
      <c r="AE10" s="120"/>
      <c r="AF10" s="44" t="s">
        <v>46</v>
      </c>
      <c r="AG10" s="44" t="s">
        <v>51</v>
      </c>
      <c r="AH10" s="44" t="s">
        <v>4</v>
      </c>
      <c r="AI10" s="120" t="s">
        <v>65</v>
      </c>
      <c r="AJ10" s="120"/>
      <c r="AK10" s="44" t="s">
        <v>61</v>
      </c>
      <c r="AL10" s="44" t="s">
        <v>4</v>
      </c>
      <c r="AM10" s="45" t="s">
        <v>64</v>
      </c>
      <c r="AP10" s="7"/>
      <c r="BD10" s="7" t="s">
        <v>156</v>
      </c>
      <c r="BE10" s="31">
        <v>1</v>
      </c>
    </row>
    <row r="11" spans="1:57" x14ac:dyDescent="0.3">
      <c r="A11" s="7">
        <f t="shared" si="5"/>
        <v>4</v>
      </c>
      <c r="B11" s="10">
        <f t="shared" si="4"/>
        <v>2.3703703703703703E-3</v>
      </c>
      <c r="C11" s="17">
        <f t="shared" si="6"/>
        <v>2.959879754884958E-4</v>
      </c>
      <c r="M11" t="s">
        <v>37</v>
      </c>
      <c r="N11">
        <v>3132</v>
      </c>
      <c r="O11">
        <v>164</v>
      </c>
      <c r="P11" s="23">
        <f t="shared" si="0"/>
        <v>5.2362707535121331E-2</v>
      </c>
      <c r="Q11" s="24">
        <f t="shared" si="3"/>
        <v>0.94763729246487871</v>
      </c>
      <c r="S11" s="7" t="s">
        <v>118</v>
      </c>
      <c r="T11" s="7">
        <v>193000</v>
      </c>
      <c r="U11" s="7">
        <v>88</v>
      </c>
      <c r="V11" s="7">
        <f t="shared" ref="V11:V16" si="7">ROUND( SQRT(U11*1000000/PI() ),0)</f>
        <v>5293</v>
      </c>
      <c r="X11" s="29"/>
      <c r="AC11" s="40" t="s">
        <v>0</v>
      </c>
      <c r="AD11" s="35" t="s">
        <v>1</v>
      </c>
      <c r="AE11" s="35" t="s">
        <v>2</v>
      </c>
      <c r="AF11" s="35" t="s">
        <v>62</v>
      </c>
      <c r="AG11" s="35" t="s">
        <v>63</v>
      </c>
      <c r="AH11" s="35" t="s">
        <v>66</v>
      </c>
      <c r="AI11" s="35" t="s">
        <v>1</v>
      </c>
      <c r="AJ11" s="35" t="s">
        <v>2</v>
      </c>
      <c r="AK11" s="35" t="s">
        <v>64</v>
      </c>
      <c r="AL11" s="35" t="s">
        <v>54</v>
      </c>
      <c r="AM11" s="35" t="s">
        <v>55</v>
      </c>
      <c r="AP11" s="7" t="s">
        <v>56</v>
      </c>
      <c r="AQ11">
        <v>2</v>
      </c>
      <c r="AR11">
        <v>0</v>
      </c>
      <c r="AS11">
        <v>4</v>
      </c>
      <c r="AT11">
        <v>10</v>
      </c>
      <c r="AU11">
        <v>30</v>
      </c>
      <c r="AV11">
        <v>99.3</v>
      </c>
      <c r="AW11">
        <v>70</v>
      </c>
      <c r="AX11">
        <v>90</v>
      </c>
      <c r="AY11">
        <v>4</v>
      </c>
      <c r="AZ11" s="1">
        <v>2000</v>
      </c>
      <c r="BA11">
        <v>4</v>
      </c>
      <c r="BB11">
        <v>40</v>
      </c>
      <c r="BD11" s="7" t="s">
        <v>159</v>
      </c>
      <c r="BE11" s="31">
        <v>0.25</v>
      </c>
    </row>
    <row r="12" spans="1:57" x14ac:dyDescent="0.3">
      <c r="A12" s="7">
        <f t="shared" si="5"/>
        <v>5</v>
      </c>
      <c r="B12" s="10">
        <f t="shared" si="4"/>
        <v>4.6296296296296294E-3</v>
      </c>
      <c r="C12" s="17">
        <f t="shared" si="6"/>
        <v>5.7810151462596828E-4</v>
      </c>
      <c r="M12" s="15" t="s">
        <v>38</v>
      </c>
      <c r="N12" s="15">
        <v>3020</v>
      </c>
      <c r="O12" s="15">
        <v>541</v>
      </c>
      <c r="P12" s="25">
        <f t="shared" si="0"/>
        <v>0.17913907284768213</v>
      </c>
      <c r="Q12" s="26">
        <f t="shared" si="3"/>
        <v>0.82086092715231784</v>
      </c>
      <c r="S12" s="7" t="s">
        <v>119</v>
      </c>
      <c r="T12" s="7">
        <v>5000</v>
      </c>
      <c r="U12" s="63">
        <f t="shared" ref="U12:U17" si="8">+U11/T11*T12</f>
        <v>2.2797927461139897</v>
      </c>
      <c r="V12" s="7">
        <f t="shared" si="7"/>
        <v>852</v>
      </c>
      <c r="X12" s="29"/>
      <c r="AC12" s="7" t="s">
        <v>56</v>
      </c>
      <c r="AD12">
        <v>0</v>
      </c>
      <c r="AE12">
        <v>4</v>
      </c>
      <c r="AF12">
        <v>100</v>
      </c>
      <c r="AG12">
        <v>30</v>
      </c>
      <c r="AH12">
        <v>100</v>
      </c>
      <c r="AI12">
        <v>100</v>
      </c>
      <c r="AJ12">
        <v>120</v>
      </c>
      <c r="AK12">
        <v>4</v>
      </c>
      <c r="AL12">
        <v>4</v>
      </c>
      <c r="AM12">
        <v>40</v>
      </c>
      <c r="AP12" s="7" t="s">
        <v>57</v>
      </c>
      <c r="AQ12">
        <v>2</v>
      </c>
      <c r="AR12">
        <v>5</v>
      </c>
      <c r="AS12">
        <v>19</v>
      </c>
      <c r="AT12">
        <v>5</v>
      </c>
      <c r="AU12">
        <v>30</v>
      </c>
      <c r="AV12">
        <v>100</v>
      </c>
      <c r="AW12">
        <v>80</v>
      </c>
      <c r="AX12">
        <v>110</v>
      </c>
      <c r="AY12">
        <v>15</v>
      </c>
      <c r="AZ12" s="1">
        <v>7500</v>
      </c>
      <c r="BA12">
        <v>15</v>
      </c>
      <c r="BB12">
        <v>60</v>
      </c>
      <c r="BD12" s="7" t="s">
        <v>146</v>
      </c>
      <c r="BE12" s="31">
        <v>0.1</v>
      </c>
    </row>
    <row r="13" spans="1:57" x14ac:dyDescent="0.3">
      <c r="A13" s="7">
        <f t="shared" si="5"/>
        <v>6</v>
      </c>
      <c r="B13" s="10">
        <f t="shared" si="4"/>
        <v>8.0000000000000002E-3</v>
      </c>
      <c r="C13" s="17">
        <f t="shared" si="6"/>
        <v>9.989594172736733E-4</v>
      </c>
      <c r="M13" t="s">
        <v>39</v>
      </c>
      <c r="N13">
        <f>SUM(N4:N12)</f>
        <v>18959</v>
      </c>
      <c r="O13" s="7">
        <f>SUM(O4:O12)</f>
        <v>805</v>
      </c>
      <c r="P13" s="23">
        <f t="shared" si="0"/>
        <v>4.2460045361042247E-2</v>
      </c>
      <c r="Q13" s="24">
        <f t="shared" si="3"/>
        <v>0.9575399546389578</v>
      </c>
      <c r="S13" s="7" t="s">
        <v>119</v>
      </c>
      <c r="T13" s="7">
        <v>1000</v>
      </c>
      <c r="U13" s="63">
        <f t="shared" si="8"/>
        <v>0.45595854922279794</v>
      </c>
      <c r="V13" s="7">
        <f t="shared" si="7"/>
        <v>381</v>
      </c>
      <c r="X13" s="29"/>
      <c r="AC13" s="7" t="s">
        <v>57</v>
      </c>
      <c r="AD13">
        <v>5</v>
      </c>
      <c r="AE13">
        <v>19</v>
      </c>
      <c r="AF13">
        <v>200</v>
      </c>
      <c r="AG13">
        <v>30</v>
      </c>
      <c r="AH13">
        <v>99</v>
      </c>
      <c r="AI13">
        <v>90</v>
      </c>
      <c r="AJ13">
        <v>120</v>
      </c>
      <c r="AK13">
        <v>15</v>
      </c>
      <c r="AL13">
        <v>15</v>
      </c>
      <c r="AM13">
        <v>60</v>
      </c>
      <c r="AP13" s="7" t="s">
        <v>58</v>
      </c>
      <c r="AQ13">
        <v>2</v>
      </c>
      <c r="AR13">
        <v>20</v>
      </c>
      <c r="AS13">
        <v>64</v>
      </c>
      <c r="AT13">
        <v>40</v>
      </c>
      <c r="AU13">
        <v>30</v>
      </c>
      <c r="AV13">
        <v>99.4</v>
      </c>
      <c r="AW13">
        <v>80</v>
      </c>
      <c r="AX13">
        <v>120</v>
      </c>
      <c r="AY13">
        <v>62</v>
      </c>
      <c r="AZ13" s="1">
        <v>31000</v>
      </c>
      <c r="BA13">
        <v>62</v>
      </c>
      <c r="BB13">
        <v>100</v>
      </c>
      <c r="BD13" s="7" t="s">
        <v>160</v>
      </c>
      <c r="BE13" s="31">
        <v>0</v>
      </c>
    </row>
    <row r="14" spans="1:57" x14ac:dyDescent="0.3">
      <c r="A14" s="7">
        <f t="shared" si="5"/>
        <v>7</v>
      </c>
      <c r="B14" s="10">
        <f t="shared" si="4"/>
        <v>1.2703703703703703E-2</v>
      </c>
      <c r="C14" s="17">
        <f t="shared" si="6"/>
        <v>1.5863105561336572E-3</v>
      </c>
      <c r="S14" s="7" t="s">
        <v>119</v>
      </c>
      <c r="T14" s="7">
        <v>10000</v>
      </c>
      <c r="U14" s="63">
        <f t="shared" si="8"/>
        <v>4.5595854922279795</v>
      </c>
      <c r="V14" s="7">
        <f t="shared" si="7"/>
        <v>1205</v>
      </c>
      <c r="X14" s="29"/>
      <c r="AC14" s="7" t="s">
        <v>58</v>
      </c>
      <c r="AD14">
        <v>20</v>
      </c>
      <c r="AE14">
        <v>64</v>
      </c>
      <c r="AF14">
        <v>500</v>
      </c>
      <c r="AG14">
        <v>30</v>
      </c>
      <c r="AH14">
        <v>98</v>
      </c>
      <c r="AI14">
        <v>80</v>
      </c>
      <c r="AJ14">
        <v>120</v>
      </c>
      <c r="AK14">
        <v>62</v>
      </c>
      <c r="AL14">
        <v>62</v>
      </c>
      <c r="AM14">
        <v>100</v>
      </c>
      <c r="AP14" s="7" t="s">
        <v>59</v>
      </c>
      <c r="AQ14">
        <v>2</v>
      </c>
      <c r="AR14">
        <v>65</v>
      </c>
      <c r="AS14">
        <v>69</v>
      </c>
      <c r="AT14">
        <v>1000</v>
      </c>
      <c r="AU14">
        <v>30</v>
      </c>
      <c r="AV14">
        <v>96.8</v>
      </c>
      <c r="AW14">
        <v>70</v>
      </c>
      <c r="AX14">
        <v>90</v>
      </c>
      <c r="AY14">
        <v>5</v>
      </c>
      <c r="AZ14" s="1">
        <v>2500</v>
      </c>
      <c r="BA14">
        <v>5</v>
      </c>
      <c r="BB14">
        <v>50</v>
      </c>
      <c r="BD14" s="7" t="s">
        <v>147</v>
      </c>
      <c r="BE14" s="31">
        <v>0</v>
      </c>
    </row>
    <row r="15" spans="1:57" x14ac:dyDescent="0.3">
      <c r="A15" s="7">
        <f t="shared" si="5"/>
        <v>8</v>
      </c>
      <c r="B15" s="10">
        <f t="shared" si="4"/>
        <v>1.8962962962962963E-2</v>
      </c>
      <c r="C15" s="17">
        <f t="shared" si="6"/>
        <v>2.3679038039079664E-3</v>
      </c>
      <c r="M15" s="37"/>
      <c r="N15" s="34" t="s">
        <v>51</v>
      </c>
      <c r="O15" s="34" t="s">
        <v>53</v>
      </c>
      <c r="S15" s="7" t="s">
        <v>119</v>
      </c>
      <c r="T15" s="7">
        <v>20000</v>
      </c>
      <c r="U15" s="63">
        <f t="shared" si="8"/>
        <v>9.119170984455959</v>
      </c>
      <c r="V15" s="7">
        <f t="shared" si="7"/>
        <v>1704</v>
      </c>
      <c r="X15" s="29"/>
      <c r="AC15" s="7" t="s">
        <v>59</v>
      </c>
      <c r="AD15">
        <v>65</v>
      </c>
      <c r="AE15">
        <v>69</v>
      </c>
      <c r="AF15">
        <v>1500</v>
      </c>
      <c r="AG15">
        <v>30</v>
      </c>
      <c r="AH15">
        <v>96</v>
      </c>
      <c r="AI15">
        <v>60</v>
      </c>
      <c r="AJ15">
        <v>120</v>
      </c>
      <c r="AK15">
        <v>5</v>
      </c>
      <c r="AL15">
        <v>5</v>
      </c>
      <c r="AM15">
        <v>50</v>
      </c>
      <c r="AP15" s="7" t="s">
        <v>60</v>
      </c>
      <c r="AQ15">
        <v>2</v>
      </c>
      <c r="AR15">
        <v>70</v>
      </c>
      <c r="AS15">
        <v>150</v>
      </c>
      <c r="AT15">
        <v>800</v>
      </c>
      <c r="AU15">
        <v>30</v>
      </c>
      <c r="AV15">
        <v>83.5</v>
      </c>
      <c r="AW15">
        <v>60</v>
      </c>
      <c r="AX15">
        <v>70</v>
      </c>
      <c r="AY15">
        <v>14</v>
      </c>
      <c r="AZ15" s="1">
        <v>7000</v>
      </c>
      <c r="BA15">
        <v>14</v>
      </c>
      <c r="BB15">
        <v>40</v>
      </c>
      <c r="BD15" s="7" t="s">
        <v>150</v>
      </c>
      <c r="BE15">
        <v>1</v>
      </c>
    </row>
    <row r="16" spans="1:57" x14ac:dyDescent="0.3">
      <c r="A16" s="7">
        <f t="shared" si="5"/>
        <v>9</v>
      </c>
      <c r="B16" s="10">
        <f t="shared" si="4"/>
        <v>2.7E-2</v>
      </c>
      <c r="C16" s="17">
        <f t="shared" si="6"/>
        <v>3.3714880332986474E-3</v>
      </c>
      <c r="M16" s="33" t="s">
        <v>13</v>
      </c>
      <c r="N16" s="33" t="s">
        <v>52</v>
      </c>
      <c r="O16" s="33" t="s">
        <v>28</v>
      </c>
      <c r="S16" s="7" t="s">
        <v>119</v>
      </c>
      <c r="T16" s="7">
        <v>50000</v>
      </c>
      <c r="U16" s="63">
        <f t="shared" si="8"/>
        <v>22.797927461139899</v>
      </c>
      <c r="V16" s="7">
        <f t="shared" si="7"/>
        <v>2694</v>
      </c>
      <c r="AC16" s="15" t="s">
        <v>60</v>
      </c>
      <c r="AD16" s="15">
        <v>70</v>
      </c>
      <c r="AE16" s="15">
        <v>150</v>
      </c>
      <c r="AF16" s="15">
        <v>2000</v>
      </c>
      <c r="AG16" s="15">
        <v>30</v>
      </c>
      <c r="AH16" s="15">
        <v>85</v>
      </c>
      <c r="AI16" s="15">
        <v>20</v>
      </c>
      <c r="AJ16" s="15">
        <v>120</v>
      </c>
      <c r="AK16" s="15">
        <v>14</v>
      </c>
      <c r="AL16" s="15">
        <v>14</v>
      </c>
      <c r="AM16" s="15">
        <v>40</v>
      </c>
      <c r="BD16" s="7" t="s">
        <v>151</v>
      </c>
      <c r="BE16">
        <v>4</v>
      </c>
    </row>
    <row r="17" spans="1:58" x14ac:dyDescent="0.3">
      <c r="A17" s="7">
        <f t="shared" si="5"/>
        <v>10</v>
      </c>
      <c r="B17" s="10">
        <f t="shared" si="4"/>
        <v>3.7037037037037035E-2</v>
      </c>
      <c r="C17" s="17">
        <f t="shared" si="6"/>
        <v>4.6248121170077462E-3</v>
      </c>
      <c r="M17" s="38">
        <v>2.4</v>
      </c>
      <c r="N17" s="38">
        <v>30</v>
      </c>
      <c r="O17" s="39">
        <f>1/N17*M17</f>
        <v>0.08</v>
      </c>
      <c r="S17" s="7" t="s">
        <v>119</v>
      </c>
      <c r="T17" s="7">
        <v>75000</v>
      </c>
      <c r="U17" s="63">
        <f t="shared" si="8"/>
        <v>34.196891191709852</v>
      </c>
      <c r="V17" s="7">
        <f t="shared" ref="V17" si="9">ROUND( SQRT(U17*1000000/PI() ),0)</f>
        <v>3299</v>
      </c>
      <c r="BD17" s="7" t="s">
        <v>153</v>
      </c>
      <c r="BE17">
        <v>123</v>
      </c>
    </row>
    <row r="18" spans="1:58" x14ac:dyDescent="0.3">
      <c r="A18" s="7">
        <f t="shared" si="5"/>
        <v>11</v>
      </c>
      <c r="B18" s="10">
        <f t="shared" si="4"/>
        <v>4.9296296296296296E-2</v>
      </c>
      <c r="C18" s="17">
        <f t="shared" si="6"/>
        <v>6.1556249277373108E-3</v>
      </c>
      <c r="S18" s="7" t="s">
        <v>119</v>
      </c>
      <c r="T18" s="7">
        <v>100000</v>
      </c>
      <c r="U18" s="63">
        <f t="shared" ref="U18" si="10">+U17/T17*T18</f>
        <v>45.595854922279798</v>
      </c>
      <c r="V18" s="7">
        <f t="shared" ref="V18" si="11">ROUND( SQRT(U18*1000000/PI() ),0)</f>
        <v>3810</v>
      </c>
      <c r="AC18" t="s">
        <v>167</v>
      </c>
      <c r="BD18" s="7" t="s">
        <v>161</v>
      </c>
      <c r="BE18">
        <v>3</v>
      </c>
    </row>
    <row r="19" spans="1:58" x14ac:dyDescent="0.3">
      <c r="A19" s="7">
        <f t="shared" si="5"/>
        <v>12</v>
      </c>
      <c r="B19" s="10">
        <f t="shared" si="4"/>
        <v>6.4000000000000001E-2</v>
      </c>
      <c r="C19" s="17">
        <f t="shared" si="6"/>
        <v>7.9916753381893864E-3</v>
      </c>
      <c r="AJ19" s="56" t="s">
        <v>104</v>
      </c>
      <c r="AM19" s="44" t="s">
        <v>107</v>
      </c>
      <c r="AN19" s="44" t="s">
        <v>107</v>
      </c>
      <c r="AP19" s="110">
        <v>0.03</v>
      </c>
      <c r="BD19" t="s">
        <v>158</v>
      </c>
      <c r="BE19">
        <v>30</v>
      </c>
    </row>
    <row r="20" spans="1:58" x14ac:dyDescent="0.3">
      <c r="A20" s="7">
        <f t="shared" si="5"/>
        <v>13</v>
      </c>
      <c r="B20" s="10">
        <f t="shared" si="4"/>
        <v>8.1370370370370371E-2</v>
      </c>
      <c r="C20" s="17">
        <f t="shared" si="6"/>
        <v>1.016071222106602E-2</v>
      </c>
      <c r="N20" s="7"/>
      <c r="O20" s="7"/>
      <c r="P20" s="7"/>
      <c r="Q20" s="7"/>
      <c r="S20" s="46" t="s">
        <v>3</v>
      </c>
      <c r="T20" s="47" t="s">
        <v>101</v>
      </c>
      <c r="U20" s="47" t="s">
        <v>8</v>
      </c>
      <c r="V20" s="7"/>
      <c r="W20" s="50" t="s">
        <v>3</v>
      </c>
      <c r="X20" s="51" t="s">
        <v>101</v>
      </c>
      <c r="Y20" s="64" t="s">
        <v>120</v>
      </c>
      <c r="Z20" s="64" t="s">
        <v>75</v>
      </c>
      <c r="AA20" s="51" t="s">
        <v>8</v>
      </c>
      <c r="AC20" s="50" t="s">
        <v>0</v>
      </c>
      <c r="AD20" s="50" t="s">
        <v>3</v>
      </c>
      <c r="AE20" s="51" t="s">
        <v>19</v>
      </c>
      <c r="AF20" s="51" t="s">
        <v>8</v>
      </c>
      <c r="AG20" s="50" t="s">
        <v>40</v>
      </c>
      <c r="AH20" s="50" t="s">
        <v>41</v>
      </c>
      <c r="AI20" s="61" t="s">
        <v>0</v>
      </c>
      <c r="AJ20" s="30" t="s">
        <v>106</v>
      </c>
      <c r="AK20" s="30" t="s">
        <v>45</v>
      </c>
      <c r="AL20" s="30" t="s">
        <v>105</v>
      </c>
      <c r="AM20" s="30" t="s">
        <v>47</v>
      </c>
      <c r="AN20" s="30" t="s">
        <v>141</v>
      </c>
      <c r="AP20" s="30" t="s">
        <v>172</v>
      </c>
      <c r="AS20" s="121" t="s">
        <v>189</v>
      </c>
      <c r="AT20" s="121"/>
      <c r="AV20" s="121" t="s">
        <v>187</v>
      </c>
      <c r="AW20" s="121"/>
      <c r="AY20" s="121" t="s">
        <v>188</v>
      </c>
      <c r="AZ20" s="121"/>
    </row>
    <row r="21" spans="1:58" x14ac:dyDescent="0.3">
      <c r="A21" s="7">
        <f t="shared" si="5"/>
        <v>14</v>
      </c>
      <c r="B21" s="10">
        <f t="shared" si="4"/>
        <v>0.10162962962962963</v>
      </c>
      <c r="C21" s="17">
        <f t="shared" si="6"/>
        <v>1.2690484449069258E-2</v>
      </c>
      <c r="M21" s="7"/>
      <c r="N21" s="7"/>
      <c r="O21" s="7"/>
      <c r="P21" s="7"/>
      <c r="Q21" s="7"/>
      <c r="R21" s="7"/>
      <c r="S21" s="7" t="s">
        <v>96</v>
      </c>
      <c r="T21" s="1">
        <v>56</v>
      </c>
      <c r="U21" s="5">
        <v>0</v>
      </c>
      <c r="V21" s="7"/>
      <c r="W21" s="7" t="s">
        <v>96</v>
      </c>
      <c r="X21">
        <v>72</v>
      </c>
      <c r="Y21" s="55">
        <v>34</v>
      </c>
      <c r="Z21" s="1">
        <v>2</v>
      </c>
      <c r="AA21" s="1">
        <v>1</v>
      </c>
      <c r="AC21" t="s">
        <v>56</v>
      </c>
      <c r="AD21" s="7" t="s">
        <v>30</v>
      </c>
      <c r="AE21" s="1">
        <f>SUM(X21:X22)</f>
        <v>119</v>
      </c>
      <c r="AF21" s="1">
        <f>SUM(AA21:AA22)</f>
        <v>1</v>
      </c>
      <c r="AG21" s="23">
        <f t="shared" ref="AG21:AG26" si="12">+AF21/AE21</f>
        <v>8.4033613445378148E-3</v>
      </c>
      <c r="AH21" s="57">
        <f t="shared" ref="AH21:AH26" si="13">1-AG21</f>
        <v>0.99159663865546221</v>
      </c>
      <c r="AI21" s="7" t="s">
        <v>56</v>
      </c>
      <c r="AJ21" s="23">
        <f>+AE21/$AE$26</f>
        <v>1.4315100626736759E-3</v>
      </c>
      <c r="AK21" s="31">
        <v>0.04</v>
      </c>
      <c r="AL21" s="1">
        <f>+$AE$26*AK21</f>
        <v>3325.16</v>
      </c>
      <c r="AM21" s="98">
        <f>+AJ21/AK21</f>
        <v>3.5787751566841899E-2</v>
      </c>
      <c r="AN21" s="59">
        <f>+AO21*AJ21/AJ28</f>
        <v>0.66014086540196559</v>
      </c>
      <c r="AO21" s="96">
        <v>0.5</v>
      </c>
      <c r="AP21" s="23">
        <f>+$AP$19*AM21</f>
        <v>1.073632547005257E-3</v>
      </c>
      <c r="AS21" s="1">
        <v>70</v>
      </c>
      <c r="AT21" s="1">
        <v>90</v>
      </c>
      <c r="AU21" s="7"/>
      <c r="AV21" s="1">
        <f>+AS21*0.75</f>
        <v>52.5</v>
      </c>
      <c r="AW21" s="1">
        <f>+AT21*0.75</f>
        <v>67.5</v>
      </c>
      <c r="AX21" s="7"/>
      <c r="AY21">
        <f>+AS21/2</f>
        <v>35</v>
      </c>
      <c r="AZ21" s="7">
        <f>+AT21/2</f>
        <v>45</v>
      </c>
      <c r="BD21" s="7"/>
      <c r="BF21" t="s">
        <v>149</v>
      </c>
    </row>
    <row r="22" spans="1:58" x14ac:dyDescent="0.3">
      <c r="A22" s="7">
        <f t="shared" si="5"/>
        <v>15</v>
      </c>
      <c r="B22" s="10">
        <f t="shared" si="4"/>
        <v>0.125</v>
      </c>
      <c r="C22" s="17">
        <f t="shared" si="6"/>
        <v>1.5608740894901146E-2</v>
      </c>
      <c r="M22" s="7"/>
      <c r="N22" s="7"/>
      <c r="O22" s="7"/>
      <c r="P22" s="7"/>
      <c r="Q22" s="7"/>
      <c r="R22" s="7"/>
      <c r="S22" s="7" t="s">
        <v>97</v>
      </c>
      <c r="T22" s="1">
        <v>15</v>
      </c>
      <c r="U22" s="5">
        <v>0</v>
      </c>
      <c r="W22" s="7" t="s">
        <v>97</v>
      </c>
      <c r="X22" s="1">
        <v>47</v>
      </c>
      <c r="Y22" s="1">
        <v>14</v>
      </c>
      <c r="Z22" s="1">
        <v>2</v>
      </c>
      <c r="AA22" s="1">
        <v>0</v>
      </c>
      <c r="AC22" t="s">
        <v>57</v>
      </c>
      <c r="AD22" s="7" t="s">
        <v>31</v>
      </c>
      <c r="AE22" s="1">
        <f>SUM(X23)</f>
        <v>230</v>
      </c>
      <c r="AF22" s="1">
        <f>SUM(AA23)</f>
        <v>0</v>
      </c>
      <c r="AG22" s="23">
        <f t="shared" si="12"/>
        <v>0</v>
      </c>
      <c r="AH22" s="57">
        <f t="shared" si="13"/>
        <v>1</v>
      </c>
      <c r="AI22" s="7" t="s">
        <v>57</v>
      </c>
      <c r="AJ22" s="23">
        <f>+AE22/$AE$26</f>
        <v>2.7667841547474406E-3</v>
      </c>
      <c r="AK22" s="31">
        <v>0.15</v>
      </c>
      <c r="AL22" s="1">
        <f>+$AE$26*AK22</f>
        <v>12469.35</v>
      </c>
      <c r="AM22" s="98">
        <f>+AJ22/AK22</f>
        <v>1.8445227698316271E-2</v>
      </c>
      <c r="AN22" s="59">
        <f>+AO22*AJ22/AJ29</f>
        <v>8.7390583079574133E-2</v>
      </c>
      <c r="AO22" s="96">
        <v>0.5</v>
      </c>
      <c r="AP22" s="23">
        <f>+$AP$19*AM22</f>
        <v>5.5335683094948811E-4</v>
      </c>
      <c r="AS22" s="1">
        <v>80</v>
      </c>
      <c r="AT22" s="1">
        <v>120</v>
      </c>
      <c r="AU22" s="7"/>
      <c r="AV22" s="1">
        <f t="shared" ref="AV22:AW25" si="14">+AS22*0.75</f>
        <v>60</v>
      </c>
      <c r="AW22" s="1">
        <f t="shared" si="14"/>
        <v>90</v>
      </c>
      <c r="AX22" s="7"/>
      <c r="AY22" s="7">
        <f t="shared" ref="AY22:AZ25" si="15">+AS22/2</f>
        <v>40</v>
      </c>
      <c r="AZ22" s="7">
        <f t="shared" si="15"/>
        <v>60</v>
      </c>
    </row>
    <row r="23" spans="1:58" x14ac:dyDescent="0.3">
      <c r="A23" s="7">
        <f t="shared" si="5"/>
        <v>16</v>
      </c>
      <c r="B23" s="10">
        <f t="shared" si="4"/>
        <v>0.1517037037037037</v>
      </c>
      <c r="C23" s="17">
        <f t="shared" si="6"/>
        <v>1.8943230431263731E-2</v>
      </c>
      <c r="M23" s="7"/>
      <c r="N23" s="7"/>
      <c r="O23" s="7"/>
      <c r="P23" s="7"/>
      <c r="Q23" s="7"/>
      <c r="R23" s="7"/>
      <c r="S23" s="7" t="s">
        <v>98</v>
      </c>
      <c r="T23" s="1">
        <v>93</v>
      </c>
      <c r="U23" s="5">
        <v>0</v>
      </c>
      <c r="W23" s="7" t="s">
        <v>98</v>
      </c>
      <c r="X23" s="1">
        <v>230</v>
      </c>
      <c r="Y23" s="1">
        <v>44</v>
      </c>
      <c r="Z23" s="1">
        <v>3</v>
      </c>
      <c r="AA23" s="1">
        <v>0</v>
      </c>
      <c r="AC23" t="s">
        <v>58</v>
      </c>
      <c r="AD23" s="7" t="s">
        <v>43</v>
      </c>
      <c r="AE23" s="1">
        <f>SUM(X24:X27)</f>
        <v>41503</v>
      </c>
      <c r="AF23" s="1">
        <f>SUM(AA24:AA27)</f>
        <v>191</v>
      </c>
      <c r="AG23" s="23">
        <f t="shared" si="12"/>
        <v>4.6020769582921714E-3</v>
      </c>
      <c r="AH23" s="57">
        <f t="shared" si="13"/>
        <v>0.99539792304170782</v>
      </c>
      <c r="AI23" s="7" t="s">
        <v>58</v>
      </c>
      <c r="AJ23" s="23">
        <f>+AE23/$AE$26</f>
        <v>0.49926018597601318</v>
      </c>
      <c r="AK23" s="31">
        <v>0.62</v>
      </c>
      <c r="AL23" s="1">
        <f>+$AE$26*AK23</f>
        <v>51539.98</v>
      </c>
      <c r="AM23" s="98">
        <f>+AJ23/AK23</f>
        <v>0.80525836447744059</v>
      </c>
      <c r="AN23" s="59">
        <f>+AO23*AJ23/AJ30</f>
        <v>0.43195841418919034</v>
      </c>
      <c r="AO23" s="96">
        <v>0.5</v>
      </c>
      <c r="AP23" s="23">
        <f>+$AP$19*AM23</f>
        <v>2.4157750934323218E-2</v>
      </c>
      <c r="AS23" s="1">
        <v>80</v>
      </c>
      <c r="AT23" s="1">
        <v>120</v>
      </c>
      <c r="AU23" s="7"/>
      <c r="AV23" s="1">
        <f t="shared" si="14"/>
        <v>60</v>
      </c>
      <c r="AW23" s="1">
        <f t="shared" si="14"/>
        <v>90</v>
      </c>
      <c r="AX23" s="7"/>
      <c r="AY23" s="7">
        <f t="shared" si="15"/>
        <v>40</v>
      </c>
      <c r="AZ23" s="7">
        <f t="shared" si="15"/>
        <v>60</v>
      </c>
    </row>
    <row r="24" spans="1:58" x14ac:dyDescent="0.3">
      <c r="A24" s="7">
        <f t="shared" si="5"/>
        <v>17</v>
      </c>
      <c r="B24" s="10">
        <f t="shared" si="4"/>
        <v>0.18196296296296297</v>
      </c>
      <c r="C24" s="17">
        <f t="shared" si="6"/>
        <v>2.272170193085906E-2</v>
      </c>
      <c r="M24" s="7"/>
      <c r="N24" s="7"/>
      <c r="O24" s="7"/>
      <c r="P24" s="7"/>
      <c r="Q24" s="7"/>
      <c r="R24" s="7"/>
      <c r="S24" t="s">
        <v>99</v>
      </c>
      <c r="T24" s="1">
        <v>1373</v>
      </c>
      <c r="U24" s="1">
        <v>3</v>
      </c>
      <c r="W24" s="7" t="s">
        <v>99</v>
      </c>
      <c r="X24" s="1">
        <v>4668</v>
      </c>
      <c r="Y24" s="1">
        <v>769</v>
      </c>
      <c r="Z24" s="1">
        <v>43</v>
      </c>
      <c r="AA24" s="1">
        <v>6</v>
      </c>
      <c r="AC24" t="s">
        <v>59</v>
      </c>
      <c r="AD24" s="7" t="s">
        <v>36</v>
      </c>
      <c r="AE24" s="1">
        <f>SUM(X28)</f>
        <v>14021</v>
      </c>
      <c r="AF24" s="1">
        <f>SUM(AA28)</f>
        <v>378</v>
      </c>
      <c r="AG24" s="23">
        <f t="shared" si="12"/>
        <v>2.6959560659011481E-2</v>
      </c>
      <c r="AH24" s="57">
        <f t="shared" si="13"/>
        <v>0.97304043934098849</v>
      </c>
      <c r="AI24" s="7" t="s">
        <v>59</v>
      </c>
      <c r="AJ24" s="23">
        <f>+AE24/$AE$26</f>
        <v>0.16866556797266899</v>
      </c>
      <c r="AK24" s="31">
        <v>0.05</v>
      </c>
      <c r="AL24" s="1">
        <f>+$AE$26*AK24</f>
        <v>4156.45</v>
      </c>
      <c r="AM24" s="98">
        <f>+AJ24/AK24</f>
        <v>3.3733113594533797</v>
      </c>
      <c r="AN24" s="59">
        <f>+AO24*AJ24/AJ31</f>
        <v>21.756678788977986</v>
      </c>
      <c r="AO24" s="96">
        <v>15</v>
      </c>
      <c r="AP24" s="23">
        <f>+$AP$19*AM24</f>
        <v>0.10119934078360139</v>
      </c>
      <c r="AS24" s="1">
        <v>80</v>
      </c>
      <c r="AT24" s="1">
        <v>120</v>
      </c>
      <c r="AU24" s="7"/>
      <c r="AV24" s="1">
        <f t="shared" si="14"/>
        <v>60</v>
      </c>
      <c r="AW24" s="1">
        <f t="shared" si="14"/>
        <v>90</v>
      </c>
      <c r="AX24" s="7"/>
      <c r="AY24" s="7">
        <f t="shared" si="15"/>
        <v>40</v>
      </c>
      <c r="AZ24" s="7">
        <f t="shared" si="15"/>
        <v>60</v>
      </c>
      <c r="BD24" s="7"/>
    </row>
    <row r="25" spans="1:58" x14ac:dyDescent="0.3">
      <c r="A25" s="7">
        <f t="shared" si="5"/>
        <v>18</v>
      </c>
      <c r="B25" s="10">
        <f t="shared" si="4"/>
        <v>0.216</v>
      </c>
      <c r="C25" s="17">
        <f t="shared" si="6"/>
        <v>2.6971904266389179E-2</v>
      </c>
      <c r="M25" s="7"/>
      <c r="N25" s="7"/>
      <c r="O25" s="7"/>
      <c r="P25" s="7"/>
      <c r="Q25" s="7"/>
      <c r="R25" s="7"/>
      <c r="S25" t="s">
        <v>33</v>
      </c>
      <c r="T25" s="1">
        <v>2149</v>
      </c>
      <c r="U25" s="1">
        <v>3</v>
      </c>
      <c r="W25" s="7" t="s">
        <v>33</v>
      </c>
      <c r="X25" s="1">
        <v>8348</v>
      </c>
      <c r="Y25" s="1">
        <v>1843</v>
      </c>
      <c r="Z25" s="1">
        <v>112</v>
      </c>
      <c r="AA25" s="1">
        <v>14</v>
      </c>
      <c r="AC25" s="15" t="s">
        <v>60</v>
      </c>
      <c r="AD25" s="15" t="s">
        <v>42</v>
      </c>
      <c r="AE25" s="27">
        <f>SUM(X29:X30)</f>
        <v>27256</v>
      </c>
      <c r="AF25" s="27">
        <f>SUM(AA29:AA30)</f>
        <v>3837</v>
      </c>
      <c r="AG25" s="25">
        <f t="shared" si="12"/>
        <v>0.14077634282359847</v>
      </c>
      <c r="AH25" s="58">
        <f t="shared" si="13"/>
        <v>0.85922365717640159</v>
      </c>
      <c r="AI25" s="15" t="s">
        <v>60</v>
      </c>
      <c r="AJ25" s="25">
        <f>+AE25/$AE$26</f>
        <v>0.32787595183389673</v>
      </c>
      <c r="AK25" s="32">
        <v>0.14000000000000001</v>
      </c>
      <c r="AL25" s="27">
        <f>+$AE$26*AK25</f>
        <v>11638.060000000001</v>
      </c>
      <c r="AM25" s="99">
        <f>+AJ25/AK25</f>
        <v>2.3419710845278336</v>
      </c>
      <c r="AN25" s="88">
        <f>+AO25*AJ25/AJ32</f>
        <v>11.349220881080988</v>
      </c>
      <c r="AO25" s="97">
        <v>10</v>
      </c>
      <c r="AP25" s="25">
        <f>+$AP$19*AM25</f>
        <v>7.0259132535835003E-2</v>
      </c>
      <c r="AS25" s="1">
        <v>20</v>
      </c>
      <c r="AT25" s="1">
        <v>30</v>
      </c>
      <c r="AU25" s="7"/>
      <c r="AV25" s="1">
        <f t="shared" si="14"/>
        <v>15</v>
      </c>
      <c r="AW25" s="1">
        <f t="shared" si="14"/>
        <v>22.5</v>
      </c>
      <c r="AX25" s="7"/>
      <c r="AY25" s="7">
        <f t="shared" si="15"/>
        <v>10</v>
      </c>
      <c r="AZ25" s="7">
        <f t="shared" si="15"/>
        <v>15</v>
      </c>
      <c r="BD25" s="7"/>
    </row>
    <row r="26" spans="1:58" x14ac:dyDescent="0.3">
      <c r="A26" s="7">
        <f t="shared" si="5"/>
        <v>19</v>
      </c>
      <c r="B26" s="10">
        <f t="shared" si="4"/>
        <v>0.25403703703703706</v>
      </c>
      <c r="C26" s="17">
        <f t="shared" si="6"/>
        <v>3.1721586310556139E-2</v>
      </c>
      <c r="M26" s="7"/>
      <c r="N26" s="7"/>
      <c r="O26" s="7"/>
      <c r="P26" s="7"/>
      <c r="Q26" s="7"/>
      <c r="R26" s="7"/>
      <c r="S26" t="s">
        <v>34</v>
      </c>
      <c r="T26" s="1">
        <v>2800</v>
      </c>
      <c r="U26" s="1">
        <v>7</v>
      </c>
      <c r="W26" s="7" t="s">
        <v>34</v>
      </c>
      <c r="X26" s="1">
        <v>12733</v>
      </c>
      <c r="Y26" s="1">
        <v>3999</v>
      </c>
      <c r="Z26" s="1">
        <v>284</v>
      </c>
      <c r="AA26" s="1">
        <v>46</v>
      </c>
      <c r="AD26" s="7"/>
      <c r="AE26" s="1">
        <f>SUM(AE21:AE25)</f>
        <v>83129</v>
      </c>
      <c r="AF26" s="1">
        <f>SUM(AF21:AF25)</f>
        <v>4407</v>
      </c>
      <c r="AG26" s="28">
        <f t="shared" si="12"/>
        <v>5.3013990304225961E-2</v>
      </c>
      <c r="AH26" s="23">
        <f t="shared" si="13"/>
        <v>0.94698600969577407</v>
      </c>
      <c r="AJ26" s="23">
        <f>SUM(AJ21:AJ25)</f>
        <v>1</v>
      </c>
      <c r="AK26" s="23">
        <f>SUM(AK21:AK25)</f>
        <v>1</v>
      </c>
      <c r="AL26" s="1">
        <f>SUM(AL21:AL25)</f>
        <v>83129</v>
      </c>
      <c r="AM26" s="7"/>
      <c r="AN26" s="31"/>
      <c r="BD26" s="7" t="s">
        <v>152</v>
      </c>
      <c r="BE26">
        <v>125</v>
      </c>
    </row>
    <row r="27" spans="1:58" x14ac:dyDescent="0.3">
      <c r="A27" s="7">
        <f t="shared" si="5"/>
        <v>20</v>
      </c>
      <c r="B27" s="10">
        <f t="shared" si="4"/>
        <v>0.29629629629629628</v>
      </c>
      <c r="C27" s="17">
        <f t="shared" si="6"/>
        <v>3.699849693606197E-2</v>
      </c>
      <c r="M27" s="7"/>
      <c r="N27" s="7"/>
      <c r="O27" s="7"/>
      <c r="P27" s="7"/>
      <c r="Q27" s="7"/>
      <c r="R27" s="7"/>
      <c r="S27" t="s">
        <v>35</v>
      </c>
      <c r="T27" s="1">
        <v>3071</v>
      </c>
      <c r="U27" s="1">
        <v>12</v>
      </c>
      <c r="W27" s="7" t="s">
        <v>35</v>
      </c>
      <c r="X27" s="1">
        <v>15754</v>
      </c>
      <c r="Y27" s="1">
        <v>6284</v>
      </c>
      <c r="Z27" s="1">
        <v>579</v>
      </c>
      <c r="AA27" s="1">
        <v>125</v>
      </c>
      <c r="AC27" s="7"/>
      <c r="AD27" s="7"/>
      <c r="AE27" s="7"/>
      <c r="AF27" s="7"/>
      <c r="AG27" s="7"/>
      <c r="AH27" s="7"/>
      <c r="AI27" s="7"/>
      <c r="AJ27" s="7"/>
      <c r="AK27" s="7"/>
      <c r="BF27" t="s">
        <v>154</v>
      </c>
    </row>
    <row r="28" spans="1:58" x14ac:dyDescent="0.3">
      <c r="A28" s="7">
        <f t="shared" si="5"/>
        <v>21</v>
      </c>
      <c r="B28" s="10">
        <f t="shared" si="4"/>
        <v>0.34299999999999997</v>
      </c>
      <c r="C28" s="17">
        <f t="shared" si="6"/>
        <v>4.2830385015608742E-2</v>
      </c>
      <c r="M28" s="7"/>
      <c r="N28" s="7"/>
      <c r="O28" s="7"/>
      <c r="P28" s="7"/>
      <c r="Q28" s="7"/>
      <c r="R28" s="7"/>
      <c r="S28" t="s">
        <v>36</v>
      </c>
      <c r="T28" s="1">
        <v>2858</v>
      </c>
      <c r="U28" s="1">
        <v>54</v>
      </c>
      <c r="W28" s="7" t="s">
        <v>36</v>
      </c>
      <c r="X28" s="1">
        <v>14021</v>
      </c>
      <c r="Y28" s="1">
        <v>8043</v>
      </c>
      <c r="Z28" s="1">
        <v>949</v>
      </c>
      <c r="AA28" s="1">
        <v>378</v>
      </c>
      <c r="AC28" s="1">
        <v>2000</v>
      </c>
      <c r="AE28" s="1">
        <v>20</v>
      </c>
      <c r="AF28" s="1">
        <v>20</v>
      </c>
      <c r="AG28" s="1">
        <v>0</v>
      </c>
      <c r="AJ28" s="29">
        <f>+AE28/$AD$33</f>
        <v>1.0842459069717013E-3</v>
      </c>
      <c r="AK28" s="7"/>
      <c r="AW28" s="7"/>
      <c r="AY28" s="6"/>
      <c r="AZ28" s="6"/>
    </row>
    <row r="29" spans="1:58" x14ac:dyDescent="0.3">
      <c r="A29" s="7">
        <f t="shared" si="5"/>
        <v>22</v>
      </c>
      <c r="B29" s="10">
        <f t="shared" si="4"/>
        <v>0.39437037037037037</v>
      </c>
      <c r="C29" s="17">
        <f t="shared" si="6"/>
        <v>4.9244999421898486E-2</v>
      </c>
      <c r="M29" s="7"/>
      <c r="N29" s="7"/>
      <c r="O29" s="7"/>
      <c r="P29" s="7"/>
      <c r="Q29" s="7"/>
      <c r="R29" s="7"/>
      <c r="S29" t="s">
        <v>37</v>
      </c>
      <c r="T29" s="1">
        <v>3009</v>
      </c>
      <c r="U29" s="1">
        <v>144</v>
      </c>
      <c r="W29" s="7" t="s">
        <v>37</v>
      </c>
      <c r="X29" s="1">
        <v>13446</v>
      </c>
      <c r="Y29" s="1">
        <v>9836</v>
      </c>
      <c r="Z29" s="1">
        <v>974</v>
      </c>
      <c r="AA29" s="1">
        <v>1201</v>
      </c>
      <c r="AC29" s="1">
        <v>7500</v>
      </c>
      <c r="AD29" s="7"/>
      <c r="AE29" s="1">
        <v>292</v>
      </c>
      <c r="AF29" s="1">
        <v>292</v>
      </c>
      <c r="AG29" s="1">
        <v>0</v>
      </c>
      <c r="AJ29" s="29">
        <f>+AE29/$AD$33</f>
        <v>1.5829990241786836E-2</v>
      </c>
      <c r="AK29" s="7"/>
      <c r="AT29" s="7"/>
      <c r="AV29" s="7"/>
      <c r="AW29" s="7"/>
      <c r="AY29" s="6"/>
      <c r="AZ29" s="6"/>
    </row>
    <row r="30" spans="1:58" x14ac:dyDescent="0.3">
      <c r="A30" s="7">
        <f t="shared" si="5"/>
        <v>23</v>
      </c>
      <c r="B30" s="10">
        <f t="shared" si="4"/>
        <v>0.4506296296296296</v>
      </c>
      <c r="C30" s="17">
        <f t="shared" si="6"/>
        <v>5.6270089027633252E-2</v>
      </c>
      <c r="M30" s="7"/>
      <c r="N30" s="7"/>
      <c r="O30" s="7"/>
      <c r="P30" s="7"/>
      <c r="Q30" s="7"/>
      <c r="R30" s="7"/>
      <c r="S30" t="s">
        <v>100</v>
      </c>
      <c r="T30" s="1">
        <v>2878</v>
      </c>
      <c r="U30" s="1">
        <v>449</v>
      </c>
      <c r="W30" s="15" t="s">
        <v>100</v>
      </c>
      <c r="X30" s="27">
        <v>13810</v>
      </c>
      <c r="Y30" s="27">
        <v>8793</v>
      </c>
      <c r="Z30" s="27">
        <v>118</v>
      </c>
      <c r="AA30" s="27">
        <v>2636</v>
      </c>
      <c r="AC30" s="81">
        <v>31000</v>
      </c>
      <c r="AD30" s="7"/>
      <c r="AE30" s="1">
        <v>10660</v>
      </c>
      <c r="AF30" s="1">
        <v>10610</v>
      </c>
      <c r="AG30" s="1">
        <v>50</v>
      </c>
      <c r="AJ30" s="29">
        <f>+AE30/$AD$33</f>
        <v>0.57790306841591677</v>
      </c>
      <c r="AK30" s="7"/>
      <c r="AT30" s="7"/>
      <c r="AV30" s="7"/>
      <c r="AW30" s="7"/>
      <c r="AY30" s="6"/>
      <c r="AZ30" s="6"/>
    </row>
    <row r="31" spans="1:58" x14ac:dyDescent="0.3">
      <c r="A31" s="7">
        <f t="shared" si="5"/>
        <v>24</v>
      </c>
      <c r="B31" s="10">
        <f t="shared" si="4"/>
        <v>0.51200000000000001</v>
      </c>
      <c r="C31" s="17">
        <f t="shared" si="6"/>
        <v>6.3933402705515091E-2</v>
      </c>
      <c r="M31" s="7"/>
      <c r="N31" s="7"/>
      <c r="O31" s="7"/>
      <c r="P31" s="7"/>
      <c r="Q31" s="7"/>
      <c r="R31" s="7"/>
      <c r="T31" s="1">
        <f>SUM(T21:T30)</f>
        <v>18302</v>
      </c>
      <c r="U31" s="1">
        <f>SUM(U21:U30)</f>
        <v>672</v>
      </c>
      <c r="W31" s="54"/>
      <c r="X31" s="1">
        <f>SUM(X21:X30)</f>
        <v>83129</v>
      </c>
      <c r="Y31" s="1">
        <f t="shared" ref="Y31:AA31" si="16">SUM(Y21:Y30)</f>
        <v>39659</v>
      </c>
      <c r="Z31" s="1">
        <f t="shared" si="16"/>
        <v>3066</v>
      </c>
      <c r="AA31" s="1">
        <f t="shared" si="16"/>
        <v>4407</v>
      </c>
      <c r="AC31" s="81">
        <v>2500</v>
      </c>
      <c r="AD31" s="7"/>
      <c r="AE31" s="1">
        <v>2145</v>
      </c>
      <c r="AF31" s="1">
        <v>2081</v>
      </c>
      <c r="AG31" s="1">
        <v>64</v>
      </c>
      <c r="AJ31" s="29">
        <f>+AE31/$AD$33</f>
        <v>0.11628537352271495</v>
      </c>
      <c r="AK31" s="7"/>
      <c r="AT31" s="7"/>
      <c r="AV31" s="7"/>
      <c r="AW31" s="7"/>
      <c r="AY31" s="6"/>
      <c r="AZ31" s="6"/>
    </row>
    <row r="32" spans="1:58" x14ac:dyDescent="0.3">
      <c r="A32" s="7">
        <f t="shared" si="5"/>
        <v>25</v>
      </c>
      <c r="B32" s="10">
        <f t="shared" si="4"/>
        <v>0.57870370370370372</v>
      </c>
      <c r="C32" s="17">
        <f t="shared" si="6"/>
        <v>7.2262689328246046E-2</v>
      </c>
      <c r="M32" s="7"/>
      <c r="N32" s="7"/>
      <c r="O32" s="7"/>
      <c r="P32" s="7"/>
      <c r="Q32" s="7"/>
      <c r="AB32" s="1"/>
      <c r="AC32" s="105">
        <v>7000</v>
      </c>
      <c r="AD32" s="15"/>
      <c r="AE32" s="27">
        <v>5329</v>
      </c>
      <c r="AF32" s="27">
        <v>4583</v>
      </c>
      <c r="AG32" s="27">
        <v>746</v>
      </c>
      <c r="AJ32" s="29">
        <f>+AE32/$AD$33</f>
        <v>0.28889732191260981</v>
      </c>
      <c r="AK32" s="7"/>
      <c r="AT32" s="7"/>
      <c r="AV32" s="7"/>
      <c r="AW32" s="7"/>
      <c r="AY32" s="6"/>
      <c r="AZ32" s="6"/>
    </row>
    <row r="33" spans="1:41" x14ac:dyDescent="0.3">
      <c r="A33" s="7">
        <f t="shared" si="5"/>
        <v>26</v>
      </c>
      <c r="B33" s="10">
        <f t="shared" si="4"/>
        <v>0.65096296296296297</v>
      </c>
      <c r="C33" s="17">
        <f t="shared" si="6"/>
        <v>8.1285697768528162E-2</v>
      </c>
      <c r="M33" s="7"/>
      <c r="N33" s="7"/>
      <c r="O33" s="7"/>
      <c r="P33" s="7"/>
      <c r="Q33" s="7"/>
      <c r="AB33" s="1"/>
      <c r="AC33" s="7">
        <f>SUM(AC28:AC32)</f>
        <v>50000</v>
      </c>
      <c r="AD33" s="1">
        <f>+AF33+AG33</f>
        <v>18446</v>
      </c>
      <c r="AE33" s="1">
        <f>SUM(AE28:AE32)</f>
        <v>18446</v>
      </c>
      <c r="AF33" s="1">
        <f t="shared" ref="AF33:AG33" si="17">SUM(AF28:AF32)</f>
        <v>17586</v>
      </c>
      <c r="AG33" s="1">
        <f t="shared" si="17"/>
        <v>860</v>
      </c>
      <c r="AJ33" s="7"/>
      <c r="AK33" s="7"/>
      <c r="AL33" s="7"/>
      <c r="AM33" s="4"/>
      <c r="AN33" s="7"/>
      <c r="AO33" s="7"/>
    </row>
    <row r="34" spans="1:41" x14ac:dyDescent="0.3">
      <c r="A34" s="7">
        <f t="shared" si="5"/>
        <v>27</v>
      </c>
      <c r="B34" s="10">
        <f t="shared" si="4"/>
        <v>0.72899999999999998</v>
      </c>
      <c r="C34" s="17">
        <f t="shared" si="6"/>
        <v>9.1030176899063481E-2</v>
      </c>
      <c r="M34" s="7"/>
      <c r="N34" s="7"/>
      <c r="O34" s="7"/>
      <c r="P34" s="7"/>
      <c r="Q34" s="7"/>
      <c r="AB34" s="1"/>
      <c r="AC34" s="7"/>
      <c r="AD34" s="7"/>
      <c r="AE34" s="7"/>
      <c r="AF34" s="7"/>
      <c r="AG34" s="29">
        <f>+AG33/$AD$33</f>
        <v>4.6622573999783153E-2</v>
      </c>
      <c r="AJ34" s="7"/>
      <c r="AK34" s="7"/>
      <c r="AL34" s="7"/>
      <c r="AM34" s="7"/>
      <c r="AN34" s="7"/>
      <c r="AO34" s="7"/>
    </row>
    <row r="35" spans="1:41" x14ac:dyDescent="0.3">
      <c r="A35" s="7">
        <f t="shared" si="5"/>
        <v>28</v>
      </c>
      <c r="B35" s="10">
        <f t="shared" si="4"/>
        <v>0.813037037037037</v>
      </c>
      <c r="C35" s="17">
        <f t="shared" si="6"/>
        <v>0.10152387559255406</v>
      </c>
      <c r="M35" s="7"/>
      <c r="N35" s="7"/>
      <c r="O35" s="7"/>
      <c r="P35" s="7"/>
      <c r="Q35" s="7"/>
      <c r="AB35" s="1"/>
      <c r="AC35" s="7"/>
      <c r="AD35" s="7"/>
      <c r="AE35" s="7"/>
      <c r="AF35" s="7"/>
      <c r="AG35" s="7"/>
      <c r="AJ35" s="7"/>
      <c r="AK35" s="7"/>
      <c r="AL35" s="7"/>
      <c r="AM35" s="7"/>
      <c r="AN35" s="7"/>
      <c r="AO35" s="7"/>
    </row>
    <row r="36" spans="1:41" x14ac:dyDescent="0.3">
      <c r="A36" s="7">
        <f t="shared" si="5"/>
        <v>29</v>
      </c>
      <c r="B36" s="10">
        <f t="shared" si="4"/>
        <v>0.90329629629629626</v>
      </c>
      <c r="C36" s="17">
        <f t="shared" si="6"/>
        <v>0.11279454272170193</v>
      </c>
      <c r="M36" s="7"/>
      <c r="N36" s="7"/>
      <c r="O36" s="7"/>
      <c r="P36" s="7"/>
      <c r="Q36" s="7"/>
      <c r="AB36" s="1"/>
      <c r="AC36" s="7"/>
    </row>
    <row r="37" spans="1:41" x14ac:dyDescent="0.3">
      <c r="A37" s="7">
        <f t="shared" si="5"/>
        <v>30</v>
      </c>
      <c r="B37" s="10">
        <f t="shared" si="4"/>
        <v>1</v>
      </c>
      <c r="C37" s="17">
        <f t="shared" si="6"/>
        <v>0.12486992715920917</v>
      </c>
      <c r="M37" s="7"/>
      <c r="N37" s="7"/>
      <c r="O37" s="7"/>
      <c r="P37" s="7"/>
      <c r="Q37" s="7"/>
      <c r="AB37" s="1"/>
      <c r="AC37" s="7"/>
    </row>
    <row r="38" spans="1:41" x14ac:dyDescent="0.3">
      <c r="A38" s="7">
        <f t="shared" si="5"/>
        <v>31</v>
      </c>
      <c r="B38" s="10"/>
      <c r="C38" s="17" t="e">
        <f t="shared" si="6"/>
        <v>#N/A</v>
      </c>
      <c r="AB38" s="1"/>
      <c r="AC38" s="7"/>
    </row>
    <row r="39" spans="1:41" x14ac:dyDescent="0.3">
      <c r="A39" s="7">
        <f t="shared" si="5"/>
        <v>32</v>
      </c>
      <c r="B39" s="10"/>
      <c r="C39" s="17" t="e">
        <f t="shared" si="6"/>
        <v>#N/A</v>
      </c>
      <c r="AB39" s="1"/>
      <c r="AC39" s="7"/>
    </row>
    <row r="40" spans="1:41" x14ac:dyDescent="0.3">
      <c r="A40" s="7">
        <f t="shared" si="5"/>
        <v>33</v>
      </c>
      <c r="B40" s="10"/>
      <c r="C40" s="17" t="e">
        <f t="shared" si="6"/>
        <v>#N/A</v>
      </c>
      <c r="AB40" s="1"/>
      <c r="AC40" s="7"/>
    </row>
    <row r="41" spans="1:41" x14ac:dyDescent="0.3">
      <c r="A41" s="7">
        <f t="shared" si="5"/>
        <v>34</v>
      </c>
      <c r="B41" s="10"/>
      <c r="C41" s="17" t="e">
        <f t="shared" si="6"/>
        <v>#N/A</v>
      </c>
      <c r="AB41" s="1"/>
    </row>
    <row r="42" spans="1:41" x14ac:dyDescent="0.3">
      <c r="A42" s="7">
        <f t="shared" si="5"/>
        <v>35</v>
      </c>
      <c r="B42" s="10"/>
      <c r="C42" s="17" t="e">
        <f t="shared" si="6"/>
        <v>#N/A</v>
      </c>
    </row>
    <row r="43" spans="1:41" x14ac:dyDescent="0.3">
      <c r="A43" s="7">
        <f>+A42+1</f>
        <v>36</v>
      </c>
      <c r="B43" s="10"/>
      <c r="C43" s="17" t="e">
        <f t="shared" si="6"/>
        <v>#N/A</v>
      </c>
      <c r="S43" s="7"/>
      <c r="U43"/>
    </row>
    <row r="44" spans="1:41" x14ac:dyDescent="0.3">
      <c r="A44" s="7">
        <f>+A43+1</f>
        <v>37</v>
      </c>
      <c r="B44" s="10"/>
      <c r="C44" s="17" t="e">
        <f t="shared" si="6"/>
        <v>#N/A</v>
      </c>
      <c r="S44" s="52"/>
      <c r="U44"/>
    </row>
    <row r="45" spans="1:41" x14ac:dyDescent="0.3">
      <c r="A45" s="7">
        <f>+A44+1</f>
        <v>38</v>
      </c>
      <c r="B45" s="10"/>
      <c r="C45" s="17" t="e">
        <f t="shared" si="6"/>
        <v>#N/A</v>
      </c>
      <c r="S45" s="53"/>
      <c r="U45"/>
    </row>
    <row r="46" spans="1:41" x14ac:dyDescent="0.3">
      <c r="A46" s="7">
        <f>+A45+1</f>
        <v>39</v>
      </c>
      <c r="B46" s="10"/>
      <c r="C46" s="17" t="e">
        <f t="shared" si="6"/>
        <v>#N/A</v>
      </c>
      <c r="S46" s="7"/>
      <c r="U46"/>
    </row>
    <row r="47" spans="1:41" x14ac:dyDescent="0.3">
      <c r="A47" s="15">
        <f>+A46+1</f>
        <v>40</v>
      </c>
      <c r="B47" s="16"/>
      <c r="C47" s="18" t="e">
        <f t="shared" si="6"/>
        <v>#N/A</v>
      </c>
      <c r="S47" s="7"/>
    </row>
    <row r="48" spans="1:41" x14ac:dyDescent="0.3">
      <c r="B48" s="10"/>
      <c r="S48" s="7"/>
    </row>
    <row r="49" spans="2:19" x14ac:dyDescent="0.3">
      <c r="B49" s="10"/>
      <c r="S49" s="7"/>
    </row>
    <row r="50" spans="2:19" x14ac:dyDescent="0.3">
      <c r="B50" s="10"/>
      <c r="S50" s="7"/>
    </row>
    <row r="51" spans="2:19" x14ac:dyDescent="0.3">
      <c r="B51" s="10"/>
      <c r="S51" s="7"/>
    </row>
    <row r="52" spans="2:19" x14ac:dyDescent="0.3">
      <c r="B52" s="10"/>
      <c r="S52" s="7"/>
    </row>
    <row r="53" spans="2:19" x14ac:dyDescent="0.3">
      <c r="B53" s="10"/>
      <c r="S53" s="7"/>
    </row>
    <row r="54" spans="2:19" x14ac:dyDescent="0.3">
      <c r="B54" s="10"/>
    </row>
    <row r="55" spans="2:19" x14ac:dyDescent="0.3">
      <c r="B55" s="10"/>
    </row>
    <row r="56" spans="2:19" x14ac:dyDescent="0.3">
      <c r="B56" s="10"/>
      <c r="S56" s="7"/>
    </row>
    <row r="57" spans="2:19" x14ac:dyDescent="0.3">
      <c r="B57" s="10"/>
    </row>
    <row r="58" spans="2:19" x14ac:dyDescent="0.3">
      <c r="B58" s="10"/>
    </row>
  </sheetData>
  <mergeCells count="9">
    <mergeCell ref="AY20:AZ20"/>
    <mergeCell ref="AS20:AT20"/>
    <mergeCell ref="AV2:AW2"/>
    <mergeCell ref="AI2:AJ2"/>
    <mergeCell ref="AD2:AE2"/>
    <mergeCell ref="AD10:AE10"/>
    <mergeCell ref="AI10:AJ10"/>
    <mergeCell ref="AQ2:AR2"/>
    <mergeCell ref="AV20:AW20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3D464-B4F6-4D77-A01B-2270F7821231}">
  <dimension ref="A1:AA971"/>
  <sheetViews>
    <sheetView topLeftCell="G57" workbookViewId="0">
      <selection activeCell="U50" sqref="U50"/>
    </sheetView>
  </sheetViews>
  <sheetFormatPr baseColWidth="10" defaultRowHeight="14.4" x14ac:dyDescent="0.3"/>
  <cols>
    <col min="1" max="1" width="15.33203125" style="7" bestFit="1" customWidth="1"/>
    <col min="2" max="2" width="10.5546875" style="7" bestFit="1" customWidth="1"/>
    <col min="3" max="3" width="7" style="7" bestFit="1" customWidth="1"/>
    <col min="4" max="4" width="13" style="7" bestFit="1" customWidth="1"/>
    <col min="5" max="5" width="6" style="7" bestFit="1" customWidth="1"/>
    <col min="6" max="6" width="9.109375" style="7" bestFit="1" customWidth="1"/>
    <col min="7" max="7" width="10.5546875" style="7" bestFit="1" customWidth="1"/>
    <col min="8" max="8" width="7.5546875" style="1" bestFit="1" customWidth="1"/>
    <col min="9" max="9" width="8.21875" style="1" bestFit="1" customWidth="1"/>
    <col min="10" max="11" width="9.21875" style="1" bestFit="1" customWidth="1"/>
    <col min="12" max="27" width="11.5546875" style="7"/>
  </cols>
  <sheetData>
    <row r="1" spans="1:27" s="7" customFormat="1" x14ac:dyDescent="0.3">
      <c r="H1" s="1"/>
      <c r="I1" s="42" t="s">
        <v>101</v>
      </c>
      <c r="J1" s="42"/>
      <c r="K1" s="94" t="s">
        <v>76</v>
      </c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 s="7" customFormat="1" x14ac:dyDescent="0.3">
      <c r="A2" s="93" t="s">
        <v>71</v>
      </c>
      <c r="B2" s="93" t="s">
        <v>72</v>
      </c>
      <c r="C2" s="93" t="s">
        <v>73</v>
      </c>
      <c r="D2" s="93" t="s">
        <v>74</v>
      </c>
      <c r="E2" s="93" t="s">
        <v>75</v>
      </c>
      <c r="F2" s="93" t="s">
        <v>76</v>
      </c>
      <c r="G2" s="93" t="s">
        <v>72</v>
      </c>
      <c r="H2" s="94" t="s">
        <v>73</v>
      </c>
      <c r="I2" s="94" t="s">
        <v>5</v>
      </c>
      <c r="J2" s="94" t="s">
        <v>76</v>
      </c>
      <c r="K2" s="94" t="s">
        <v>5</v>
      </c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 x14ac:dyDescent="0.3">
      <c r="A3" s="7" t="s">
        <v>77</v>
      </c>
      <c r="B3" s="8">
        <v>43881</v>
      </c>
      <c r="G3" s="8">
        <v>43881</v>
      </c>
      <c r="H3" s="1">
        <f>SUMIF($B$3:$B$1000,$G3,$C$3:$C$1000)</f>
        <v>2</v>
      </c>
      <c r="I3" s="1">
        <v>0</v>
      </c>
      <c r="J3" s="1">
        <f>SUMIF($B$3:$B$1000,$G3,$F$3:$F$1000)</f>
        <v>0</v>
      </c>
      <c r="K3" s="1">
        <v>0</v>
      </c>
      <c r="V3" s="66" t="s">
        <v>121</v>
      </c>
      <c r="W3" s="7">
        <v>9.9258000000000006</v>
      </c>
    </row>
    <row r="4" spans="1:27" x14ac:dyDescent="0.3">
      <c r="A4" s="7" t="s">
        <v>78</v>
      </c>
      <c r="B4" s="8">
        <v>43881</v>
      </c>
      <c r="G4" s="8">
        <f>+G3+1</f>
        <v>43882</v>
      </c>
      <c r="H4" s="1">
        <f t="shared" ref="H4:H54" si="0">SUMIF($B$3:$B$1000,$G4,$C$3:$C$1000)</f>
        <v>2</v>
      </c>
      <c r="I4" s="1">
        <f>+H4-H3</f>
        <v>0</v>
      </c>
      <c r="J4" s="1">
        <f t="shared" ref="J4:J54" si="1">SUMIF($B$3:$B$1000,$G4,$F$3:$F$1000)</f>
        <v>0</v>
      </c>
      <c r="K4" s="1">
        <f t="shared" ref="K4:K54" si="2">+J4-J3</f>
        <v>0</v>
      </c>
      <c r="V4" s="66" t="s">
        <v>24</v>
      </c>
      <c r="W4" s="7">
        <v>-179.54</v>
      </c>
    </row>
    <row r="5" spans="1:27" x14ac:dyDescent="0.3">
      <c r="A5" s="7" t="s">
        <v>79</v>
      </c>
      <c r="B5" s="8">
        <v>43881</v>
      </c>
      <c r="G5" s="8">
        <f t="shared" ref="G5:G54" si="3">+G4+1</f>
        <v>43883</v>
      </c>
      <c r="H5" s="1">
        <f t="shared" si="0"/>
        <v>2</v>
      </c>
      <c r="I5" s="1">
        <f t="shared" ref="I5:I54" si="4">+H5-H4</f>
        <v>0</v>
      </c>
      <c r="J5" s="1">
        <f t="shared" si="1"/>
        <v>0</v>
      </c>
      <c r="K5" s="1">
        <f t="shared" si="2"/>
        <v>0</v>
      </c>
      <c r="V5" s="66" t="s">
        <v>122</v>
      </c>
      <c r="W5" s="7">
        <v>546.89</v>
      </c>
    </row>
    <row r="6" spans="1:27" x14ac:dyDescent="0.3">
      <c r="A6" s="7" t="s">
        <v>80</v>
      </c>
      <c r="B6" s="8">
        <v>43881</v>
      </c>
      <c r="C6" s="7">
        <v>1</v>
      </c>
      <c r="G6" s="8">
        <f t="shared" si="3"/>
        <v>43884</v>
      </c>
      <c r="H6" s="1">
        <f t="shared" si="0"/>
        <v>2</v>
      </c>
      <c r="I6" s="1">
        <f t="shared" si="4"/>
        <v>0</v>
      </c>
      <c r="J6" s="1">
        <f t="shared" si="1"/>
        <v>0</v>
      </c>
      <c r="K6" s="1">
        <f t="shared" si="2"/>
        <v>0</v>
      </c>
    </row>
    <row r="7" spans="1:27" x14ac:dyDescent="0.3">
      <c r="A7" s="7" t="s">
        <v>81</v>
      </c>
      <c r="B7" s="8">
        <v>43881</v>
      </c>
      <c r="C7" s="7">
        <v>1</v>
      </c>
      <c r="G7" s="8">
        <f t="shared" si="3"/>
        <v>43885</v>
      </c>
      <c r="H7" s="1">
        <f t="shared" si="0"/>
        <v>3</v>
      </c>
      <c r="I7" s="1">
        <f t="shared" si="4"/>
        <v>1</v>
      </c>
      <c r="J7" s="1">
        <f t="shared" si="1"/>
        <v>0</v>
      </c>
      <c r="K7" s="1">
        <f t="shared" si="2"/>
        <v>0</v>
      </c>
      <c r="V7" s="65" t="s">
        <v>24</v>
      </c>
      <c r="W7" s="65" t="s">
        <v>123</v>
      </c>
    </row>
    <row r="8" spans="1:27" x14ac:dyDescent="0.3">
      <c r="A8" s="7" t="s">
        <v>82</v>
      </c>
      <c r="B8" s="8">
        <v>43881</v>
      </c>
      <c r="G8" s="8">
        <f t="shared" si="3"/>
        <v>43886</v>
      </c>
      <c r="H8" s="1">
        <f t="shared" si="0"/>
        <v>10</v>
      </c>
      <c r="I8" s="1">
        <f t="shared" si="4"/>
        <v>7</v>
      </c>
      <c r="J8" s="1">
        <f t="shared" si="1"/>
        <v>0</v>
      </c>
      <c r="K8" s="1">
        <f t="shared" si="2"/>
        <v>0</v>
      </c>
      <c r="V8" s="7">
        <v>40</v>
      </c>
      <c r="W8" s="1">
        <f>+$W$3*(V8*V8)+$W$4*V8+$W$5</f>
        <v>9246.57</v>
      </c>
    </row>
    <row r="9" spans="1:27" x14ac:dyDescent="0.3">
      <c r="A9" s="7" t="s">
        <v>83</v>
      </c>
      <c r="B9" s="8">
        <v>43881</v>
      </c>
      <c r="G9" s="8">
        <f t="shared" si="3"/>
        <v>43887</v>
      </c>
      <c r="H9" s="1">
        <f t="shared" si="0"/>
        <v>16</v>
      </c>
      <c r="I9" s="1">
        <f t="shared" si="4"/>
        <v>6</v>
      </c>
      <c r="J9" s="1">
        <f t="shared" si="1"/>
        <v>0</v>
      </c>
      <c r="K9" s="1">
        <f t="shared" si="2"/>
        <v>0</v>
      </c>
      <c r="V9" s="7">
        <v>41</v>
      </c>
      <c r="W9" s="1">
        <f>+$W$3*(V9*V9)+$W$4*V9+$W$5</f>
        <v>9871.0198000000019</v>
      </c>
    </row>
    <row r="10" spans="1:27" x14ac:dyDescent="0.3">
      <c r="A10" s="7" t="s">
        <v>84</v>
      </c>
      <c r="B10" s="8">
        <v>43881</v>
      </c>
      <c r="C10" s="7">
        <v>0</v>
      </c>
      <c r="G10" s="8">
        <f t="shared" si="3"/>
        <v>43888</v>
      </c>
      <c r="H10" s="1">
        <f t="shared" si="0"/>
        <v>29</v>
      </c>
      <c r="I10" s="1">
        <f t="shared" si="4"/>
        <v>13</v>
      </c>
      <c r="J10" s="1">
        <f t="shared" si="1"/>
        <v>0</v>
      </c>
      <c r="K10" s="1">
        <f t="shared" si="2"/>
        <v>0</v>
      </c>
    </row>
    <row r="11" spans="1:27" x14ac:dyDescent="0.3">
      <c r="A11" s="7" t="s">
        <v>85</v>
      </c>
      <c r="B11" s="8">
        <v>43881</v>
      </c>
      <c r="G11" s="8">
        <f t="shared" si="3"/>
        <v>43889</v>
      </c>
      <c r="H11" s="1">
        <f t="shared" si="0"/>
        <v>43</v>
      </c>
      <c r="I11" s="1">
        <f t="shared" si="4"/>
        <v>14</v>
      </c>
      <c r="J11" s="1">
        <f t="shared" si="1"/>
        <v>0</v>
      </c>
      <c r="K11" s="1">
        <f t="shared" si="2"/>
        <v>0</v>
      </c>
    </row>
    <row r="12" spans="1:27" x14ac:dyDescent="0.3">
      <c r="A12" s="7" t="s">
        <v>86</v>
      </c>
      <c r="B12" s="8">
        <v>43881</v>
      </c>
      <c r="G12" s="8">
        <f t="shared" si="3"/>
        <v>43890</v>
      </c>
      <c r="H12" s="1">
        <f t="shared" si="0"/>
        <v>65</v>
      </c>
      <c r="I12" s="1">
        <f t="shared" si="4"/>
        <v>22</v>
      </c>
      <c r="J12" s="1">
        <f t="shared" si="1"/>
        <v>0</v>
      </c>
      <c r="K12" s="1">
        <f t="shared" si="2"/>
        <v>0</v>
      </c>
    </row>
    <row r="13" spans="1:27" x14ac:dyDescent="0.3">
      <c r="A13" s="7" t="s">
        <v>87</v>
      </c>
      <c r="B13" s="8">
        <v>43881</v>
      </c>
      <c r="G13" s="8">
        <f t="shared" si="3"/>
        <v>43891</v>
      </c>
      <c r="H13" s="1">
        <f t="shared" si="0"/>
        <v>113</v>
      </c>
      <c r="I13" s="1">
        <f t="shared" si="4"/>
        <v>48</v>
      </c>
      <c r="J13" s="1">
        <f t="shared" si="1"/>
        <v>0</v>
      </c>
      <c r="K13" s="1">
        <f t="shared" si="2"/>
        <v>0</v>
      </c>
    </row>
    <row r="14" spans="1:27" x14ac:dyDescent="0.3">
      <c r="A14" s="7" t="s">
        <v>88</v>
      </c>
      <c r="B14" s="8">
        <v>43881</v>
      </c>
      <c r="G14" s="8">
        <f t="shared" si="3"/>
        <v>43892</v>
      </c>
      <c r="H14" s="1">
        <f t="shared" si="0"/>
        <v>148</v>
      </c>
      <c r="I14" s="1">
        <f t="shared" si="4"/>
        <v>35</v>
      </c>
      <c r="J14" s="1">
        <f t="shared" si="1"/>
        <v>0</v>
      </c>
      <c r="K14" s="1">
        <f t="shared" si="2"/>
        <v>0</v>
      </c>
    </row>
    <row r="15" spans="1:27" x14ac:dyDescent="0.3">
      <c r="A15" s="7" t="s">
        <v>89</v>
      </c>
      <c r="B15" s="8">
        <v>43881</v>
      </c>
      <c r="G15" s="8">
        <f t="shared" si="3"/>
        <v>43893</v>
      </c>
      <c r="H15" s="1">
        <f t="shared" si="0"/>
        <v>194</v>
      </c>
      <c r="I15" s="1">
        <f t="shared" si="4"/>
        <v>46</v>
      </c>
      <c r="J15" s="1">
        <f t="shared" si="1"/>
        <v>0</v>
      </c>
      <c r="K15" s="1">
        <f t="shared" si="2"/>
        <v>0</v>
      </c>
    </row>
    <row r="16" spans="1:27" x14ac:dyDescent="0.3">
      <c r="A16" s="7" t="s">
        <v>90</v>
      </c>
      <c r="B16" s="8">
        <v>43881</v>
      </c>
      <c r="G16" s="8">
        <f t="shared" si="3"/>
        <v>43894</v>
      </c>
      <c r="H16" s="1">
        <f t="shared" si="0"/>
        <v>238</v>
      </c>
      <c r="I16" s="1">
        <f t="shared" si="4"/>
        <v>44</v>
      </c>
      <c r="J16" s="1">
        <f t="shared" si="1"/>
        <v>0</v>
      </c>
      <c r="K16" s="1">
        <f t="shared" si="2"/>
        <v>0</v>
      </c>
    </row>
    <row r="17" spans="1:23" x14ac:dyDescent="0.3">
      <c r="A17" s="7" t="s">
        <v>91</v>
      </c>
      <c r="B17" s="8">
        <v>43881</v>
      </c>
      <c r="G17" s="8">
        <f t="shared" si="3"/>
        <v>43895</v>
      </c>
      <c r="H17" s="1">
        <f t="shared" si="0"/>
        <v>364</v>
      </c>
      <c r="I17" s="1">
        <f t="shared" si="4"/>
        <v>126</v>
      </c>
      <c r="J17" s="1">
        <f t="shared" si="1"/>
        <v>0</v>
      </c>
      <c r="K17" s="1">
        <f t="shared" si="2"/>
        <v>0</v>
      </c>
    </row>
    <row r="18" spans="1:23" x14ac:dyDescent="0.3">
      <c r="A18" s="7" t="s">
        <v>92</v>
      </c>
      <c r="B18" s="8">
        <v>43881</v>
      </c>
      <c r="G18" s="8">
        <f t="shared" si="3"/>
        <v>43896</v>
      </c>
      <c r="H18" s="1">
        <f t="shared" si="0"/>
        <v>386</v>
      </c>
      <c r="I18" s="1">
        <f t="shared" si="4"/>
        <v>22</v>
      </c>
      <c r="J18" s="1">
        <f t="shared" si="1"/>
        <v>0</v>
      </c>
      <c r="K18" s="1">
        <f t="shared" si="2"/>
        <v>0</v>
      </c>
    </row>
    <row r="19" spans="1:23" x14ac:dyDescent="0.3">
      <c r="A19" s="7" t="s">
        <v>93</v>
      </c>
      <c r="B19" s="8">
        <v>43881</v>
      </c>
      <c r="G19" s="8">
        <f t="shared" si="3"/>
        <v>43897</v>
      </c>
      <c r="H19" s="1">
        <f t="shared" si="0"/>
        <v>526</v>
      </c>
      <c r="I19" s="1">
        <f t="shared" si="4"/>
        <v>140</v>
      </c>
      <c r="J19" s="1">
        <f t="shared" si="1"/>
        <v>0</v>
      </c>
      <c r="K19" s="1">
        <f t="shared" si="2"/>
        <v>0</v>
      </c>
    </row>
    <row r="20" spans="1:23" x14ac:dyDescent="0.3">
      <c r="A20" s="7" t="s">
        <v>94</v>
      </c>
      <c r="B20" s="8">
        <v>43881</v>
      </c>
      <c r="G20" s="8">
        <f t="shared" si="3"/>
        <v>43898</v>
      </c>
      <c r="H20" s="1">
        <f t="shared" si="0"/>
        <v>1006</v>
      </c>
      <c r="I20" s="1">
        <f t="shared" si="4"/>
        <v>480</v>
      </c>
      <c r="J20" s="1">
        <f t="shared" si="1"/>
        <v>28</v>
      </c>
      <c r="K20" s="1">
        <f t="shared" si="2"/>
        <v>28</v>
      </c>
      <c r="V20" s="66" t="s">
        <v>121</v>
      </c>
      <c r="W20" s="7">
        <v>1.2430000000000001</v>
      </c>
    </row>
    <row r="21" spans="1:23" x14ac:dyDescent="0.3">
      <c r="A21" s="7" t="s">
        <v>95</v>
      </c>
      <c r="B21" s="8">
        <v>43881</v>
      </c>
      <c r="G21" s="8">
        <f t="shared" si="3"/>
        <v>43899</v>
      </c>
      <c r="H21" s="1">
        <f t="shared" si="0"/>
        <v>1606</v>
      </c>
      <c r="I21" s="1">
        <f t="shared" si="4"/>
        <v>600</v>
      </c>
      <c r="J21" s="1">
        <f t="shared" si="1"/>
        <v>36</v>
      </c>
      <c r="K21" s="1">
        <f t="shared" si="2"/>
        <v>8</v>
      </c>
      <c r="V21" s="66" t="s">
        <v>24</v>
      </c>
      <c r="W21" s="7">
        <v>-29.23</v>
      </c>
    </row>
    <row r="22" spans="1:23" x14ac:dyDescent="0.3">
      <c r="A22" s="7" t="s">
        <v>77</v>
      </c>
      <c r="B22" s="8">
        <v>43882</v>
      </c>
      <c r="G22" s="8">
        <f t="shared" si="3"/>
        <v>43900</v>
      </c>
      <c r="H22" s="1">
        <f t="shared" si="0"/>
        <v>2117</v>
      </c>
      <c r="I22" s="1">
        <f t="shared" si="4"/>
        <v>511</v>
      </c>
      <c r="J22" s="1">
        <f t="shared" si="1"/>
        <v>48</v>
      </c>
      <c r="K22" s="1">
        <f t="shared" si="2"/>
        <v>12</v>
      </c>
      <c r="V22" s="66" t="s">
        <v>122</v>
      </c>
      <c r="W22" s="7">
        <v>115.52</v>
      </c>
    </row>
    <row r="23" spans="1:23" x14ac:dyDescent="0.3">
      <c r="A23" s="7" t="s">
        <v>78</v>
      </c>
      <c r="B23" s="8">
        <v>43882</v>
      </c>
      <c r="G23" s="8">
        <f t="shared" si="3"/>
        <v>43901</v>
      </c>
      <c r="H23" s="1">
        <f t="shared" si="0"/>
        <v>2929</v>
      </c>
      <c r="I23" s="1">
        <f t="shared" si="4"/>
        <v>812</v>
      </c>
      <c r="J23" s="1">
        <f t="shared" si="1"/>
        <v>84</v>
      </c>
      <c r="K23" s="1">
        <f t="shared" si="2"/>
        <v>36</v>
      </c>
    </row>
    <row r="24" spans="1:23" x14ac:dyDescent="0.3">
      <c r="A24" s="7" t="s">
        <v>79</v>
      </c>
      <c r="B24" s="8">
        <v>43882</v>
      </c>
      <c r="G24" s="8">
        <f t="shared" si="3"/>
        <v>43902</v>
      </c>
      <c r="H24" s="1">
        <f t="shared" si="0"/>
        <v>4130</v>
      </c>
      <c r="I24" s="1">
        <f t="shared" si="4"/>
        <v>1201</v>
      </c>
      <c r="J24" s="1">
        <f t="shared" si="1"/>
        <v>120</v>
      </c>
      <c r="K24" s="1">
        <f t="shared" si="2"/>
        <v>36</v>
      </c>
      <c r="V24" s="65" t="s">
        <v>24</v>
      </c>
      <c r="W24" s="65" t="s">
        <v>123</v>
      </c>
    </row>
    <row r="25" spans="1:23" x14ac:dyDescent="0.3">
      <c r="A25" s="7" t="s">
        <v>80</v>
      </c>
      <c r="B25" s="8">
        <v>43882</v>
      </c>
      <c r="C25" s="7">
        <v>1</v>
      </c>
      <c r="G25" s="8">
        <f t="shared" si="3"/>
        <v>43903</v>
      </c>
      <c r="H25" s="1">
        <f t="shared" si="0"/>
        <v>5844</v>
      </c>
      <c r="I25" s="1">
        <f t="shared" si="4"/>
        <v>1714</v>
      </c>
      <c r="J25" s="1">
        <f t="shared" si="1"/>
        <v>134</v>
      </c>
      <c r="K25" s="1">
        <f t="shared" si="2"/>
        <v>14</v>
      </c>
      <c r="V25" s="7">
        <v>40</v>
      </c>
      <c r="W25" s="1">
        <f>+$W$20*(V25*V25)+$W$21*V25+$W$22</f>
        <v>935.12000000000012</v>
      </c>
    </row>
    <row r="26" spans="1:23" x14ac:dyDescent="0.3">
      <c r="A26" s="7" t="s">
        <v>81</v>
      </c>
      <c r="B26" s="8">
        <v>43882</v>
      </c>
      <c r="C26" s="7">
        <v>1</v>
      </c>
      <c r="G26" s="8">
        <f t="shared" si="3"/>
        <v>43904</v>
      </c>
      <c r="H26" s="1">
        <f t="shared" si="0"/>
        <v>7698</v>
      </c>
      <c r="I26" s="1">
        <f t="shared" si="4"/>
        <v>1854</v>
      </c>
      <c r="J26" s="1">
        <f t="shared" si="1"/>
        <v>285</v>
      </c>
      <c r="K26" s="1">
        <f t="shared" si="2"/>
        <v>151</v>
      </c>
      <c r="V26" s="7">
        <v>41</v>
      </c>
      <c r="W26" s="1">
        <f>+$W$20*(V26*V26)+$W$21*V26+$W$22</f>
        <v>1006.5730000000001</v>
      </c>
    </row>
    <row r="27" spans="1:23" x14ac:dyDescent="0.3">
      <c r="A27" s="7" t="s">
        <v>82</v>
      </c>
      <c r="B27" s="8">
        <v>43882</v>
      </c>
      <c r="G27" s="8">
        <f t="shared" si="3"/>
        <v>43905</v>
      </c>
      <c r="H27" s="1">
        <f t="shared" si="0"/>
        <v>9149</v>
      </c>
      <c r="I27" s="1">
        <f t="shared" si="4"/>
        <v>1451</v>
      </c>
      <c r="J27" s="1">
        <f t="shared" si="1"/>
        <v>306</v>
      </c>
      <c r="K27" s="1">
        <f t="shared" si="2"/>
        <v>21</v>
      </c>
    </row>
    <row r="28" spans="1:23" x14ac:dyDescent="0.3">
      <c r="A28" s="7" t="s">
        <v>83</v>
      </c>
      <c r="B28" s="8">
        <v>43882</v>
      </c>
      <c r="G28" s="8">
        <f t="shared" si="3"/>
        <v>43906</v>
      </c>
      <c r="H28" s="1">
        <f t="shared" si="0"/>
        <v>11178</v>
      </c>
      <c r="I28" s="1">
        <f t="shared" si="4"/>
        <v>2029</v>
      </c>
      <c r="J28" s="1">
        <f t="shared" si="1"/>
        <v>491</v>
      </c>
      <c r="K28" s="1">
        <f t="shared" si="2"/>
        <v>185</v>
      </c>
    </row>
    <row r="29" spans="1:23" x14ac:dyDescent="0.3">
      <c r="A29" s="7" t="s">
        <v>84</v>
      </c>
      <c r="B29" s="8">
        <v>43882</v>
      </c>
      <c r="C29" s="7">
        <v>0</v>
      </c>
      <c r="G29" s="8">
        <f t="shared" si="3"/>
        <v>43907</v>
      </c>
      <c r="H29" s="1">
        <f t="shared" si="0"/>
        <v>13716</v>
      </c>
      <c r="I29" s="1">
        <f t="shared" si="4"/>
        <v>2538</v>
      </c>
      <c r="J29" s="1">
        <f t="shared" si="1"/>
        <v>598</v>
      </c>
      <c r="K29" s="1">
        <f t="shared" si="2"/>
        <v>107</v>
      </c>
    </row>
    <row r="30" spans="1:23" x14ac:dyDescent="0.3">
      <c r="A30" s="7" t="s">
        <v>85</v>
      </c>
      <c r="B30" s="8">
        <v>43882</v>
      </c>
      <c r="G30" s="8">
        <f t="shared" si="3"/>
        <v>43908</v>
      </c>
      <c r="H30" s="1">
        <f t="shared" si="0"/>
        <v>17147</v>
      </c>
      <c r="I30" s="1">
        <f t="shared" si="4"/>
        <v>3431</v>
      </c>
      <c r="J30" s="1">
        <f t="shared" si="1"/>
        <v>767</v>
      </c>
      <c r="K30" s="1">
        <f t="shared" si="2"/>
        <v>169</v>
      </c>
    </row>
    <row r="31" spans="1:23" x14ac:dyDescent="0.3">
      <c r="A31" s="7" t="s">
        <v>86</v>
      </c>
      <c r="B31" s="8">
        <v>43882</v>
      </c>
      <c r="G31" s="8">
        <f t="shared" si="3"/>
        <v>43909</v>
      </c>
      <c r="H31" s="1">
        <f t="shared" si="0"/>
        <v>19980</v>
      </c>
      <c r="I31" s="1">
        <f t="shared" si="4"/>
        <v>2833</v>
      </c>
      <c r="J31" s="1">
        <f t="shared" si="1"/>
        <v>982</v>
      </c>
      <c r="K31" s="1">
        <f t="shared" si="2"/>
        <v>215</v>
      </c>
    </row>
    <row r="32" spans="1:23" x14ac:dyDescent="0.3">
      <c r="A32" s="7" t="s">
        <v>87</v>
      </c>
      <c r="B32" s="8">
        <v>43882</v>
      </c>
      <c r="G32" s="8">
        <f t="shared" si="3"/>
        <v>43910</v>
      </c>
      <c r="H32" s="1">
        <f t="shared" si="0"/>
        <v>24926</v>
      </c>
      <c r="I32" s="1">
        <f t="shared" si="4"/>
        <v>4946</v>
      </c>
      <c r="J32" s="1">
        <f t="shared" si="1"/>
        <v>1326</v>
      </c>
      <c r="K32" s="1">
        <f t="shared" si="2"/>
        <v>344</v>
      </c>
    </row>
    <row r="33" spans="1:24" x14ac:dyDescent="0.3">
      <c r="A33" s="7" t="s">
        <v>88</v>
      </c>
      <c r="B33" s="8">
        <v>43882</v>
      </c>
      <c r="G33" s="8">
        <f t="shared" si="3"/>
        <v>43911</v>
      </c>
      <c r="H33" s="1">
        <f t="shared" si="0"/>
        <v>28572</v>
      </c>
      <c r="I33" s="1">
        <f t="shared" si="4"/>
        <v>3646</v>
      </c>
      <c r="J33" s="1">
        <f t="shared" si="1"/>
        <v>1720</v>
      </c>
      <c r="K33" s="1">
        <f t="shared" si="2"/>
        <v>394</v>
      </c>
    </row>
    <row r="34" spans="1:24" x14ac:dyDescent="0.3">
      <c r="A34" s="7" t="s">
        <v>89</v>
      </c>
      <c r="B34" s="8">
        <v>43882</v>
      </c>
      <c r="G34" s="8">
        <f t="shared" si="3"/>
        <v>43912</v>
      </c>
      <c r="H34" s="1">
        <f t="shared" si="0"/>
        <v>33089</v>
      </c>
      <c r="I34" s="1">
        <f t="shared" si="4"/>
        <v>4517</v>
      </c>
      <c r="J34" s="1">
        <f t="shared" si="1"/>
        <v>2182</v>
      </c>
      <c r="K34" s="1">
        <f t="shared" si="2"/>
        <v>462</v>
      </c>
    </row>
    <row r="35" spans="1:24" x14ac:dyDescent="0.3">
      <c r="A35" s="7" t="s">
        <v>90</v>
      </c>
      <c r="B35" s="8">
        <v>43882</v>
      </c>
      <c r="G35" s="8">
        <f t="shared" si="3"/>
        <v>43913</v>
      </c>
      <c r="H35" s="1">
        <f t="shared" si="0"/>
        <v>39673</v>
      </c>
      <c r="I35" s="1">
        <f t="shared" si="4"/>
        <v>6584</v>
      </c>
      <c r="J35" s="1">
        <f t="shared" si="1"/>
        <v>2696</v>
      </c>
      <c r="K35" s="1">
        <f t="shared" si="2"/>
        <v>514</v>
      </c>
    </row>
    <row r="36" spans="1:24" x14ac:dyDescent="0.3">
      <c r="A36" s="7" t="s">
        <v>91</v>
      </c>
      <c r="B36" s="8">
        <v>43882</v>
      </c>
      <c r="G36" s="8">
        <f t="shared" si="3"/>
        <v>43914</v>
      </c>
      <c r="H36" s="1">
        <f t="shared" si="0"/>
        <v>47610</v>
      </c>
      <c r="I36" s="1">
        <f t="shared" si="4"/>
        <v>7937</v>
      </c>
      <c r="J36" s="1">
        <f t="shared" si="1"/>
        <v>3434</v>
      </c>
      <c r="K36" s="1">
        <f t="shared" si="2"/>
        <v>738</v>
      </c>
    </row>
    <row r="37" spans="1:24" x14ac:dyDescent="0.3">
      <c r="A37" s="7" t="s">
        <v>92</v>
      </c>
      <c r="B37" s="8">
        <v>43882</v>
      </c>
      <c r="G37" s="8">
        <f t="shared" si="3"/>
        <v>43915</v>
      </c>
      <c r="H37" s="1">
        <f t="shared" si="0"/>
        <v>56188</v>
      </c>
      <c r="I37" s="1">
        <f t="shared" si="4"/>
        <v>8578</v>
      </c>
      <c r="J37" s="1">
        <f t="shared" si="1"/>
        <v>4089</v>
      </c>
      <c r="K37" s="1">
        <f t="shared" si="2"/>
        <v>655</v>
      </c>
      <c r="V37" s="66" t="s">
        <v>124</v>
      </c>
      <c r="W37" s="7">
        <v>4.0594999999999999</v>
      </c>
    </row>
    <row r="38" spans="1:24" x14ac:dyDescent="0.3">
      <c r="A38" s="7" t="s">
        <v>93</v>
      </c>
      <c r="B38" s="8">
        <v>43882</v>
      </c>
      <c r="G38" s="8">
        <f t="shared" si="3"/>
        <v>43916</v>
      </c>
      <c r="H38" s="1">
        <f t="shared" si="0"/>
        <v>64059</v>
      </c>
      <c r="I38" s="1">
        <f t="shared" si="4"/>
        <v>7871</v>
      </c>
      <c r="J38" s="1">
        <f t="shared" si="1"/>
        <v>4858</v>
      </c>
      <c r="K38" s="1">
        <f t="shared" si="2"/>
        <v>769</v>
      </c>
      <c r="V38" s="66" t="s">
        <v>121</v>
      </c>
      <c r="W38" s="7">
        <f>-129.62</f>
        <v>-129.62</v>
      </c>
    </row>
    <row r="39" spans="1:24" x14ac:dyDescent="0.3">
      <c r="A39" s="7" t="s">
        <v>94</v>
      </c>
      <c r="B39" s="8">
        <v>43882</v>
      </c>
      <c r="G39" s="8">
        <f t="shared" si="3"/>
        <v>43917</v>
      </c>
      <c r="H39" s="1">
        <f t="shared" si="0"/>
        <v>72248</v>
      </c>
      <c r="I39" s="1">
        <f t="shared" si="4"/>
        <v>8189</v>
      </c>
      <c r="J39" s="1">
        <f t="shared" si="1"/>
        <v>5632</v>
      </c>
      <c r="K39" s="1">
        <f t="shared" si="2"/>
        <v>774</v>
      </c>
      <c r="V39" s="66" t="s">
        <v>24</v>
      </c>
      <c r="W39" s="7">
        <v>1169.5999999999999</v>
      </c>
    </row>
    <row r="40" spans="1:24" x14ac:dyDescent="0.3">
      <c r="A40" s="7" t="s">
        <v>95</v>
      </c>
      <c r="B40" s="8">
        <v>43882</v>
      </c>
      <c r="G40" s="8">
        <f t="shared" si="3"/>
        <v>43918</v>
      </c>
      <c r="H40" s="1">
        <f t="shared" si="0"/>
        <v>78797</v>
      </c>
      <c r="I40" s="1">
        <f t="shared" si="4"/>
        <v>6549</v>
      </c>
      <c r="J40" s="1">
        <f t="shared" si="1"/>
        <v>6528</v>
      </c>
      <c r="K40" s="1">
        <f t="shared" si="2"/>
        <v>896</v>
      </c>
      <c r="V40" s="66" t="s">
        <v>122</v>
      </c>
      <c r="W40" s="7">
        <f>-2386.4</f>
        <v>-2386.4</v>
      </c>
    </row>
    <row r="41" spans="1:24" x14ac:dyDescent="0.3">
      <c r="A41" s="7" t="s">
        <v>77</v>
      </c>
      <c r="B41" s="8">
        <v>43883</v>
      </c>
      <c r="G41" s="8">
        <f t="shared" si="3"/>
        <v>43919</v>
      </c>
      <c r="H41" s="1">
        <f t="shared" si="0"/>
        <v>85195</v>
      </c>
      <c r="I41" s="1">
        <f t="shared" si="4"/>
        <v>6398</v>
      </c>
      <c r="J41" s="1">
        <f t="shared" si="1"/>
        <v>7340</v>
      </c>
      <c r="K41" s="1">
        <f t="shared" si="2"/>
        <v>812</v>
      </c>
    </row>
    <row r="42" spans="1:24" x14ac:dyDescent="0.3">
      <c r="A42" s="7" t="s">
        <v>78</v>
      </c>
      <c r="B42" s="8">
        <v>43883</v>
      </c>
      <c r="G42" s="8">
        <f t="shared" si="3"/>
        <v>43920</v>
      </c>
      <c r="H42" s="1">
        <f t="shared" si="0"/>
        <v>94417</v>
      </c>
      <c r="I42" s="1">
        <f t="shared" si="4"/>
        <v>9222</v>
      </c>
      <c r="J42" s="1">
        <f t="shared" si="1"/>
        <v>8189</v>
      </c>
      <c r="K42" s="1">
        <f t="shared" si="2"/>
        <v>849</v>
      </c>
      <c r="V42" s="67" t="s">
        <v>24</v>
      </c>
      <c r="W42" s="67" t="s">
        <v>123</v>
      </c>
    </row>
    <row r="43" spans="1:24" x14ac:dyDescent="0.3">
      <c r="A43" s="7" t="s">
        <v>79</v>
      </c>
      <c r="B43" s="8">
        <v>43883</v>
      </c>
      <c r="G43" s="8">
        <f t="shared" si="3"/>
        <v>43921</v>
      </c>
      <c r="H43" s="1">
        <f t="shared" si="0"/>
        <v>102136</v>
      </c>
      <c r="I43" s="1">
        <f t="shared" si="4"/>
        <v>7719</v>
      </c>
      <c r="J43" s="1">
        <f t="shared" si="1"/>
        <v>9053</v>
      </c>
      <c r="K43" s="1">
        <f t="shared" si="2"/>
        <v>864</v>
      </c>
      <c r="V43" s="7">
        <v>40</v>
      </c>
      <c r="W43" s="1">
        <f>+$W$37*(V43*V43*V43)+$W$38*(V43*V43)+$W$39*V43+$W$40</f>
        <v>96813.6</v>
      </c>
    </row>
    <row r="44" spans="1:24" x14ac:dyDescent="0.3">
      <c r="A44" s="7" t="s">
        <v>80</v>
      </c>
      <c r="B44" s="8">
        <v>43883</v>
      </c>
      <c r="C44" s="7">
        <v>1</v>
      </c>
      <c r="G44" s="8">
        <f t="shared" si="3"/>
        <v>43922</v>
      </c>
      <c r="H44" s="1">
        <f t="shared" si="0"/>
        <v>110238</v>
      </c>
      <c r="I44" s="1">
        <f t="shared" si="4"/>
        <v>8102</v>
      </c>
      <c r="J44" s="1">
        <f t="shared" si="1"/>
        <v>10003</v>
      </c>
      <c r="K44" s="1">
        <f t="shared" si="2"/>
        <v>950</v>
      </c>
      <c r="V44" s="7">
        <v>41</v>
      </c>
      <c r="W44" s="1">
        <f>+$W$37*(V44*V44*V44)+$W$38*(V44*V44)+$W$39*V44+$W$40</f>
        <v>107460.77949999998</v>
      </c>
      <c r="X44" s="1">
        <f>+W44-W43</f>
        <v>10647.179499999969</v>
      </c>
    </row>
    <row r="45" spans="1:24" x14ac:dyDescent="0.3">
      <c r="A45" s="7" t="s">
        <v>81</v>
      </c>
      <c r="B45" s="8">
        <v>43883</v>
      </c>
      <c r="C45" s="7">
        <v>1</v>
      </c>
      <c r="G45" s="8">
        <f t="shared" si="3"/>
        <v>43923</v>
      </c>
      <c r="H45" s="1">
        <f t="shared" si="0"/>
        <v>117710</v>
      </c>
      <c r="I45" s="1">
        <f t="shared" si="4"/>
        <v>7472</v>
      </c>
      <c r="J45" s="1">
        <f t="shared" si="1"/>
        <v>10935</v>
      </c>
      <c r="K45" s="1">
        <f t="shared" si="2"/>
        <v>932</v>
      </c>
    </row>
    <row r="46" spans="1:24" x14ac:dyDescent="0.3">
      <c r="A46" s="7" t="s">
        <v>82</v>
      </c>
      <c r="B46" s="8">
        <v>43883</v>
      </c>
      <c r="G46" s="8">
        <f t="shared" si="3"/>
        <v>43924</v>
      </c>
      <c r="H46" s="1">
        <f t="shared" si="0"/>
        <v>124736</v>
      </c>
      <c r="I46" s="1">
        <f t="shared" si="4"/>
        <v>7026</v>
      </c>
      <c r="J46" s="1">
        <f t="shared" si="1"/>
        <v>11744</v>
      </c>
      <c r="K46" s="1">
        <f t="shared" si="2"/>
        <v>809</v>
      </c>
    </row>
    <row r="47" spans="1:24" x14ac:dyDescent="0.3">
      <c r="A47" s="7" t="s">
        <v>83</v>
      </c>
      <c r="B47" s="8">
        <v>43883</v>
      </c>
      <c r="G47" s="8">
        <f t="shared" si="3"/>
        <v>43925</v>
      </c>
      <c r="H47" s="1">
        <f t="shared" si="0"/>
        <v>130759</v>
      </c>
      <c r="I47" s="1">
        <f t="shared" si="4"/>
        <v>6023</v>
      </c>
      <c r="J47" s="1">
        <f t="shared" si="1"/>
        <v>12418</v>
      </c>
      <c r="K47" s="1">
        <f t="shared" si="2"/>
        <v>674</v>
      </c>
    </row>
    <row r="48" spans="1:24" x14ac:dyDescent="0.3">
      <c r="A48" s="7" t="s">
        <v>84</v>
      </c>
      <c r="B48" s="8">
        <v>43883</v>
      </c>
      <c r="C48" s="7">
        <v>0</v>
      </c>
      <c r="G48" s="8">
        <f t="shared" si="3"/>
        <v>43926</v>
      </c>
      <c r="H48" s="1">
        <f t="shared" si="0"/>
        <v>135032</v>
      </c>
      <c r="I48" s="1">
        <f t="shared" si="4"/>
        <v>4273</v>
      </c>
      <c r="J48" s="1">
        <f t="shared" si="1"/>
        <v>13055</v>
      </c>
      <c r="K48" s="1">
        <f t="shared" si="2"/>
        <v>637</v>
      </c>
    </row>
    <row r="49" spans="1:11" x14ac:dyDescent="0.3">
      <c r="A49" s="7" t="s">
        <v>85</v>
      </c>
      <c r="B49" s="8">
        <v>43883</v>
      </c>
      <c r="G49" s="8">
        <f t="shared" si="3"/>
        <v>43927</v>
      </c>
      <c r="H49" s="1">
        <f t="shared" si="0"/>
        <v>140510</v>
      </c>
      <c r="I49" s="1">
        <f t="shared" si="4"/>
        <v>5478</v>
      </c>
      <c r="J49" s="1">
        <f t="shared" si="1"/>
        <v>13798</v>
      </c>
      <c r="K49" s="1">
        <f t="shared" si="2"/>
        <v>743</v>
      </c>
    </row>
    <row r="50" spans="1:11" x14ac:dyDescent="0.3">
      <c r="A50" s="7" t="s">
        <v>86</v>
      </c>
      <c r="B50" s="8">
        <v>43883</v>
      </c>
      <c r="G50" s="8">
        <f t="shared" si="3"/>
        <v>43928</v>
      </c>
      <c r="H50" s="1">
        <f t="shared" si="0"/>
        <v>146690</v>
      </c>
      <c r="I50" s="1">
        <f t="shared" si="4"/>
        <v>6180</v>
      </c>
      <c r="J50" s="1">
        <f t="shared" si="1"/>
        <v>14555</v>
      </c>
      <c r="K50" s="1">
        <f t="shared" si="2"/>
        <v>757</v>
      </c>
    </row>
    <row r="51" spans="1:11" x14ac:dyDescent="0.3">
      <c r="A51" s="7" t="s">
        <v>87</v>
      </c>
      <c r="B51" s="8">
        <v>43883</v>
      </c>
      <c r="G51" s="8">
        <f t="shared" si="3"/>
        <v>43929</v>
      </c>
      <c r="H51" s="1">
        <f t="shared" si="0"/>
        <v>152446</v>
      </c>
      <c r="I51" s="1">
        <f t="shared" si="4"/>
        <v>5756</v>
      </c>
      <c r="J51" s="1">
        <f t="shared" si="1"/>
        <v>15238</v>
      </c>
      <c r="K51" s="1">
        <f t="shared" si="2"/>
        <v>683</v>
      </c>
    </row>
    <row r="52" spans="1:11" x14ac:dyDescent="0.3">
      <c r="A52" s="7" t="s">
        <v>88</v>
      </c>
      <c r="B52" s="8">
        <v>43883</v>
      </c>
      <c r="G52" s="8">
        <f t="shared" si="3"/>
        <v>43930</v>
      </c>
      <c r="H52" s="1">
        <f t="shared" si="0"/>
        <v>157022</v>
      </c>
      <c r="I52" s="1">
        <f t="shared" si="4"/>
        <v>4576</v>
      </c>
      <c r="J52" s="1">
        <f t="shared" si="1"/>
        <v>15843</v>
      </c>
      <c r="K52" s="1">
        <f t="shared" si="2"/>
        <v>605</v>
      </c>
    </row>
    <row r="53" spans="1:11" x14ac:dyDescent="0.3">
      <c r="A53" s="7" t="s">
        <v>89</v>
      </c>
      <c r="B53" s="8">
        <v>43883</v>
      </c>
      <c r="G53" s="8">
        <f t="shared" si="3"/>
        <v>43931</v>
      </c>
      <c r="H53" s="1">
        <f t="shared" si="0"/>
        <v>161852</v>
      </c>
      <c r="I53" s="1">
        <f t="shared" si="4"/>
        <v>4830</v>
      </c>
      <c r="J53" s="1">
        <f t="shared" si="1"/>
        <v>16353</v>
      </c>
      <c r="K53" s="1">
        <f t="shared" si="2"/>
        <v>510</v>
      </c>
    </row>
    <row r="54" spans="1:11" x14ac:dyDescent="0.3">
      <c r="A54" s="7" t="s">
        <v>90</v>
      </c>
      <c r="B54" s="8">
        <v>43883</v>
      </c>
      <c r="G54" s="8">
        <f t="shared" si="3"/>
        <v>43932</v>
      </c>
      <c r="H54" s="1">
        <f t="shared" si="0"/>
        <v>0</v>
      </c>
      <c r="I54" s="1">
        <f t="shared" si="4"/>
        <v>-161852</v>
      </c>
      <c r="J54" s="1">
        <f t="shared" si="1"/>
        <v>0</v>
      </c>
      <c r="K54" s="1">
        <f t="shared" si="2"/>
        <v>-16353</v>
      </c>
    </row>
    <row r="55" spans="1:11" x14ac:dyDescent="0.3">
      <c r="A55" s="7" t="s">
        <v>91</v>
      </c>
      <c r="B55" s="8">
        <v>43883</v>
      </c>
    </row>
    <row r="56" spans="1:11" x14ac:dyDescent="0.3">
      <c r="A56" s="7" t="s">
        <v>92</v>
      </c>
      <c r="B56" s="8">
        <v>43883</v>
      </c>
    </row>
    <row r="57" spans="1:11" x14ac:dyDescent="0.3">
      <c r="A57" s="7" t="s">
        <v>93</v>
      </c>
      <c r="B57" s="8">
        <v>43883</v>
      </c>
    </row>
    <row r="58" spans="1:11" x14ac:dyDescent="0.3">
      <c r="A58" s="7" t="s">
        <v>94</v>
      </c>
      <c r="B58" s="8">
        <v>43883</v>
      </c>
    </row>
    <row r="59" spans="1:11" x14ac:dyDescent="0.3">
      <c r="A59" s="7" t="s">
        <v>95</v>
      </c>
      <c r="B59" s="8">
        <v>43883</v>
      </c>
    </row>
    <row r="60" spans="1:11" x14ac:dyDescent="0.3">
      <c r="A60" s="7" t="s">
        <v>77</v>
      </c>
      <c r="B60" s="8">
        <v>43884</v>
      </c>
    </row>
    <row r="61" spans="1:11" x14ac:dyDescent="0.3">
      <c r="A61" s="7" t="s">
        <v>78</v>
      </c>
      <c r="B61" s="8">
        <v>43884</v>
      </c>
    </row>
    <row r="62" spans="1:11" x14ac:dyDescent="0.3">
      <c r="A62" s="7" t="s">
        <v>79</v>
      </c>
      <c r="B62" s="8">
        <v>43884</v>
      </c>
    </row>
    <row r="63" spans="1:11" x14ac:dyDescent="0.3">
      <c r="A63" s="7" t="s">
        <v>80</v>
      </c>
      <c r="B63" s="8">
        <v>43884</v>
      </c>
      <c r="C63" s="7">
        <v>1</v>
      </c>
    </row>
    <row r="64" spans="1:11" x14ac:dyDescent="0.3">
      <c r="A64" s="7" t="s">
        <v>81</v>
      </c>
      <c r="B64" s="8">
        <v>43884</v>
      </c>
      <c r="C64" s="7">
        <v>1</v>
      </c>
    </row>
    <row r="65" spans="1:14" x14ac:dyDescent="0.3">
      <c r="A65" s="7" t="s">
        <v>82</v>
      </c>
      <c r="B65" s="8">
        <v>43884</v>
      </c>
    </row>
    <row r="66" spans="1:14" x14ac:dyDescent="0.3">
      <c r="A66" s="7" t="s">
        <v>83</v>
      </c>
      <c r="B66" s="8">
        <v>43884</v>
      </c>
    </row>
    <row r="67" spans="1:14" x14ac:dyDescent="0.3">
      <c r="A67" s="7" t="s">
        <v>84</v>
      </c>
      <c r="B67" s="8">
        <v>43884</v>
      </c>
      <c r="C67" s="7">
        <v>0</v>
      </c>
    </row>
    <row r="68" spans="1:14" x14ac:dyDescent="0.3">
      <c r="A68" s="7" t="s">
        <v>85</v>
      </c>
      <c r="B68" s="8">
        <v>43884</v>
      </c>
    </row>
    <row r="69" spans="1:14" x14ac:dyDescent="0.3">
      <c r="A69" s="7" t="s">
        <v>86</v>
      </c>
      <c r="B69" s="8">
        <v>43884</v>
      </c>
    </row>
    <row r="70" spans="1:14" x14ac:dyDescent="0.3">
      <c r="A70" s="7" t="s">
        <v>87</v>
      </c>
      <c r="B70" s="8">
        <v>43884</v>
      </c>
    </row>
    <row r="71" spans="1:14" x14ac:dyDescent="0.3">
      <c r="A71" s="7" t="s">
        <v>88</v>
      </c>
      <c r="B71" s="8">
        <v>43884</v>
      </c>
    </row>
    <row r="72" spans="1:14" x14ac:dyDescent="0.3">
      <c r="A72" s="7" t="s">
        <v>89</v>
      </c>
      <c r="B72" s="8">
        <v>43884</v>
      </c>
    </row>
    <row r="73" spans="1:14" x14ac:dyDescent="0.3">
      <c r="A73" s="7" t="s">
        <v>90</v>
      </c>
      <c r="B73" s="8">
        <v>43884</v>
      </c>
    </row>
    <row r="74" spans="1:14" x14ac:dyDescent="0.3">
      <c r="A74" s="7" t="s">
        <v>91</v>
      </c>
      <c r="B74" s="8">
        <v>43884</v>
      </c>
    </row>
    <row r="75" spans="1:14" x14ac:dyDescent="0.3">
      <c r="A75" s="7" t="s">
        <v>92</v>
      </c>
      <c r="B75" s="8">
        <v>43884</v>
      </c>
    </row>
    <row r="76" spans="1:14" x14ac:dyDescent="0.3">
      <c r="A76" s="7" t="s">
        <v>93</v>
      </c>
      <c r="B76" s="8">
        <v>43884</v>
      </c>
    </row>
    <row r="77" spans="1:14" x14ac:dyDescent="0.3">
      <c r="A77" s="7" t="s">
        <v>94</v>
      </c>
      <c r="B77" s="8">
        <v>43884</v>
      </c>
    </row>
    <row r="78" spans="1:14" x14ac:dyDescent="0.3">
      <c r="A78" s="7" t="s">
        <v>95</v>
      </c>
      <c r="B78" s="8">
        <v>43884</v>
      </c>
    </row>
    <row r="79" spans="1:14" x14ac:dyDescent="0.3">
      <c r="A79" s="7" t="s">
        <v>77</v>
      </c>
      <c r="B79" s="8">
        <v>43885</v>
      </c>
      <c r="N79" s="7">
        <f>SUM(C79:C97)</f>
        <v>3</v>
      </c>
    </row>
    <row r="80" spans="1:14" x14ac:dyDescent="0.3">
      <c r="A80" s="7" t="s">
        <v>78</v>
      </c>
      <c r="B80" s="8">
        <v>43885</v>
      </c>
    </row>
    <row r="81" spans="1:11" x14ac:dyDescent="0.3">
      <c r="A81" s="7" t="s">
        <v>79</v>
      </c>
      <c r="B81" s="8">
        <v>43885</v>
      </c>
    </row>
    <row r="82" spans="1:11" x14ac:dyDescent="0.3">
      <c r="A82" s="7" t="s">
        <v>80</v>
      </c>
      <c r="B82" s="8">
        <v>43885</v>
      </c>
      <c r="C82" s="7">
        <v>1</v>
      </c>
    </row>
    <row r="83" spans="1:11" x14ac:dyDescent="0.3">
      <c r="A83" s="7" t="s">
        <v>81</v>
      </c>
      <c r="B83" s="8">
        <v>43885</v>
      </c>
      <c r="C83" s="7">
        <v>2</v>
      </c>
    </row>
    <row r="84" spans="1:11" x14ac:dyDescent="0.3">
      <c r="A84" s="7" t="s">
        <v>82</v>
      </c>
      <c r="B84" s="8">
        <v>43885</v>
      </c>
    </row>
    <row r="85" spans="1:11" s="7" customFormat="1" x14ac:dyDescent="0.3">
      <c r="A85" s="7" t="s">
        <v>83</v>
      </c>
      <c r="B85" s="8">
        <v>43885</v>
      </c>
      <c r="H85" s="1"/>
      <c r="I85" s="1"/>
      <c r="J85" s="1"/>
      <c r="K85" s="1"/>
    </row>
    <row r="86" spans="1:11" s="7" customFormat="1" x14ac:dyDescent="0.3">
      <c r="A86" s="7" t="s">
        <v>84</v>
      </c>
      <c r="B86" s="8">
        <v>43885</v>
      </c>
      <c r="C86" s="7">
        <v>0</v>
      </c>
      <c r="H86" s="1"/>
      <c r="I86" s="1"/>
      <c r="J86" s="1"/>
      <c r="K86" s="1"/>
    </row>
    <row r="87" spans="1:11" s="7" customFormat="1" x14ac:dyDescent="0.3">
      <c r="A87" s="7" t="s">
        <v>85</v>
      </c>
      <c r="B87" s="8">
        <v>43885</v>
      </c>
      <c r="H87" s="1"/>
      <c r="I87" s="1"/>
      <c r="J87" s="1"/>
      <c r="K87" s="1"/>
    </row>
    <row r="88" spans="1:11" s="7" customFormat="1" x14ac:dyDescent="0.3">
      <c r="A88" s="7" t="s">
        <v>86</v>
      </c>
      <c r="B88" s="8">
        <v>43885</v>
      </c>
      <c r="H88" s="1"/>
      <c r="I88" s="1"/>
      <c r="J88" s="1"/>
      <c r="K88" s="1"/>
    </row>
    <row r="89" spans="1:11" s="7" customFormat="1" x14ac:dyDescent="0.3">
      <c r="A89" s="7" t="s">
        <v>87</v>
      </c>
      <c r="B89" s="8">
        <v>43885</v>
      </c>
      <c r="H89" s="1"/>
      <c r="I89" s="1"/>
      <c r="J89" s="1"/>
      <c r="K89" s="1"/>
    </row>
    <row r="90" spans="1:11" s="7" customFormat="1" x14ac:dyDescent="0.3">
      <c r="A90" s="7" t="s">
        <v>88</v>
      </c>
      <c r="B90" s="8">
        <v>43885</v>
      </c>
      <c r="H90" s="1"/>
      <c r="I90" s="1"/>
      <c r="J90" s="1"/>
      <c r="K90" s="1"/>
    </row>
    <row r="91" spans="1:11" s="7" customFormat="1" x14ac:dyDescent="0.3">
      <c r="A91" s="7" t="s">
        <v>89</v>
      </c>
      <c r="B91" s="8">
        <v>43885</v>
      </c>
      <c r="H91" s="1"/>
      <c r="I91" s="1"/>
      <c r="J91" s="1"/>
      <c r="K91" s="1"/>
    </row>
    <row r="92" spans="1:11" s="7" customFormat="1" x14ac:dyDescent="0.3">
      <c r="A92" s="7" t="s">
        <v>90</v>
      </c>
      <c r="B92" s="8">
        <v>43885</v>
      </c>
      <c r="H92" s="1"/>
      <c r="I92" s="1"/>
      <c r="J92" s="1"/>
      <c r="K92" s="1"/>
    </row>
    <row r="93" spans="1:11" s="7" customFormat="1" x14ac:dyDescent="0.3">
      <c r="A93" s="7" t="s">
        <v>91</v>
      </c>
      <c r="B93" s="8">
        <v>43885</v>
      </c>
      <c r="H93" s="1"/>
      <c r="I93" s="1"/>
      <c r="J93" s="1"/>
      <c r="K93" s="1"/>
    </row>
    <row r="94" spans="1:11" s="7" customFormat="1" x14ac:dyDescent="0.3">
      <c r="A94" s="7" t="s">
        <v>92</v>
      </c>
      <c r="B94" s="8">
        <v>43885</v>
      </c>
      <c r="H94" s="1"/>
      <c r="I94" s="1"/>
      <c r="J94" s="1"/>
      <c r="K94" s="1"/>
    </row>
    <row r="95" spans="1:11" s="7" customFormat="1" x14ac:dyDescent="0.3">
      <c r="A95" s="7" t="s">
        <v>93</v>
      </c>
      <c r="B95" s="8">
        <v>43885</v>
      </c>
      <c r="H95" s="1"/>
      <c r="I95" s="1"/>
      <c r="J95" s="1"/>
      <c r="K95" s="1"/>
    </row>
    <row r="96" spans="1:11" s="7" customFormat="1" x14ac:dyDescent="0.3">
      <c r="A96" s="7" t="s">
        <v>94</v>
      </c>
      <c r="B96" s="8">
        <v>43885</v>
      </c>
      <c r="H96" s="1"/>
      <c r="I96" s="1"/>
      <c r="J96" s="1"/>
      <c r="K96" s="1"/>
    </row>
    <row r="97" spans="1:11" s="7" customFormat="1" x14ac:dyDescent="0.3">
      <c r="A97" s="7" t="s">
        <v>95</v>
      </c>
      <c r="B97" s="8">
        <v>43885</v>
      </c>
      <c r="H97" s="1"/>
      <c r="I97" s="1"/>
      <c r="J97" s="1"/>
      <c r="K97" s="1"/>
    </row>
    <row r="98" spans="1:11" s="7" customFormat="1" x14ac:dyDescent="0.3">
      <c r="A98" s="7" t="s">
        <v>77</v>
      </c>
      <c r="B98" s="8">
        <v>43886</v>
      </c>
      <c r="H98" s="1"/>
      <c r="I98" s="1"/>
      <c r="J98" s="1"/>
      <c r="K98" s="1"/>
    </row>
    <row r="99" spans="1:11" s="7" customFormat="1" x14ac:dyDescent="0.3">
      <c r="A99" s="7" t="s">
        <v>78</v>
      </c>
      <c r="B99" s="8">
        <v>43886</v>
      </c>
      <c r="H99" s="1"/>
      <c r="I99" s="1"/>
      <c r="J99" s="1"/>
      <c r="K99" s="1"/>
    </row>
    <row r="100" spans="1:11" x14ac:dyDescent="0.3">
      <c r="A100" s="7" t="s">
        <v>79</v>
      </c>
      <c r="B100" s="8">
        <v>43886</v>
      </c>
    </row>
    <row r="101" spans="1:11" x14ac:dyDescent="0.3">
      <c r="A101" s="7" t="s">
        <v>80</v>
      </c>
      <c r="B101" s="8">
        <v>43886</v>
      </c>
      <c r="C101" s="7">
        <v>1</v>
      </c>
    </row>
    <row r="102" spans="1:11" x14ac:dyDescent="0.3">
      <c r="A102" s="7" t="s">
        <v>81</v>
      </c>
      <c r="B102" s="8">
        <v>43886</v>
      </c>
      <c r="C102" s="7">
        <v>5</v>
      </c>
    </row>
    <row r="103" spans="1:11" x14ac:dyDescent="0.3">
      <c r="A103" s="7" t="s">
        <v>82</v>
      </c>
      <c r="B103" s="8">
        <v>43886</v>
      </c>
    </row>
    <row r="104" spans="1:11" x14ac:dyDescent="0.3">
      <c r="A104" s="7" t="s">
        <v>83</v>
      </c>
      <c r="B104" s="8">
        <v>43886</v>
      </c>
    </row>
    <row r="105" spans="1:11" x14ac:dyDescent="0.3">
      <c r="A105" s="7" t="s">
        <v>84</v>
      </c>
      <c r="B105" s="8">
        <v>43886</v>
      </c>
      <c r="C105" s="7">
        <v>0</v>
      </c>
    </row>
    <row r="106" spans="1:11" x14ac:dyDescent="0.3">
      <c r="A106" s="7" t="s">
        <v>85</v>
      </c>
      <c r="B106" s="8">
        <v>43886</v>
      </c>
      <c r="C106" s="7">
        <v>1</v>
      </c>
    </row>
    <row r="107" spans="1:11" x14ac:dyDescent="0.3">
      <c r="A107" s="7" t="s">
        <v>86</v>
      </c>
      <c r="B107" s="8">
        <v>43886</v>
      </c>
    </row>
    <row r="108" spans="1:11" x14ac:dyDescent="0.3">
      <c r="A108" s="7" t="s">
        <v>87</v>
      </c>
      <c r="B108" s="8">
        <v>43886</v>
      </c>
      <c r="C108" s="7">
        <v>1</v>
      </c>
    </row>
    <row r="109" spans="1:11" x14ac:dyDescent="0.3">
      <c r="A109" s="7" t="s">
        <v>88</v>
      </c>
      <c r="B109" s="8">
        <v>43886</v>
      </c>
    </row>
    <row r="110" spans="1:11" x14ac:dyDescent="0.3">
      <c r="A110" s="7" t="s">
        <v>89</v>
      </c>
      <c r="B110" s="8">
        <v>43886</v>
      </c>
    </row>
    <row r="111" spans="1:11" x14ac:dyDescent="0.3">
      <c r="A111" s="7" t="s">
        <v>90</v>
      </c>
      <c r="B111" s="8">
        <v>43886</v>
      </c>
      <c r="C111" s="7">
        <v>2</v>
      </c>
    </row>
    <row r="112" spans="1:11" x14ac:dyDescent="0.3">
      <c r="A112" s="7" t="s">
        <v>91</v>
      </c>
      <c r="B112" s="8">
        <v>43886</v>
      </c>
    </row>
    <row r="113" spans="1:14" x14ac:dyDescent="0.3">
      <c r="A113" s="7" t="s">
        <v>92</v>
      </c>
      <c r="B113" s="8">
        <v>43886</v>
      </c>
    </row>
    <row r="114" spans="1:14" x14ac:dyDescent="0.3">
      <c r="A114" s="7" t="s">
        <v>93</v>
      </c>
      <c r="B114" s="8">
        <v>43886</v>
      </c>
    </row>
    <row r="115" spans="1:14" x14ac:dyDescent="0.3">
      <c r="A115" s="7" t="s">
        <v>94</v>
      </c>
      <c r="B115" s="8">
        <v>43886</v>
      </c>
    </row>
    <row r="116" spans="1:14" x14ac:dyDescent="0.3">
      <c r="A116" s="7" t="s">
        <v>95</v>
      </c>
      <c r="B116" s="8">
        <v>43886</v>
      </c>
    </row>
    <row r="117" spans="1:14" x14ac:dyDescent="0.3">
      <c r="A117" s="7" t="s">
        <v>77</v>
      </c>
      <c r="B117" s="8">
        <v>43887</v>
      </c>
      <c r="C117" s="7">
        <v>1</v>
      </c>
      <c r="N117" s="7">
        <f>SUM(C117:C135)</f>
        <v>16</v>
      </c>
    </row>
    <row r="118" spans="1:14" x14ac:dyDescent="0.3">
      <c r="A118" s="7" t="s">
        <v>78</v>
      </c>
      <c r="B118" s="8">
        <v>43887</v>
      </c>
    </row>
    <row r="119" spans="1:14" x14ac:dyDescent="0.3">
      <c r="A119" s="7" t="s">
        <v>79</v>
      </c>
      <c r="B119" s="8">
        <v>43887</v>
      </c>
    </row>
    <row r="120" spans="1:14" x14ac:dyDescent="0.3">
      <c r="A120" s="7" t="s">
        <v>80</v>
      </c>
      <c r="B120" s="8">
        <v>43887</v>
      </c>
      <c r="C120" s="7">
        <v>1</v>
      </c>
    </row>
    <row r="121" spans="1:14" x14ac:dyDescent="0.3">
      <c r="A121" s="7" t="s">
        <v>81</v>
      </c>
      <c r="B121" s="8">
        <v>43887</v>
      </c>
      <c r="C121" s="7">
        <v>6</v>
      </c>
    </row>
    <row r="122" spans="1:14" x14ac:dyDescent="0.3">
      <c r="A122" s="7" t="s">
        <v>82</v>
      </c>
      <c r="B122" s="8">
        <v>43887</v>
      </c>
    </row>
    <row r="123" spans="1:14" x14ac:dyDescent="0.3">
      <c r="A123" s="7" t="s">
        <v>83</v>
      </c>
      <c r="B123" s="8">
        <v>43887</v>
      </c>
    </row>
    <row r="124" spans="1:14" x14ac:dyDescent="0.3">
      <c r="A124" s="7" t="s">
        <v>84</v>
      </c>
      <c r="B124" s="8">
        <v>43887</v>
      </c>
      <c r="C124" s="7">
        <v>0</v>
      </c>
    </row>
    <row r="125" spans="1:14" x14ac:dyDescent="0.3">
      <c r="A125" s="7" t="s">
        <v>85</v>
      </c>
      <c r="B125" s="8">
        <v>43887</v>
      </c>
      <c r="C125" s="7">
        <v>2</v>
      </c>
    </row>
    <row r="126" spans="1:14" x14ac:dyDescent="0.3">
      <c r="A126" s="7" t="s">
        <v>86</v>
      </c>
      <c r="B126" s="8">
        <v>43887</v>
      </c>
    </row>
    <row r="127" spans="1:14" x14ac:dyDescent="0.3">
      <c r="A127" s="7" t="s">
        <v>87</v>
      </c>
      <c r="B127" s="8">
        <v>43887</v>
      </c>
      <c r="C127" s="7">
        <v>2</v>
      </c>
    </row>
    <row r="128" spans="1:14" x14ac:dyDescent="0.3">
      <c r="A128" s="7" t="s">
        <v>88</v>
      </c>
      <c r="B128" s="8">
        <v>43887</v>
      </c>
    </row>
    <row r="129" spans="1:14" x14ac:dyDescent="0.3">
      <c r="A129" s="7" t="s">
        <v>89</v>
      </c>
      <c r="B129" s="8">
        <v>43887</v>
      </c>
    </row>
    <row r="130" spans="1:14" x14ac:dyDescent="0.3">
      <c r="A130" s="7" t="s">
        <v>90</v>
      </c>
      <c r="B130" s="8">
        <v>43887</v>
      </c>
      <c r="C130" s="7">
        <v>4</v>
      </c>
    </row>
    <row r="131" spans="1:14" x14ac:dyDescent="0.3">
      <c r="A131" s="7" t="s">
        <v>91</v>
      </c>
      <c r="B131" s="8">
        <v>43887</v>
      </c>
    </row>
    <row r="132" spans="1:14" x14ac:dyDescent="0.3">
      <c r="A132" s="7" t="s">
        <v>92</v>
      </c>
      <c r="B132" s="8">
        <v>43887</v>
      </c>
    </row>
    <row r="133" spans="1:14" x14ac:dyDescent="0.3">
      <c r="A133" s="7" t="s">
        <v>93</v>
      </c>
      <c r="B133" s="8">
        <v>43887</v>
      </c>
    </row>
    <row r="134" spans="1:14" x14ac:dyDescent="0.3">
      <c r="A134" s="7" t="s">
        <v>94</v>
      </c>
      <c r="B134" s="8">
        <v>43887</v>
      </c>
    </row>
    <row r="135" spans="1:14" x14ac:dyDescent="0.3">
      <c r="A135" s="7" t="s">
        <v>95</v>
      </c>
      <c r="B135" s="8">
        <v>43887</v>
      </c>
    </row>
    <row r="136" spans="1:14" x14ac:dyDescent="0.3">
      <c r="A136" s="7" t="s">
        <v>77</v>
      </c>
      <c r="B136" s="8">
        <v>43888</v>
      </c>
      <c r="C136" s="7">
        <v>6</v>
      </c>
      <c r="N136" s="7">
        <f>SUM(C136:C154)</f>
        <v>29</v>
      </c>
    </row>
    <row r="137" spans="1:14" x14ac:dyDescent="0.3">
      <c r="A137" s="7" t="s">
        <v>78</v>
      </c>
      <c r="B137" s="8">
        <v>43888</v>
      </c>
    </row>
    <row r="138" spans="1:14" x14ac:dyDescent="0.3">
      <c r="A138" s="7" t="s">
        <v>79</v>
      </c>
      <c r="B138" s="8">
        <v>43888</v>
      </c>
    </row>
    <row r="139" spans="1:14" x14ac:dyDescent="0.3">
      <c r="A139" s="7" t="s">
        <v>80</v>
      </c>
      <c r="B139" s="8">
        <v>43888</v>
      </c>
      <c r="C139" s="7">
        <v>1</v>
      </c>
    </row>
    <row r="140" spans="1:14" x14ac:dyDescent="0.3">
      <c r="A140" s="7" t="s">
        <v>81</v>
      </c>
      <c r="B140" s="8">
        <v>43888</v>
      </c>
      <c r="C140" s="7">
        <v>6</v>
      </c>
    </row>
    <row r="141" spans="1:14" x14ac:dyDescent="0.3">
      <c r="A141" s="7" t="s">
        <v>82</v>
      </c>
      <c r="B141" s="8">
        <v>43888</v>
      </c>
    </row>
    <row r="142" spans="1:14" x14ac:dyDescent="0.3">
      <c r="A142" s="7" t="s">
        <v>83</v>
      </c>
      <c r="B142" s="8">
        <v>43888</v>
      </c>
    </row>
    <row r="143" spans="1:14" x14ac:dyDescent="0.3">
      <c r="A143" s="7" t="s">
        <v>84</v>
      </c>
      <c r="B143" s="8">
        <v>43888</v>
      </c>
      <c r="C143" s="7">
        <v>0</v>
      </c>
    </row>
    <row r="144" spans="1:14" x14ac:dyDescent="0.3">
      <c r="A144" s="7" t="s">
        <v>85</v>
      </c>
      <c r="B144" s="8">
        <v>43888</v>
      </c>
      <c r="C144" s="7">
        <v>3</v>
      </c>
    </row>
    <row r="145" spans="1:14" x14ac:dyDescent="0.3">
      <c r="A145" s="7" t="s">
        <v>86</v>
      </c>
      <c r="B145" s="8">
        <v>43888</v>
      </c>
    </row>
    <row r="146" spans="1:14" x14ac:dyDescent="0.3">
      <c r="A146" s="7" t="s">
        <v>87</v>
      </c>
      <c r="B146" s="8">
        <v>43888</v>
      </c>
      <c r="C146" s="7">
        <v>8</v>
      </c>
    </row>
    <row r="147" spans="1:14" x14ac:dyDescent="0.3">
      <c r="A147" s="7" t="s">
        <v>88</v>
      </c>
      <c r="B147" s="8">
        <v>43888</v>
      </c>
    </row>
    <row r="148" spans="1:14" x14ac:dyDescent="0.3">
      <c r="A148" s="7" t="s">
        <v>89</v>
      </c>
      <c r="B148" s="8">
        <v>43888</v>
      </c>
    </row>
    <row r="149" spans="1:14" x14ac:dyDescent="0.3">
      <c r="A149" s="7" t="s">
        <v>90</v>
      </c>
      <c r="B149" s="8">
        <v>43888</v>
      </c>
      <c r="C149" s="7">
        <v>5</v>
      </c>
    </row>
    <row r="150" spans="1:14" x14ac:dyDescent="0.3">
      <c r="A150" s="7" t="s">
        <v>91</v>
      </c>
      <c r="B150" s="8">
        <v>43888</v>
      </c>
    </row>
    <row r="151" spans="1:14" x14ac:dyDescent="0.3">
      <c r="A151" s="7" t="s">
        <v>92</v>
      </c>
      <c r="B151" s="8">
        <v>43888</v>
      </c>
    </row>
    <row r="152" spans="1:14" x14ac:dyDescent="0.3">
      <c r="A152" s="7" t="s">
        <v>93</v>
      </c>
      <c r="B152" s="8">
        <v>43888</v>
      </c>
    </row>
    <row r="153" spans="1:14" x14ac:dyDescent="0.3">
      <c r="A153" s="7" t="s">
        <v>94</v>
      </c>
      <c r="B153" s="8">
        <v>43888</v>
      </c>
    </row>
    <row r="154" spans="1:14" x14ac:dyDescent="0.3">
      <c r="A154" s="7" t="s">
        <v>95</v>
      </c>
      <c r="B154" s="8">
        <v>43888</v>
      </c>
    </row>
    <row r="155" spans="1:14" x14ac:dyDescent="0.3">
      <c r="A155" s="7" t="s">
        <v>77</v>
      </c>
      <c r="B155" s="8">
        <v>43889</v>
      </c>
      <c r="C155" s="7">
        <v>8</v>
      </c>
      <c r="N155" s="7">
        <f>SUM(C155:C173)</f>
        <v>43</v>
      </c>
    </row>
    <row r="156" spans="1:14" x14ac:dyDescent="0.3">
      <c r="A156" s="7" t="s">
        <v>78</v>
      </c>
      <c r="B156" s="8">
        <v>43889</v>
      </c>
    </row>
    <row r="157" spans="1:14" x14ac:dyDescent="0.3">
      <c r="A157" s="7" t="s">
        <v>79</v>
      </c>
      <c r="B157" s="8">
        <v>43889</v>
      </c>
    </row>
    <row r="158" spans="1:14" x14ac:dyDescent="0.3">
      <c r="A158" s="7" t="s">
        <v>80</v>
      </c>
      <c r="B158" s="8">
        <v>43889</v>
      </c>
      <c r="C158" s="7">
        <v>2</v>
      </c>
    </row>
    <row r="159" spans="1:14" x14ac:dyDescent="0.3">
      <c r="A159" s="7" t="s">
        <v>81</v>
      </c>
      <c r="B159" s="8">
        <v>43889</v>
      </c>
      <c r="C159" s="7">
        <v>6</v>
      </c>
    </row>
    <row r="160" spans="1:14" x14ac:dyDescent="0.3">
      <c r="A160" s="7" t="s">
        <v>82</v>
      </c>
      <c r="B160" s="8">
        <v>43889</v>
      </c>
    </row>
    <row r="161" spans="1:14" x14ac:dyDescent="0.3">
      <c r="A161" s="7" t="s">
        <v>83</v>
      </c>
      <c r="B161" s="8">
        <v>43889</v>
      </c>
    </row>
    <row r="162" spans="1:14" x14ac:dyDescent="0.3">
      <c r="A162" s="7" t="s">
        <v>84</v>
      </c>
      <c r="B162" s="8">
        <v>43889</v>
      </c>
      <c r="C162" s="7">
        <v>2</v>
      </c>
    </row>
    <row r="163" spans="1:14" x14ac:dyDescent="0.3">
      <c r="A163" s="7" t="s">
        <v>85</v>
      </c>
      <c r="B163" s="8">
        <v>43889</v>
      </c>
      <c r="C163" s="7">
        <v>5</v>
      </c>
    </row>
    <row r="164" spans="1:14" x14ac:dyDescent="0.3">
      <c r="A164" s="7" t="s">
        <v>86</v>
      </c>
      <c r="B164" s="8">
        <v>43889</v>
      </c>
    </row>
    <row r="165" spans="1:14" x14ac:dyDescent="0.3">
      <c r="A165" s="7" t="s">
        <v>87</v>
      </c>
      <c r="B165" s="8">
        <v>43889</v>
      </c>
      <c r="C165" s="7">
        <v>10</v>
      </c>
    </row>
    <row r="166" spans="1:14" x14ac:dyDescent="0.3">
      <c r="A166" s="7" t="s">
        <v>88</v>
      </c>
      <c r="B166" s="8">
        <v>43889</v>
      </c>
    </row>
    <row r="167" spans="1:14" x14ac:dyDescent="0.3">
      <c r="A167" s="7" t="s">
        <v>89</v>
      </c>
      <c r="B167" s="8">
        <v>43889</v>
      </c>
    </row>
    <row r="168" spans="1:14" x14ac:dyDescent="0.3">
      <c r="A168" s="7" t="s">
        <v>90</v>
      </c>
      <c r="B168" s="8">
        <v>43889</v>
      </c>
      <c r="C168" s="7">
        <v>8</v>
      </c>
    </row>
    <row r="169" spans="1:14" x14ac:dyDescent="0.3">
      <c r="A169" s="7" t="s">
        <v>91</v>
      </c>
      <c r="B169" s="8">
        <v>43889</v>
      </c>
    </row>
    <row r="170" spans="1:14" x14ac:dyDescent="0.3">
      <c r="A170" s="7" t="s">
        <v>92</v>
      </c>
      <c r="B170" s="8">
        <v>43889</v>
      </c>
    </row>
    <row r="171" spans="1:14" x14ac:dyDescent="0.3">
      <c r="A171" s="7" t="s">
        <v>93</v>
      </c>
      <c r="B171" s="8">
        <v>43889</v>
      </c>
    </row>
    <row r="172" spans="1:14" x14ac:dyDescent="0.3">
      <c r="A172" s="7" t="s">
        <v>94</v>
      </c>
      <c r="B172" s="8">
        <v>43889</v>
      </c>
      <c r="C172" s="7">
        <v>2</v>
      </c>
    </row>
    <row r="173" spans="1:14" x14ac:dyDescent="0.3">
      <c r="A173" s="7" t="s">
        <v>95</v>
      </c>
      <c r="B173" s="8">
        <v>43889</v>
      </c>
    </row>
    <row r="174" spans="1:14" x14ac:dyDescent="0.3">
      <c r="A174" s="7" t="s">
        <v>77</v>
      </c>
      <c r="B174" s="8">
        <v>43890</v>
      </c>
      <c r="C174" s="7">
        <v>12</v>
      </c>
      <c r="N174" s="7">
        <f>SUM(C174:C192)</f>
        <v>65</v>
      </c>
    </row>
    <row r="175" spans="1:14" x14ac:dyDescent="0.3">
      <c r="A175" s="7" t="s">
        <v>78</v>
      </c>
      <c r="B175" s="8">
        <v>43890</v>
      </c>
    </row>
    <row r="176" spans="1:14" x14ac:dyDescent="0.3">
      <c r="A176" s="7" t="s">
        <v>79</v>
      </c>
      <c r="B176" s="8">
        <v>43890</v>
      </c>
      <c r="C176" s="7">
        <v>1</v>
      </c>
    </row>
    <row r="177" spans="1:3" x14ac:dyDescent="0.3">
      <c r="A177" s="7" t="s">
        <v>80</v>
      </c>
      <c r="B177" s="8">
        <v>43890</v>
      </c>
      <c r="C177" s="7">
        <v>2</v>
      </c>
    </row>
    <row r="178" spans="1:3" x14ac:dyDescent="0.3">
      <c r="A178" s="7" t="s">
        <v>81</v>
      </c>
      <c r="B178" s="8">
        <v>43890</v>
      </c>
      <c r="C178" s="7">
        <v>7</v>
      </c>
    </row>
    <row r="179" spans="1:3" x14ac:dyDescent="0.3">
      <c r="A179" s="7" t="s">
        <v>82</v>
      </c>
      <c r="B179" s="8">
        <v>43890</v>
      </c>
      <c r="C179" s="7">
        <v>1</v>
      </c>
    </row>
    <row r="180" spans="1:3" x14ac:dyDescent="0.3">
      <c r="A180" s="7" t="s">
        <v>83</v>
      </c>
      <c r="B180" s="8">
        <v>43890</v>
      </c>
      <c r="C180" s="7">
        <v>1</v>
      </c>
    </row>
    <row r="181" spans="1:3" x14ac:dyDescent="0.3">
      <c r="A181" s="7" t="s">
        <v>84</v>
      </c>
      <c r="B181" s="8">
        <v>43890</v>
      </c>
      <c r="C181" s="7">
        <v>2</v>
      </c>
    </row>
    <row r="182" spans="1:3" x14ac:dyDescent="0.3">
      <c r="A182" s="7" t="s">
        <v>85</v>
      </c>
      <c r="B182" s="8">
        <v>43890</v>
      </c>
      <c r="C182" s="7">
        <v>6</v>
      </c>
    </row>
    <row r="183" spans="1:3" x14ac:dyDescent="0.3">
      <c r="A183" s="7" t="s">
        <v>86</v>
      </c>
      <c r="B183" s="8">
        <v>43890</v>
      </c>
    </row>
    <row r="184" spans="1:3" x14ac:dyDescent="0.3">
      <c r="A184" s="7" t="s">
        <v>87</v>
      </c>
      <c r="B184" s="8">
        <v>43890</v>
      </c>
      <c r="C184" s="7">
        <v>15</v>
      </c>
    </row>
    <row r="185" spans="1:3" x14ac:dyDescent="0.3">
      <c r="A185" s="7" t="s">
        <v>88</v>
      </c>
      <c r="B185" s="8">
        <v>43890</v>
      </c>
      <c r="C185" s="7">
        <v>4</v>
      </c>
    </row>
    <row r="186" spans="1:3" x14ac:dyDescent="0.3">
      <c r="A186" s="7" t="s">
        <v>89</v>
      </c>
      <c r="B186" s="8">
        <v>43890</v>
      </c>
    </row>
    <row r="187" spans="1:3" x14ac:dyDescent="0.3">
      <c r="A187" s="7" t="s">
        <v>90</v>
      </c>
      <c r="B187" s="8">
        <v>43890</v>
      </c>
      <c r="C187" s="7">
        <v>10</v>
      </c>
    </row>
    <row r="188" spans="1:3" x14ac:dyDescent="0.3">
      <c r="A188" s="7" t="s">
        <v>91</v>
      </c>
      <c r="B188" s="8">
        <v>43890</v>
      </c>
    </row>
    <row r="189" spans="1:3" x14ac:dyDescent="0.3">
      <c r="A189" s="7" t="s">
        <v>92</v>
      </c>
      <c r="B189" s="8">
        <v>43890</v>
      </c>
    </row>
    <row r="190" spans="1:3" x14ac:dyDescent="0.3">
      <c r="A190" s="7" t="s">
        <v>93</v>
      </c>
      <c r="B190" s="8">
        <v>43890</v>
      </c>
      <c r="C190" s="7">
        <v>1</v>
      </c>
    </row>
    <row r="191" spans="1:3" x14ac:dyDescent="0.3">
      <c r="A191" s="7" t="s">
        <v>94</v>
      </c>
      <c r="B191" s="8">
        <v>43890</v>
      </c>
      <c r="C191" s="7">
        <v>3</v>
      </c>
    </row>
    <row r="192" spans="1:3" x14ac:dyDescent="0.3">
      <c r="A192" s="7" t="s">
        <v>95</v>
      </c>
      <c r="B192" s="8">
        <v>43890</v>
      </c>
    </row>
    <row r="193" spans="1:14" x14ac:dyDescent="0.3">
      <c r="A193" s="7" t="s">
        <v>77</v>
      </c>
      <c r="B193" s="8">
        <v>43891</v>
      </c>
      <c r="C193" s="7">
        <v>12</v>
      </c>
      <c r="N193" s="7">
        <f>SUM(C193:C211)</f>
        <v>113</v>
      </c>
    </row>
    <row r="194" spans="1:14" x14ac:dyDescent="0.3">
      <c r="A194" s="7" t="s">
        <v>78</v>
      </c>
      <c r="B194" s="8">
        <v>43891</v>
      </c>
    </row>
    <row r="195" spans="1:14" x14ac:dyDescent="0.3">
      <c r="A195" s="7" t="s">
        <v>79</v>
      </c>
      <c r="B195" s="8">
        <v>43891</v>
      </c>
      <c r="C195" s="7">
        <v>1</v>
      </c>
    </row>
    <row r="196" spans="1:14" x14ac:dyDescent="0.3">
      <c r="A196" s="7" t="s">
        <v>80</v>
      </c>
      <c r="B196" s="8">
        <v>43891</v>
      </c>
      <c r="C196" s="7">
        <v>2</v>
      </c>
    </row>
    <row r="197" spans="1:14" x14ac:dyDescent="0.3">
      <c r="A197" s="7" t="s">
        <v>81</v>
      </c>
      <c r="B197" s="8">
        <v>43891</v>
      </c>
      <c r="C197" s="7">
        <v>7</v>
      </c>
    </row>
    <row r="198" spans="1:14" x14ac:dyDescent="0.3">
      <c r="A198" s="7" t="s">
        <v>82</v>
      </c>
      <c r="B198" s="8">
        <v>43891</v>
      </c>
      <c r="C198" s="7">
        <v>10</v>
      </c>
    </row>
    <row r="199" spans="1:14" x14ac:dyDescent="0.3">
      <c r="A199" s="7" t="s">
        <v>83</v>
      </c>
      <c r="B199" s="8">
        <v>43891</v>
      </c>
      <c r="C199" s="7">
        <v>3</v>
      </c>
    </row>
    <row r="200" spans="1:14" x14ac:dyDescent="0.3">
      <c r="A200" s="7" t="s">
        <v>84</v>
      </c>
      <c r="B200" s="8">
        <v>43891</v>
      </c>
      <c r="C200" s="7">
        <v>2</v>
      </c>
    </row>
    <row r="201" spans="1:14" x14ac:dyDescent="0.3">
      <c r="A201" s="7" t="s">
        <v>85</v>
      </c>
      <c r="B201" s="8">
        <v>43891</v>
      </c>
      <c r="C201" s="7">
        <v>15</v>
      </c>
    </row>
    <row r="202" spans="1:14" x14ac:dyDescent="0.3">
      <c r="A202" s="7" t="s">
        <v>86</v>
      </c>
      <c r="B202" s="8">
        <v>43891</v>
      </c>
    </row>
    <row r="203" spans="1:14" x14ac:dyDescent="0.3">
      <c r="A203" s="7" t="s">
        <v>87</v>
      </c>
      <c r="B203" s="8">
        <v>43891</v>
      </c>
      <c r="C203" s="7">
        <v>15</v>
      </c>
    </row>
    <row r="204" spans="1:14" x14ac:dyDescent="0.3">
      <c r="A204" s="7" t="s">
        <v>88</v>
      </c>
      <c r="B204" s="8">
        <v>43891</v>
      </c>
      <c r="C204" s="7">
        <v>6</v>
      </c>
    </row>
    <row r="205" spans="1:14" x14ac:dyDescent="0.3">
      <c r="A205" s="7" t="s">
        <v>89</v>
      </c>
      <c r="B205" s="8">
        <v>43891</v>
      </c>
    </row>
    <row r="206" spans="1:14" x14ac:dyDescent="0.3">
      <c r="A206" s="7" t="s">
        <v>90</v>
      </c>
      <c r="B206" s="8">
        <v>43891</v>
      </c>
      <c r="C206" s="7">
        <v>29</v>
      </c>
    </row>
    <row r="207" spans="1:14" x14ac:dyDescent="0.3">
      <c r="A207" s="7" t="s">
        <v>91</v>
      </c>
      <c r="B207" s="8">
        <v>43891</v>
      </c>
    </row>
    <row r="208" spans="1:14" x14ac:dyDescent="0.3">
      <c r="A208" s="7" t="s">
        <v>92</v>
      </c>
      <c r="B208" s="8">
        <v>43891</v>
      </c>
    </row>
    <row r="209" spans="1:14" x14ac:dyDescent="0.3">
      <c r="A209" s="7" t="s">
        <v>93</v>
      </c>
      <c r="B209" s="8">
        <v>43891</v>
      </c>
      <c r="C209" s="7">
        <v>1</v>
      </c>
    </row>
    <row r="210" spans="1:14" x14ac:dyDescent="0.3">
      <c r="A210" s="7" t="s">
        <v>94</v>
      </c>
      <c r="B210" s="8">
        <v>43891</v>
      </c>
      <c r="C210" s="7">
        <v>9</v>
      </c>
    </row>
    <row r="211" spans="1:14" x14ac:dyDescent="0.3">
      <c r="A211" s="7" t="s">
        <v>95</v>
      </c>
      <c r="B211" s="8">
        <v>43891</v>
      </c>
      <c r="C211" s="7">
        <v>1</v>
      </c>
    </row>
    <row r="212" spans="1:14" x14ac:dyDescent="0.3">
      <c r="A212" s="7" t="s">
        <v>77</v>
      </c>
      <c r="B212" s="8">
        <v>43892</v>
      </c>
      <c r="C212" s="7">
        <v>12</v>
      </c>
      <c r="N212" s="7">
        <f>SUM(C212:C230)</f>
        <v>148</v>
      </c>
    </row>
    <row r="213" spans="1:14" x14ac:dyDescent="0.3">
      <c r="A213" s="7" t="s">
        <v>78</v>
      </c>
      <c r="B213" s="8">
        <v>43892</v>
      </c>
      <c r="C213" s="7">
        <v>0</v>
      </c>
    </row>
    <row r="214" spans="1:14" x14ac:dyDescent="0.3">
      <c r="A214" s="7" t="s">
        <v>79</v>
      </c>
      <c r="B214" s="8">
        <v>43892</v>
      </c>
      <c r="C214" s="7">
        <v>1</v>
      </c>
    </row>
    <row r="215" spans="1:14" x14ac:dyDescent="0.3">
      <c r="A215" s="7" t="s">
        <v>80</v>
      </c>
      <c r="B215" s="8">
        <v>43892</v>
      </c>
      <c r="C215" s="7">
        <v>2</v>
      </c>
    </row>
    <row r="216" spans="1:14" x14ac:dyDescent="0.3">
      <c r="A216" s="7" t="s">
        <v>81</v>
      </c>
      <c r="B216" s="8">
        <v>43892</v>
      </c>
      <c r="C216" s="7">
        <v>7</v>
      </c>
    </row>
    <row r="217" spans="1:14" x14ac:dyDescent="0.3">
      <c r="A217" s="7" t="s">
        <v>82</v>
      </c>
      <c r="B217" s="8">
        <v>43892</v>
      </c>
      <c r="C217" s="7">
        <v>10</v>
      </c>
    </row>
    <row r="218" spans="1:14" x14ac:dyDescent="0.3">
      <c r="A218" s="7" t="s">
        <v>83</v>
      </c>
      <c r="B218" s="8">
        <v>43892</v>
      </c>
      <c r="C218" s="7">
        <v>7</v>
      </c>
    </row>
    <row r="219" spans="1:14" x14ac:dyDescent="0.3">
      <c r="A219" s="7" t="s">
        <v>84</v>
      </c>
      <c r="B219" s="8">
        <v>43892</v>
      </c>
      <c r="C219" s="7">
        <v>7</v>
      </c>
    </row>
    <row r="220" spans="1:14" x14ac:dyDescent="0.3">
      <c r="A220" s="7" t="s">
        <v>85</v>
      </c>
      <c r="B220" s="8">
        <v>43892</v>
      </c>
      <c r="C220" s="7">
        <v>15</v>
      </c>
    </row>
    <row r="221" spans="1:14" x14ac:dyDescent="0.3">
      <c r="A221" s="7" t="s">
        <v>86</v>
      </c>
      <c r="B221" s="8">
        <v>43892</v>
      </c>
      <c r="C221" s="7">
        <v>0</v>
      </c>
    </row>
    <row r="222" spans="1:14" x14ac:dyDescent="0.3">
      <c r="A222" s="7" t="s">
        <v>87</v>
      </c>
      <c r="B222" s="8">
        <v>43892</v>
      </c>
      <c r="C222" s="7">
        <v>15</v>
      </c>
    </row>
    <row r="223" spans="1:14" x14ac:dyDescent="0.3">
      <c r="A223" s="7" t="s">
        <v>88</v>
      </c>
      <c r="B223" s="8">
        <v>43892</v>
      </c>
      <c r="C223" s="7">
        <v>6</v>
      </c>
    </row>
    <row r="224" spans="1:14" x14ac:dyDescent="0.3">
      <c r="A224" s="7" t="s">
        <v>89</v>
      </c>
      <c r="B224" s="8">
        <v>43892</v>
      </c>
      <c r="C224" s="7">
        <v>0</v>
      </c>
    </row>
    <row r="225" spans="1:14" x14ac:dyDescent="0.3">
      <c r="A225" s="7" t="s">
        <v>90</v>
      </c>
      <c r="B225" s="8">
        <v>43892</v>
      </c>
      <c r="C225" s="7">
        <v>49</v>
      </c>
    </row>
    <row r="226" spans="1:14" x14ac:dyDescent="0.3">
      <c r="A226" s="7" t="s">
        <v>91</v>
      </c>
      <c r="B226" s="8">
        <v>43892</v>
      </c>
      <c r="C226" s="7">
        <v>0</v>
      </c>
    </row>
    <row r="227" spans="1:14" x14ac:dyDescent="0.3">
      <c r="A227" s="7" t="s">
        <v>92</v>
      </c>
      <c r="B227" s="8">
        <v>43892</v>
      </c>
      <c r="C227" s="7">
        <v>0</v>
      </c>
    </row>
    <row r="228" spans="1:14" x14ac:dyDescent="0.3">
      <c r="A228" s="7" t="s">
        <v>93</v>
      </c>
      <c r="B228" s="8">
        <v>43892</v>
      </c>
      <c r="C228" s="7">
        <v>1</v>
      </c>
    </row>
    <row r="229" spans="1:14" x14ac:dyDescent="0.3">
      <c r="A229" s="7" t="s">
        <v>94</v>
      </c>
      <c r="B229" s="8">
        <v>43892</v>
      </c>
      <c r="C229" s="7">
        <v>13</v>
      </c>
    </row>
    <row r="230" spans="1:14" x14ac:dyDescent="0.3">
      <c r="A230" s="7" t="s">
        <v>95</v>
      </c>
      <c r="B230" s="8">
        <v>43892</v>
      </c>
      <c r="C230" s="7">
        <v>3</v>
      </c>
    </row>
    <row r="231" spans="1:14" x14ac:dyDescent="0.3">
      <c r="A231" s="7" t="s">
        <v>77</v>
      </c>
      <c r="B231" s="8">
        <v>43893</v>
      </c>
      <c r="C231" s="7">
        <v>12</v>
      </c>
      <c r="N231" s="7">
        <f>SUM(C231:C249)</f>
        <v>194</v>
      </c>
    </row>
    <row r="232" spans="1:14" x14ac:dyDescent="0.3">
      <c r="A232" s="7" t="s">
        <v>78</v>
      </c>
      <c r="B232" s="8">
        <v>43893</v>
      </c>
      <c r="C232" s="7">
        <v>0</v>
      </c>
    </row>
    <row r="233" spans="1:14" x14ac:dyDescent="0.3">
      <c r="A233" s="7" t="s">
        <v>79</v>
      </c>
      <c r="B233" s="8">
        <v>43893</v>
      </c>
      <c r="C233" s="7">
        <v>2</v>
      </c>
    </row>
    <row r="234" spans="1:14" x14ac:dyDescent="0.3">
      <c r="A234" s="7" t="s">
        <v>80</v>
      </c>
      <c r="B234" s="8">
        <v>43893</v>
      </c>
      <c r="C234" s="7">
        <v>5</v>
      </c>
    </row>
    <row r="235" spans="1:14" x14ac:dyDescent="0.3">
      <c r="A235" s="7" t="s">
        <v>81</v>
      </c>
      <c r="B235" s="8">
        <v>43893</v>
      </c>
      <c r="C235" s="7">
        <v>7</v>
      </c>
    </row>
    <row r="236" spans="1:14" x14ac:dyDescent="0.3">
      <c r="A236" s="7" t="s">
        <v>82</v>
      </c>
      <c r="B236" s="8">
        <v>43893</v>
      </c>
      <c r="C236" s="7">
        <v>10</v>
      </c>
    </row>
    <row r="237" spans="1:14" x14ac:dyDescent="0.3">
      <c r="A237" s="7" t="s">
        <v>83</v>
      </c>
      <c r="B237" s="8">
        <v>43893</v>
      </c>
      <c r="C237" s="7">
        <v>12</v>
      </c>
    </row>
    <row r="238" spans="1:14" x14ac:dyDescent="0.3">
      <c r="A238" s="7" t="s">
        <v>84</v>
      </c>
      <c r="B238" s="8">
        <v>43893</v>
      </c>
      <c r="C238" s="7">
        <v>8</v>
      </c>
    </row>
    <row r="239" spans="1:14" x14ac:dyDescent="0.3">
      <c r="A239" s="7" t="s">
        <v>85</v>
      </c>
      <c r="B239" s="8">
        <v>43893</v>
      </c>
      <c r="C239" s="7">
        <v>15</v>
      </c>
    </row>
    <row r="240" spans="1:14" x14ac:dyDescent="0.3">
      <c r="A240" s="7" t="s">
        <v>86</v>
      </c>
      <c r="B240" s="8">
        <v>43893</v>
      </c>
      <c r="C240" s="7">
        <v>0</v>
      </c>
    </row>
    <row r="241" spans="1:14" x14ac:dyDescent="0.3">
      <c r="A241" s="7" t="s">
        <v>87</v>
      </c>
      <c r="B241" s="8">
        <v>43893</v>
      </c>
      <c r="C241" s="7">
        <v>19</v>
      </c>
    </row>
    <row r="242" spans="1:14" x14ac:dyDescent="0.3">
      <c r="A242" s="7" t="s">
        <v>88</v>
      </c>
      <c r="B242" s="8">
        <v>43893</v>
      </c>
      <c r="C242" s="7">
        <v>6</v>
      </c>
    </row>
    <row r="243" spans="1:14" x14ac:dyDescent="0.3">
      <c r="A243" s="7" t="s">
        <v>89</v>
      </c>
      <c r="B243" s="8">
        <v>43893</v>
      </c>
      <c r="C243" s="7">
        <v>1</v>
      </c>
    </row>
    <row r="244" spans="1:14" x14ac:dyDescent="0.3">
      <c r="A244" s="7" t="s">
        <v>90</v>
      </c>
      <c r="B244" s="8">
        <v>43893</v>
      </c>
      <c r="C244" s="7">
        <v>70</v>
      </c>
    </row>
    <row r="245" spans="1:14" x14ac:dyDescent="0.3">
      <c r="A245" s="7" t="s">
        <v>91</v>
      </c>
      <c r="B245" s="8">
        <v>43893</v>
      </c>
      <c r="C245" s="7">
        <v>0</v>
      </c>
    </row>
    <row r="246" spans="1:14" x14ac:dyDescent="0.3">
      <c r="A246" s="7" t="s">
        <v>92</v>
      </c>
      <c r="B246" s="8">
        <v>43893</v>
      </c>
      <c r="C246" s="7">
        <v>0</v>
      </c>
    </row>
    <row r="247" spans="1:14" x14ac:dyDescent="0.3">
      <c r="A247" s="7" t="s">
        <v>93</v>
      </c>
      <c r="B247" s="8">
        <v>43893</v>
      </c>
      <c r="C247" s="7">
        <v>3</v>
      </c>
    </row>
    <row r="248" spans="1:14" x14ac:dyDescent="0.3">
      <c r="A248" s="7" t="s">
        <v>94</v>
      </c>
      <c r="B248" s="8">
        <v>43893</v>
      </c>
      <c r="C248" s="7">
        <v>17</v>
      </c>
    </row>
    <row r="249" spans="1:14" x14ac:dyDescent="0.3">
      <c r="A249" s="7" t="s">
        <v>95</v>
      </c>
      <c r="B249" s="8">
        <v>43893</v>
      </c>
      <c r="C249" s="7">
        <v>7</v>
      </c>
    </row>
    <row r="250" spans="1:14" x14ac:dyDescent="0.3">
      <c r="A250" s="7" t="s">
        <v>77</v>
      </c>
      <c r="B250" s="8">
        <v>43894</v>
      </c>
      <c r="C250" s="7">
        <v>12</v>
      </c>
      <c r="N250" s="7">
        <f>SUM(C250:C268)</f>
        <v>238</v>
      </c>
    </row>
    <row r="251" spans="1:14" x14ac:dyDescent="0.3">
      <c r="A251" s="7" t="s">
        <v>78</v>
      </c>
      <c r="B251" s="8">
        <v>43894</v>
      </c>
      <c r="C251" s="7">
        <v>1</v>
      </c>
    </row>
    <row r="252" spans="1:14" x14ac:dyDescent="0.3">
      <c r="A252" s="7" t="s">
        <v>79</v>
      </c>
      <c r="B252" s="8">
        <v>43894</v>
      </c>
      <c r="C252" s="7">
        <v>5</v>
      </c>
    </row>
    <row r="253" spans="1:14" x14ac:dyDescent="0.3">
      <c r="A253" s="7" t="s">
        <v>80</v>
      </c>
      <c r="B253" s="8">
        <v>43894</v>
      </c>
      <c r="C253" s="7">
        <v>6</v>
      </c>
    </row>
    <row r="254" spans="1:14" x14ac:dyDescent="0.3">
      <c r="A254" s="7" t="s">
        <v>81</v>
      </c>
      <c r="B254" s="8">
        <v>43894</v>
      </c>
      <c r="C254" s="7">
        <v>8</v>
      </c>
    </row>
    <row r="255" spans="1:14" x14ac:dyDescent="0.3">
      <c r="A255" s="7" t="s">
        <v>82</v>
      </c>
      <c r="B255" s="8">
        <v>43894</v>
      </c>
      <c r="C255" s="7">
        <v>10</v>
      </c>
    </row>
    <row r="256" spans="1:14" x14ac:dyDescent="0.3">
      <c r="A256" s="7" t="s">
        <v>83</v>
      </c>
      <c r="B256" s="8">
        <v>43894</v>
      </c>
      <c r="C256" s="7">
        <v>13</v>
      </c>
    </row>
    <row r="257" spans="1:14" x14ac:dyDescent="0.3">
      <c r="A257" s="7" t="s">
        <v>84</v>
      </c>
      <c r="B257" s="8">
        <v>43894</v>
      </c>
      <c r="C257" s="7">
        <v>12</v>
      </c>
    </row>
    <row r="258" spans="1:14" x14ac:dyDescent="0.3">
      <c r="A258" s="7" t="s">
        <v>85</v>
      </c>
      <c r="B258" s="8">
        <v>43894</v>
      </c>
      <c r="C258" s="7">
        <v>24</v>
      </c>
    </row>
    <row r="259" spans="1:14" x14ac:dyDescent="0.3">
      <c r="A259" s="7" t="s">
        <v>86</v>
      </c>
      <c r="B259" s="8">
        <v>43894</v>
      </c>
      <c r="C259" s="7">
        <v>0</v>
      </c>
    </row>
    <row r="260" spans="1:14" x14ac:dyDescent="0.3">
      <c r="A260" s="7" t="s">
        <v>87</v>
      </c>
      <c r="B260" s="8">
        <v>43894</v>
      </c>
      <c r="C260" s="7">
        <v>19</v>
      </c>
    </row>
    <row r="261" spans="1:14" x14ac:dyDescent="0.3">
      <c r="A261" s="7" t="s">
        <v>88</v>
      </c>
      <c r="B261" s="8">
        <v>43894</v>
      </c>
      <c r="C261" s="7">
        <v>6</v>
      </c>
    </row>
    <row r="262" spans="1:14" x14ac:dyDescent="0.3">
      <c r="A262" s="7" t="s">
        <v>89</v>
      </c>
      <c r="B262" s="8">
        <v>43894</v>
      </c>
      <c r="C262" s="7">
        <v>1</v>
      </c>
    </row>
    <row r="263" spans="1:14" x14ac:dyDescent="0.3">
      <c r="A263" s="7" t="s">
        <v>90</v>
      </c>
      <c r="B263" s="8">
        <v>43894</v>
      </c>
      <c r="C263" s="7">
        <v>90</v>
      </c>
    </row>
    <row r="264" spans="1:14" x14ac:dyDescent="0.3">
      <c r="A264" s="7" t="s">
        <v>91</v>
      </c>
      <c r="B264" s="8">
        <v>43894</v>
      </c>
      <c r="C264" s="7">
        <v>0</v>
      </c>
    </row>
    <row r="265" spans="1:14" x14ac:dyDescent="0.3">
      <c r="A265" s="7" t="s">
        <v>92</v>
      </c>
      <c r="B265" s="8">
        <v>43894</v>
      </c>
      <c r="C265" s="7">
        <v>0</v>
      </c>
    </row>
    <row r="266" spans="1:14" x14ac:dyDescent="0.3">
      <c r="A266" s="7" t="s">
        <v>93</v>
      </c>
      <c r="B266" s="8">
        <v>43894</v>
      </c>
      <c r="C266" s="7">
        <v>3</v>
      </c>
    </row>
    <row r="267" spans="1:14" x14ac:dyDescent="0.3">
      <c r="A267" s="7" t="s">
        <v>94</v>
      </c>
      <c r="B267" s="8">
        <v>43894</v>
      </c>
      <c r="C267" s="7">
        <v>17</v>
      </c>
    </row>
    <row r="268" spans="1:14" x14ac:dyDescent="0.3">
      <c r="A268" s="7" t="s">
        <v>95</v>
      </c>
      <c r="B268" s="8">
        <v>43894</v>
      </c>
      <c r="C268" s="7">
        <v>11</v>
      </c>
    </row>
    <row r="269" spans="1:14" x14ac:dyDescent="0.3">
      <c r="A269" s="7" t="s">
        <v>77</v>
      </c>
      <c r="B269" s="8">
        <v>43895</v>
      </c>
      <c r="C269" s="7">
        <v>21</v>
      </c>
      <c r="N269" s="7">
        <f>SUM(C269:C287)</f>
        <v>364</v>
      </c>
    </row>
    <row r="270" spans="1:14" x14ac:dyDescent="0.3">
      <c r="A270" s="7" t="s">
        <v>78</v>
      </c>
      <c r="B270" s="8">
        <v>43895</v>
      </c>
      <c r="C270" s="7">
        <v>6</v>
      </c>
    </row>
    <row r="271" spans="1:14" x14ac:dyDescent="0.3">
      <c r="A271" s="7" t="s">
        <v>79</v>
      </c>
      <c r="B271" s="8">
        <v>43895</v>
      </c>
      <c r="C271" s="7">
        <v>5</v>
      </c>
    </row>
    <row r="272" spans="1:14" x14ac:dyDescent="0.3">
      <c r="A272" s="7" t="s">
        <v>80</v>
      </c>
      <c r="B272" s="8">
        <v>43895</v>
      </c>
      <c r="C272" s="7">
        <v>6</v>
      </c>
    </row>
    <row r="273" spans="1:14" x14ac:dyDescent="0.3">
      <c r="A273" s="7" t="s">
        <v>81</v>
      </c>
      <c r="B273" s="8">
        <v>43895</v>
      </c>
      <c r="C273" s="7">
        <v>11</v>
      </c>
    </row>
    <row r="274" spans="1:14" x14ac:dyDescent="0.3">
      <c r="A274" s="7" t="s">
        <v>82</v>
      </c>
      <c r="B274" s="8">
        <v>43895</v>
      </c>
      <c r="C274" s="7">
        <v>10</v>
      </c>
    </row>
    <row r="275" spans="1:14" x14ac:dyDescent="0.3">
      <c r="A275" s="7" t="s">
        <v>83</v>
      </c>
      <c r="B275" s="8">
        <v>43895</v>
      </c>
      <c r="C275" s="7">
        <v>15</v>
      </c>
    </row>
    <row r="276" spans="1:14" x14ac:dyDescent="0.3">
      <c r="A276" s="7" t="s">
        <v>84</v>
      </c>
      <c r="B276" s="8">
        <v>43895</v>
      </c>
      <c r="C276" s="7">
        <v>13</v>
      </c>
    </row>
    <row r="277" spans="1:14" x14ac:dyDescent="0.3">
      <c r="A277" s="7" t="s">
        <v>85</v>
      </c>
      <c r="B277" s="8">
        <v>43895</v>
      </c>
      <c r="C277" s="7">
        <v>24</v>
      </c>
    </row>
    <row r="278" spans="1:14" x14ac:dyDescent="0.3">
      <c r="A278" s="7" t="s">
        <v>86</v>
      </c>
      <c r="B278" s="8">
        <v>43895</v>
      </c>
      <c r="C278" s="7">
        <v>0</v>
      </c>
    </row>
    <row r="279" spans="1:14" x14ac:dyDescent="0.3">
      <c r="A279" s="7" t="s">
        <v>87</v>
      </c>
      <c r="B279" s="8">
        <v>43895</v>
      </c>
      <c r="C279" s="7">
        <v>30</v>
      </c>
    </row>
    <row r="280" spans="1:14" x14ac:dyDescent="0.3">
      <c r="A280" s="7" t="s">
        <v>88</v>
      </c>
      <c r="B280" s="8">
        <v>43895</v>
      </c>
      <c r="C280" s="7">
        <v>6</v>
      </c>
    </row>
    <row r="281" spans="1:14" x14ac:dyDescent="0.3">
      <c r="A281" s="7" t="s">
        <v>89</v>
      </c>
      <c r="B281" s="8">
        <v>43895</v>
      </c>
      <c r="C281" s="7">
        <v>3</v>
      </c>
    </row>
    <row r="282" spans="1:14" x14ac:dyDescent="0.3">
      <c r="A282" s="7" t="s">
        <v>90</v>
      </c>
      <c r="B282" s="8">
        <v>43895</v>
      </c>
      <c r="C282" s="7">
        <v>137</v>
      </c>
    </row>
    <row r="283" spans="1:14" x14ac:dyDescent="0.3">
      <c r="A283" s="7" t="s">
        <v>91</v>
      </c>
      <c r="B283" s="8">
        <v>43895</v>
      </c>
      <c r="C283" s="7">
        <v>0</v>
      </c>
    </row>
    <row r="284" spans="1:14" x14ac:dyDescent="0.3">
      <c r="A284" s="7" t="s">
        <v>92</v>
      </c>
      <c r="B284" s="8">
        <v>43895</v>
      </c>
      <c r="C284" s="7">
        <v>0</v>
      </c>
    </row>
    <row r="285" spans="1:14" x14ac:dyDescent="0.3">
      <c r="A285" s="7" t="s">
        <v>93</v>
      </c>
      <c r="B285" s="8">
        <v>43895</v>
      </c>
      <c r="C285" s="7">
        <v>3</v>
      </c>
    </row>
    <row r="286" spans="1:14" x14ac:dyDescent="0.3">
      <c r="A286" s="7" t="s">
        <v>94</v>
      </c>
      <c r="B286" s="8">
        <v>43895</v>
      </c>
      <c r="C286" s="7">
        <v>45</v>
      </c>
    </row>
    <row r="287" spans="1:14" x14ac:dyDescent="0.3">
      <c r="A287" s="7" t="s">
        <v>95</v>
      </c>
      <c r="B287" s="8">
        <v>43895</v>
      </c>
      <c r="C287" s="7">
        <v>29</v>
      </c>
    </row>
    <row r="288" spans="1:14" x14ac:dyDescent="0.3">
      <c r="A288" s="7" t="s">
        <v>77</v>
      </c>
      <c r="B288" s="8">
        <v>43896</v>
      </c>
      <c r="C288" s="7">
        <v>27</v>
      </c>
      <c r="N288" s="7">
        <f>SUM(C288:C306)</f>
        <v>386</v>
      </c>
    </row>
    <row r="289" spans="1:3" x14ac:dyDescent="0.3">
      <c r="A289" s="7" t="s">
        <v>78</v>
      </c>
      <c r="B289" s="8">
        <v>43896</v>
      </c>
      <c r="C289" s="7">
        <v>11</v>
      </c>
    </row>
    <row r="290" spans="1:3" x14ac:dyDescent="0.3">
      <c r="A290" s="7" t="s">
        <v>79</v>
      </c>
      <c r="B290" s="8">
        <v>43896</v>
      </c>
      <c r="C290" s="7">
        <v>5</v>
      </c>
    </row>
    <row r="291" spans="1:3" x14ac:dyDescent="0.3">
      <c r="A291" s="7" t="s">
        <v>80</v>
      </c>
      <c r="B291" s="8">
        <v>43896</v>
      </c>
      <c r="C291" s="7">
        <v>6</v>
      </c>
    </row>
    <row r="292" spans="1:3" x14ac:dyDescent="0.3">
      <c r="A292" s="7" t="s">
        <v>81</v>
      </c>
      <c r="B292" s="8">
        <v>43896</v>
      </c>
      <c r="C292" s="7">
        <v>11</v>
      </c>
    </row>
    <row r="293" spans="1:3" x14ac:dyDescent="0.3">
      <c r="A293" s="7" t="s">
        <v>82</v>
      </c>
      <c r="B293" s="8">
        <v>43896</v>
      </c>
      <c r="C293" s="7">
        <v>10</v>
      </c>
    </row>
    <row r="294" spans="1:3" x14ac:dyDescent="0.3">
      <c r="A294" s="7" t="s">
        <v>83</v>
      </c>
      <c r="B294" s="8">
        <v>43896</v>
      </c>
      <c r="C294" s="7">
        <v>15</v>
      </c>
    </row>
    <row r="295" spans="1:3" x14ac:dyDescent="0.3">
      <c r="A295" s="7" t="s">
        <v>84</v>
      </c>
      <c r="B295" s="8">
        <v>43896</v>
      </c>
      <c r="C295" s="7">
        <v>14</v>
      </c>
    </row>
    <row r="296" spans="1:3" x14ac:dyDescent="0.3">
      <c r="A296" s="7" t="s">
        <v>85</v>
      </c>
      <c r="B296" s="8">
        <v>43896</v>
      </c>
      <c r="C296" s="7">
        <v>24</v>
      </c>
    </row>
    <row r="297" spans="1:3" x14ac:dyDescent="0.3">
      <c r="A297" s="7" t="s">
        <v>86</v>
      </c>
      <c r="B297" s="8">
        <v>43896</v>
      </c>
      <c r="C297" s="7">
        <v>0</v>
      </c>
    </row>
    <row r="298" spans="1:3" x14ac:dyDescent="0.3">
      <c r="A298" s="7" t="s">
        <v>87</v>
      </c>
      <c r="B298" s="8">
        <v>43896</v>
      </c>
      <c r="C298" s="7">
        <v>30</v>
      </c>
    </row>
    <row r="299" spans="1:3" x14ac:dyDescent="0.3">
      <c r="A299" s="7" t="s">
        <v>88</v>
      </c>
      <c r="B299" s="8">
        <v>43896</v>
      </c>
      <c r="C299" s="7">
        <v>6</v>
      </c>
    </row>
    <row r="300" spans="1:3" x14ac:dyDescent="0.3">
      <c r="A300" s="7" t="s">
        <v>89</v>
      </c>
      <c r="B300" s="8">
        <v>43896</v>
      </c>
      <c r="C300" s="7">
        <v>3</v>
      </c>
    </row>
    <row r="301" spans="1:3" x14ac:dyDescent="0.3">
      <c r="A301" s="7" t="s">
        <v>90</v>
      </c>
      <c r="B301" s="8">
        <v>43896</v>
      </c>
      <c r="C301" s="7">
        <v>137</v>
      </c>
    </row>
    <row r="302" spans="1:3" x14ac:dyDescent="0.3">
      <c r="A302" s="7" t="s">
        <v>91</v>
      </c>
      <c r="B302" s="8">
        <v>43896</v>
      </c>
      <c r="C302" s="7">
        <v>0</v>
      </c>
    </row>
    <row r="303" spans="1:3" x14ac:dyDescent="0.3">
      <c r="A303" s="7" t="s">
        <v>92</v>
      </c>
      <c r="B303" s="8">
        <v>43896</v>
      </c>
      <c r="C303" s="7">
        <v>0</v>
      </c>
    </row>
    <row r="304" spans="1:3" x14ac:dyDescent="0.3">
      <c r="A304" s="7" t="s">
        <v>93</v>
      </c>
      <c r="B304" s="8">
        <v>43896</v>
      </c>
      <c r="C304" s="7">
        <v>3</v>
      </c>
    </row>
    <row r="305" spans="1:14" x14ac:dyDescent="0.3">
      <c r="A305" s="7" t="s">
        <v>94</v>
      </c>
      <c r="B305" s="8">
        <v>43896</v>
      </c>
      <c r="C305" s="7">
        <v>45</v>
      </c>
    </row>
    <row r="306" spans="1:14" x14ac:dyDescent="0.3">
      <c r="A306" s="7" t="s">
        <v>95</v>
      </c>
      <c r="B306" s="8">
        <v>43896</v>
      </c>
      <c r="C306" s="7">
        <v>39</v>
      </c>
    </row>
    <row r="307" spans="1:14" x14ac:dyDescent="0.3">
      <c r="A307" s="7" t="s">
        <v>77</v>
      </c>
      <c r="B307" s="8">
        <v>43897</v>
      </c>
      <c r="C307" s="7">
        <v>34</v>
      </c>
      <c r="N307" s="7">
        <f>SUM(C307:C325)</f>
        <v>526</v>
      </c>
    </row>
    <row r="308" spans="1:14" x14ac:dyDescent="0.3">
      <c r="A308" s="7" t="s">
        <v>78</v>
      </c>
      <c r="B308" s="8">
        <v>43897</v>
      </c>
      <c r="C308" s="7">
        <v>11</v>
      </c>
    </row>
    <row r="309" spans="1:14" x14ac:dyDescent="0.3">
      <c r="A309" s="7" t="s">
        <v>79</v>
      </c>
      <c r="B309" s="8">
        <v>43897</v>
      </c>
      <c r="C309" s="7">
        <v>7</v>
      </c>
    </row>
    <row r="310" spans="1:14" x14ac:dyDescent="0.3">
      <c r="A310" s="7" t="s">
        <v>80</v>
      </c>
      <c r="B310" s="8">
        <v>43897</v>
      </c>
      <c r="C310" s="7">
        <v>8</v>
      </c>
    </row>
    <row r="311" spans="1:14" x14ac:dyDescent="0.3">
      <c r="A311" s="7" t="s">
        <v>81</v>
      </c>
      <c r="B311" s="8">
        <v>43897</v>
      </c>
      <c r="C311" s="7">
        <v>17</v>
      </c>
    </row>
    <row r="312" spans="1:14" x14ac:dyDescent="0.3">
      <c r="A312" s="7" t="s">
        <v>82</v>
      </c>
      <c r="B312" s="8">
        <v>43897</v>
      </c>
      <c r="C312" s="7">
        <v>12</v>
      </c>
    </row>
    <row r="313" spans="1:14" x14ac:dyDescent="0.3">
      <c r="A313" s="7" t="s">
        <v>83</v>
      </c>
      <c r="B313" s="8">
        <v>43897</v>
      </c>
      <c r="C313" s="7">
        <v>15</v>
      </c>
    </row>
    <row r="314" spans="1:14" x14ac:dyDescent="0.3">
      <c r="A314" s="7" t="s">
        <v>84</v>
      </c>
      <c r="B314" s="8">
        <v>43897</v>
      </c>
      <c r="C314" s="7">
        <v>21</v>
      </c>
    </row>
    <row r="315" spans="1:14" x14ac:dyDescent="0.3">
      <c r="A315" s="7" t="s">
        <v>85</v>
      </c>
      <c r="B315" s="8">
        <v>43897</v>
      </c>
      <c r="C315" s="7">
        <v>49</v>
      </c>
    </row>
    <row r="316" spans="1:14" x14ac:dyDescent="0.3">
      <c r="A316" s="7" t="s">
        <v>86</v>
      </c>
      <c r="B316" s="8">
        <v>43897</v>
      </c>
      <c r="C316" s="7">
        <v>0</v>
      </c>
    </row>
    <row r="317" spans="1:14" x14ac:dyDescent="0.3">
      <c r="A317" s="7" t="s">
        <v>87</v>
      </c>
      <c r="B317" s="8">
        <v>43897</v>
      </c>
      <c r="C317" s="7">
        <v>37</v>
      </c>
    </row>
    <row r="318" spans="1:14" x14ac:dyDescent="0.3">
      <c r="A318" s="7" t="s">
        <v>88</v>
      </c>
      <c r="B318" s="8">
        <v>43897</v>
      </c>
      <c r="C318" s="7">
        <v>6</v>
      </c>
    </row>
    <row r="319" spans="1:14" x14ac:dyDescent="0.3">
      <c r="A319" s="7" t="s">
        <v>89</v>
      </c>
      <c r="B319" s="8">
        <v>43897</v>
      </c>
      <c r="C319" s="7">
        <v>5</v>
      </c>
    </row>
    <row r="320" spans="1:14" x14ac:dyDescent="0.3">
      <c r="A320" s="7" t="s">
        <v>90</v>
      </c>
      <c r="B320" s="8">
        <v>43897</v>
      </c>
      <c r="C320" s="7">
        <v>175</v>
      </c>
    </row>
    <row r="321" spans="1:14" x14ac:dyDescent="0.3">
      <c r="A321" s="7" t="s">
        <v>91</v>
      </c>
      <c r="B321" s="8">
        <v>43897</v>
      </c>
      <c r="C321" s="7">
        <v>0</v>
      </c>
    </row>
    <row r="322" spans="1:14" x14ac:dyDescent="0.3">
      <c r="A322" s="7" t="s">
        <v>92</v>
      </c>
      <c r="B322" s="8">
        <v>43897</v>
      </c>
      <c r="C322" s="7">
        <v>1</v>
      </c>
    </row>
    <row r="323" spans="1:14" x14ac:dyDescent="0.3">
      <c r="A323" s="7" t="s">
        <v>93</v>
      </c>
      <c r="B323" s="8">
        <v>43897</v>
      </c>
      <c r="C323" s="7">
        <v>3</v>
      </c>
    </row>
    <row r="324" spans="1:14" x14ac:dyDescent="0.3">
      <c r="A324" s="7" t="s">
        <v>94</v>
      </c>
      <c r="B324" s="8">
        <v>43897</v>
      </c>
      <c r="C324" s="7">
        <v>70</v>
      </c>
    </row>
    <row r="325" spans="1:14" x14ac:dyDescent="0.3">
      <c r="A325" s="7" t="s">
        <v>95</v>
      </c>
      <c r="B325" s="8">
        <v>43897</v>
      </c>
      <c r="C325" s="7">
        <v>55</v>
      </c>
    </row>
    <row r="326" spans="1:14" x14ac:dyDescent="0.3">
      <c r="A326" s="7" t="s">
        <v>77</v>
      </c>
      <c r="B326" s="8">
        <v>43898</v>
      </c>
      <c r="C326" s="7">
        <v>54</v>
      </c>
      <c r="E326" s="7">
        <v>1</v>
      </c>
      <c r="F326" s="7">
        <v>0</v>
      </c>
      <c r="N326" s="7">
        <f>SUM(C326:C344)</f>
        <v>1006</v>
      </c>
    </row>
    <row r="327" spans="1:14" x14ac:dyDescent="0.3">
      <c r="A327" s="7" t="s">
        <v>78</v>
      </c>
      <c r="B327" s="8">
        <v>43898</v>
      </c>
      <c r="C327" s="7">
        <v>13</v>
      </c>
      <c r="E327" s="7">
        <v>3</v>
      </c>
      <c r="F327" s="7">
        <v>3</v>
      </c>
    </row>
    <row r="328" spans="1:14" x14ac:dyDescent="0.3">
      <c r="A328" s="7" t="s">
        <v>79</v>
      </c>
      <c r="B328" s="8">
        <v>43898</v>
      </c>
      <c r="C328" s="7">
        <v>7</v>
      </c>
      <c r="E328" s="7">
        <v>2</v>
      </c>
      <c r="F328" s="7">
        <v>0</v>
      </c>
    </row>
    <row r="329" spans="1:14" x14ac:dyDescent="0.3">
      <c r="A329" s="7" t="s">
        <v>80</v>
      </c>
      <c r="B329" s="8">
        <v>43898</v>
      </c>
      <c r="C329" s="7">
        <v>11</v>
      </c>
      <c r="E329" s="7">
        <v>1</v>
      </c>
      <c r="F329" s="7">
        <v>0</v>
      </c>
    </row>
    <row r="330" spans="1:14" x14ac:dyDescent="0.3">
      <c r="A330" s="7" t="s">
        <v>81</v>
      </c>
      <c r="B330" s="8">
        <v>43898</v>
      </c>
      <c r="C330" s="7">
        <v>22</v>
      </c>
      <c r="E330" s="7">
        <v>0</v>
      </c>
      <c r="F330" s="7">
        <v>0</v>
      </c>
    </row>
    <row r="331" spans="1:14" x14ac:dyDescent="0.3">
      <c r="A331" s="7" t="s">
        <v>82</v>
      </c>
      <c r="B331" s="8">
        <v>43898</v>
      </c>
      <c r="C331" s="7">
        <v>12</v>
      </c>
      <c r="E331" s="7">
        <v>0</v>
      </c>
      <c r="F331" s="7">
        <v>0</v>
      </c>
    </row>
    <row r="332" spans="1:14" x14ac:dyDescent="0.3">
      <c r="A332" s="7" t="s">
        <v>83</v>
      </c>
      <c r="B332" s="8">
        <v>43898</v>
      </c>
      <c r="C332" s="7">
        <v>26</v>
      </c>
      <c r="E332" s="7">
        <v>2</v>
      </c>
      <c r="F332" s="7">
        <v>0</v>
      </c>
    </row>
    <row r="333" spans="1:14" x14ac:dyDescent="0.3">
      <c r="A333" s="7" t="s">
        <v>84</v>
      </c>
      <c r="B333" s="8">
        <v>43898</v>
      </c>
      <c r="C333" s="7">
        <v>30</v>
      </c>
      <c r="E333" s="7">
        <v>2</v>
      </c>
      <c r="F333" s="7">
        <v>0</v>
      </c>
    </row>
    <row r="334" spans="1:14" x14ac:dyDescent="0.3">
      <c r="A334" s="7" t="s">
        <v>85</v>
      </c>
      <c r="B334" s="8">
        <v>43898</v>
      </c>
      <c r="C334" s="7">
        <v>75</v>
      </c>
      <c r="E334" s="7">
        <v>0</v>
      </c>
      <c r="F334" s="7">
        <v>2</v>
      </c>
    </row>
    <row r="335" spans="1:14" x14ac:dyDescent="0.3">
      <c r="A335" s="7" t="s">
        <v>86</v>
      </c>
      <c r="B335" s="8">
        <v>43898</v>
      </c>
      <c r="C335" s="7">
        <v>0</v>
      </c>
      <c r="E335" s="7">
        <v>0</v>
      </c>
      <c r="F335" s="7">
        <v>0</v>
      </c>
    </row>
    <row r="336" spans="1:14" x14ac:dyDescent="0.3">
      <c r="A336" s="7" t="s">
        <v>87</v>
      </c>
      <c r="B336" s="8">
        <v>43898</v>
      </c>
      <c r="C336" s="7">
        <v>37</v>
      </c>
      <c r="E336" s="7">
        <v>1</v>
      </c>
      <c r="F336" s="7">
        <v>1</v>
      </c>
    </row>
    <row r="337" spans="1:14" x14ac:dyDescent="0.3">
      <c r="A337" s="7" t="s">
        <v>88</v>
      </c>
      <c r="B337" s="8">
        <v>43898</v>
      </c>
      <c r="C337" s="7">
        <v>7</v>
      </c>
      <c r="E337" s="7">
        <v>0</v>
      </c>
      <c r="F337" s="7">
        <v>0</v>
      </c>
    </row>
    <row r="338" spans="1:14" x14ac:dyDescent="0.3">
      <c r="A338" s="7" t="s">
        <v>89</v>
      </c>
      <c r="B338" s="8">
        <v>43898</v>
      </c>
      <c r="C338" s="7">
        <v>6</v>
      </c>
      <c r="E338" s="7">
        <v>2</v>
      </c>
      <c r="F338" s="7">
        <v>0</v>
      </c>
    </row>
    <row r="339" spans="1:14" x14ac:dyDescent="0.3">
      <c r="A339" s="7" t="s">
        <v>90</v>
      </c>
      <c r="B339" s="8">
        <v>43898</v>
      </c>
      <c r="C339" s="7">
        <v>469</v>
      </c>
      <c r="E339" s="7">
        <v>53</v>
      </c>
      <c r="F339" s="7">
        <v>16</v>
      </c>
    </row>
    <row r="340" spans="1:14" x14ac:dyDescent="0.3">
      <c r="A340" s="7" t="s">
        <v>91</v>
      </c>
      <c r="B340" s="8">
        <v>43898</v>
      </c>
      <c r="C340" s="7">
        <v>0</v>
      </c>
      <c r="E340" s="7">
        <v>0</v>
      </c>
      <c r="F340" s="7">
        <v>0</v>
      </c>
    </row>
    <row r="341" spans="1:14" x14ac:dyDescent="0.3">
      <c r="A341" s="7" t="s">
        <v>92</v>
      </c>
      <c r="B341" s="8">
        <v>43898</v>
      </c>
      <c r="C341" s="7">
        <v>4</v>
      </c>
      <c r="E341" s="7">
        <v>0</v>
      </c>
      <c r="F341" s="7">
        <v>0</v>
      </c>
    </row>
    <row r="342" spans="1:14" x14ac:dyDescent="0.3">
      <c r="A342" s="7" t="s">
        <v>93</v>
      </c>
      <c r="B342" s="8">
        <v>43898</v>
      </c>
      <c r="C342" s="7">
        <v>3</v>
      </c>
      <c r="E342" s="7">
        <v>1</v>
      </c>
      <c r="F342" s="7">
        <v>0</v>
      </c>
    </row>
    <row r="343" spans="1:14" x14ac:dyDescent="0.3">
      <c r="A343" s="7" t="s">
        <v>94</v>
      </c>
      <c r="B343" s="8">
        <v>43898</v>
      </c>
      <c r="C343" s="7">
        <v>149</v>
      </c>
      <c r="E343" s="7">
        <v>5</v>
      </c>
      <c r="F343" s="7">
        <v>6</v>
      </c>
    </row>
    <row r="344" spans="1:14" x14ac:dyDescent="0.3">
      <c r="A344" s="7" t="s">
        <v>95</v>
      </c>
      <c r="B344" s="8">
        <v>43898</v>
      </c>
      <c r="C344" s="7">
        <v>81</v>
      </c>
      <c r="E344" s="7">
        <v>1</v>
      </c>
      <c r="F344" s="7">
        <v>0</v>
      </c>
    </row>
    <row r="345" spans="1:14" x14ac:dyDescent="0.3">
      <c r="A345" s="7" t="s">
        <v>77</v>
      </c>
      <c r="B345" s="8">
        <v>43899</v>
      </c>
      <c r="C345" s="7">
        <v>71</v>
      </c>
      <c r="E345" s="7">
        <v>1</v>
      </c>
      <c r="F345" s="7">
        <v>0</v>
      </c>
      <c r="N345" s="7">
        <f>SUM(C345:C363)</f>
        <v>1606</v>
      </c>
    </row>
    <row r="346" spans="1:14" x14ac:dyDescent="0.3">
      <c r="A346" s="7" t="s">
        <v>78</v>
      </c>
      <c r="B346" s="8">
        <v>43899</v>
      </c>
      <c r="C346" s="7">
        <v>38</v>
      </c>
      <c r="E346" s="7">
        <v>3</v>
      </c>
      <c r="F346" s="7">
        <v>4</v>
      </c>
    </row>
    <row r="347" spans="1:14" x14ac:dyDescent="0.3">
      <c r="A347" s="7" t="s">
        <v>79</v>
      </c>
      <c r="B347" s="8">
        <v>43899</v>
      </c>
      <c r="C347" s="7">
        <v>22</v>
      </c>
      <c r="E347" s="7">
        <v>2</v>
      </c>
      <c r="F347" s="7">
        <v>0</v>
      </c>
    </row>
    <row r="348" spans="1:14" x14ac:dyDescent="0.3">
      <c r="A348" s="7" t="s">
        <v>80</v>
      </c>
      <c r="B348" s="8">
        <v>43899</v>
      </c>
      <c r="C348" s="7">
        <v>13</v>
      </c>
      <c r="E348" s="7">
        <v>1</v>
      </c>
      <c r="F348" s="7">
        <v>0</v>
      </c>
    </row>
    <row r="349" spans="1:14" x14ac:dyDescent="0.3">
      <c r="A349" s="7" t="s">
        <v>81</v>
      </c>
      <c r="B349" s="8">
        <v>43899</v>
      </c>
      <c r="C349" s="7">
        <v>25</v>
      </c>
      <c r="E349" s="7">
        <v>1</v>
      </c>
      <c r="F349" s="7">
        <v>0</v>
      </c>
    </row>
    <row r="350" spans="1:14" x14ac:dyDescent="0.3">
      <c r="A350" s="7" t="s">
        <v>82</v>
      </c>
      <c r="B350" s="8">
        <v>43899</v>
      </c>
      <c r="C350" s="7">
        <v>12</v>
      </c>
      <c r="E350" s="7">
        <v>0</v>
      </c>
      <c r="F350" s="7">
        <v>0</v>
      </c>
    </row>
    <row r="351" spans="1:14" x14ac:dyDescent="0.3">
      <c r="A351" s="7" t="s">
        <v>83</v>
      </c>
      <c r="B351" s="8">
        <v>43899</v>
      </c>
      <c r="C351" s="7">
        <v>39</v>
      </c>
      <c r="E351" s="7">
        <v>3</v>
      </c>
      <c r="F351" s="7">
        <v>0</v>
      </c>
    </row>
    <row r="352" spans="1:14" x14ac:dyDescent="0.3">
      <c r="A352" s="7" t="s">
        <v>84</v>
      </c>
      <c r="B352" s="8">
        <v>43899</v>
      </c>
      <c r="C352" s="7">
        <v>40</v>
      </c>
      <c r="E352" s="7">
        <v>2</v>
      </c>
      <c r="F352" s="7">
        <v>0</v>
      </c>
    </row>
    <row r="353" spans="1:14" x14ac:dyDescent="0.3">
      <c r="A353" s="7" t="s">
        <v>85</v>
      </c>
      <c r="B353" s="8">
        <v>43899</v>
      </c>
      <c r="C353" s="7">
        <v>124</v>
      </c>
      <c r="E353" s="7">
        <v>0</v>
      </c>
      <c r="F353" s="7">
        <v>3</v>
      </c>
    </row>
    <row r="354" spans="1:14" x14ac:dyDescent="0.3">
      <c r="A354" s="7" t="s">
        <v>86</v>
      </c>
      <c r="B354" s="8">
        <v>43899</v>
      </c>
      <c r="C354" s="7">
        <v>0</v>
      </c>
      <c r="E354" s="7">
        <v>0</v>
      </c>
      <c r="F354" s="7">
        <v>0</v>
      </c>
    </row>
    <row r="355" spans="1:14" x14ac:dyDescent="0.3">
      <c r="A355" s="7" t="s">
        <v>87</v>
      </c>
      <c r="B355" s="8">
        <v>43899</v>
      </c>
      <c r="C355" s="7">
        <v>50</v>
      </c>
      <c r="E355" s="7">
        <v>1</v>
      </c>
      <c r="F355" s="7">
        <v>1</v>
      </c>
    </row>
    <row r="356" spans="1:14" x14ac:dyDescent="0.3">
      <c r="A356" s="7" t="s">
        <v>88</v>
      </c>
      <c r="B356" s="8">
        <v>43899</v>
      </c>
      <c r="C356" s="7">
        <v>8</v>
      </c>
      <c r="E356" s="7">
        <v>0</v>
      </c>
      <c r="F356" s="7">
        <v>0</v>
      </c>
    </row>
    <row r="357" spans="1:14" x14ac:dyDescent="0.3">
      <c r="A357" s="7" t="s">
        <v>89</v>
      </c>
      <c r="B357" s="8">
        <v>43899</v>
      </c>
      <c r="C357" s="7">
        <v>22</v>
      </c>
      <c r="E357" s="7">
        <v>2</v>
      </c>
      <c r="F357" s="7">
        <v>0</v>
      </c>
    </row>
    <row r="358" spans="1:14" x14ac:dyDescent="0.3">
      <c r="A358" s="7" t="s">
        <v>90</v>
      </c>
      <c r="B358" s="8">
        <v>43899</v>
      </c>
      <c r="C358" s="7">
        <v>782</v>
      </c>
      <c r="E358" s="7">
        <v>77</v>
      </c>
      <c r="F358" s="7">
        <v>21</v>
      </c>
    </row>
    <row r="359" spans="1:14" x14ac:dyDescent="0.3">
      <c r="A359" s="7" t="s">
        <v>91</v>
      </c>
      <c r="B359" s="8">
        <v>43899</v>
      </c>
      <c r="C359" s="7">
        <v>0</v>
      </c>
      <c r="E359" s="7">
        <v>0</v>
      </c>
      <c r="F359" s="7">
        <v>0</v>
      </c>
    </row>
    <row r="360" spans="1:14" x14ac:dyDescent="0.3">
      <c r="A360" s="7" t="s">
        <v>92</v>
      </c>
      <c r="B360" s="8">
        <v>43899</v>
      </c>
      <c r="C360" s="7">
        <v>9</v>
      </c>
      <c r="E360" s="7">
        <v>0</v>
      </c>
      <c r="F360" s="7">
        <v>0</v>
      </c>
    </row>
    <row r="361" spans="1:14" x14ac:dyDescent="0.3">
      <c r="A361" s="7" t="s">
        <v>93</v>
      </c>
      <c r="B361" s="8">
        <v>43899</v>
      </c>
      <c r="C361" s="7">
        <v>12</v>
      </c>
      <c r="E361" s="7">
        <v>2</v>
      </c>
      <c r="F361" s="7">
        <v>0</v>
      </c>
    </row>
    <row r="362" spans="1:14" x14ac:dyDescent="0.3">
      <c r="A362" s="7" t="s">
        <v>94</v>
      </c>
      <c r="B362" s="8">
        <v>43899</v>
      </c>
      <c r="C362" s="7">
        <v>195</v>
      </c>
      <c r="E362" s="7">
        <v>5</v>
      </c>
      <c r="F362" s="7">
        <v>6</v>
      </c>
    </row>
    <row r="363" spans="1:14" x14ac:dyDescent="0.3">
      <c r="A363" s="7" t="s">
        <v>95</v>
      </c>
      <c r="B363" s="8">
        <v>43899</v>
      </c>
      <c r="C363" s="7">
        <v>144</v>
      </c>
      <c r="E363" s="7">
        <v>1</v>
      </c>
      <c r="F363" s="7">
        <v>1</v>
      </c>
    </row>
    <row r="364" spans="1:14" x14ac:dyDescent="0.3">
      <c r="A364" s="7" t="s">
        <v>77</v>
      </c>
      <c r="B364" s="8">
        <v>43900</v>
      </c>
      <c r="C364" s="7">
        <v>90</v>
      </c>
      <c r="D364" s="7">
        <v>32</v>
      </c>
      <c r="E364" s="7">
        <v>3</v>
      </c>
      <c r="F364" s="7">
        <v>0</v>
      </c>
      <c r="N364" s="7">
        <f>SUM(C364:C382)</f>
        <v>2117</v>
      </c>
    </row>
    <row r="365" spans="1:14" x14ac:dyDescent="0.3">
      <c r="A365" s="7" t="s">
        <v>78</v>
      </c>
      <c r="B365" s="8">
        <v>43900</v>
      </c>
      <c r="C365" s="7">
        <v>45</v>
      </c>
      <c r="D365" s="7">
        <v>22</v>
      </c>
      <c r="E365" s="7">
        <v>3</v>
      </c>
      <c r="F365" s="7">
        <v>4</v>
      </c>
    </row>
    <row r="366" spans="1:14" x14ac:dyDescent="0.3">
      <c r="A366" s="7" t="s">
        <v>79</v>
      </c>
      <c r="B366" s="8">
        <v>43900</v>
      </c>
      <c r="C366" s="7">
        <v>32</v>
      </c>
      <c r="D366" s="7">
        <v>12</v>
      </c>
      <c r="E366" s="7">
        <v>2</v>
      </c>
      <c r="F366" s="7">
        <v>0</v>
      </c>
    </row>
    <row r="367" spans="1:14" x14ac:dyDescent="0.3">
      <c r="A367" s="7" t="s">
        <v>80</v>
      </c>
      <c r="B367" s="8">
        <v>43900</v>
      </c>
      <c r="C367" s="7">
        <v>16</v>
      </c>
      <c r="D367" s="7">
        <v>8</v>
      </c>
      <c r="E367" s="7">
        <v>1</v>
      </c>
      <c r="F367" s="7">
        <v>0</v>
      </c>
    </row>
    <row r="368" spans="1:14" x14ac:dyDescent="0.3">
      <c r="A368" s="7" t="s">
        <v>81</v>
      </c>
      <c r="B368" s="8">
        <v>43900</v>
      </c>
      <c r="C368" s="7">
        <v>37</v>
      </c>
      <c r="D368" s="7">
        <v>10</v>
      </c>
      <c r="E368" s="7">
        <v>1</v>
      </c>
      <c r="F368" s="7">
        <v>0</v>
      </c>
    </row>
    <row r="369" spans="1:14" x14ac:dyDescent="0.3">
      <c r="A369" s="7" t="s">
        <v>82</v>
      </c>
      <c r="B369" s="8">
        <v>43900</v>
      </c>
      <c r="C369" s="7">
        <v>12</v>
      </c>
      <c r="D369" s="7">
        <v>0</v>
      </c>
      <c r="E369" s="7">
        <v>0</v>
      </c>
      <c r="F369" s="7">
        <v>0</v>
      </c>
    </row>
    <row r="370" spans="1:14" x14ac:dyDescent="0.3">
      <c r="A370" s="7" t="s">
        <v>83</v>
      </c>
      <c r="B370" s="8">
        <v>43900</v>
      </c>
      <c r="C370" s="7">
        <v>71</v>
      </c>
      <c r="D370" s="7">
        <v>0</v>
      </c>
      <c r="E370" s="7">
        <v>5</v>
      </c>
      <c r="F370" s="7">
        <v>0</v>
      </c>
    </row>
    <row r="371" spans="1:14" x14ac:dyDescent="0.3">
      <c r="A371" s="7" t="s">
        <v>84</v>
      </c>
      <c r="B371" s="8">
        <v>43900</v>
      </c>
      <c r="C371" s="7">
        <v>64</v>
      </c>
      <c r="D371" s="7">
        <v>14</v>
      </c>
      <c r="E371" s="7">
        <v>2</v>
      </c>
      <c r="F371" s="7">
        <v>0</v>
      </c>
    </row>
    <row r="372" spans="1:14" x14ac:dyDescent="0.3">
      <c r="A372" s="7" t="s">
        <v>85</v>
      </c>
      <c r="B372" s="8">
        <v>43900</v>
      </c>
      <c r="C372" s="7">
        <v>156</v>
      </c>
      <c r="D372" s="7">
        <v>0</v>
      </c>
      <c r="E372" s="7">
        <v>0</v>
      </c>
      <c r="F372" s="7">
        <v>3</v>
      </c>
    </row>
    <row r="373" spans="1:14" x14ac:dyDescent="0.3">
      <c r="A373" s="7" t="s">
        <v>86</v>
      </c>
      <c r="B373" s="8">
        <v>43900</v>
      </c>
      <c r="C373" s="7">
        <v>0</v>
      </c>
      <c r="D373" s="7">
        <v>0</v>
      </c>
      <c r="E373" s="7">
        <v>0</v>
      </c>
      <c r="F373" s="7">
        <v>0</v>
      </c>
    </row>
    <row r="374" spans="1:14" x14ac:dyDescent="0.3">
      <c r="A374" s="7" t="s">
        <v>87</v>
      </c>
      <c r="B374" s="8">
        <v>43900</v>
      </c>
      <c r="C374" s="7">
        <v>65</v>
      </c>
      <c r="D374" s="7">
        <v>0</v>
      </c>
      <c r="E374" s="7">
        <v>1</v>
      </c>
      <c r="F374" s="7">
        <v>1</v>
      </c>
    </row>
    <row r="375" spans="1:14" x14ac:dyDescent="0.3">
      <c r="A375" s="7" t="s">
        <v>88</v>
      </c>
      <c r="B375" s="8">
        <v>43900</v>
      </c>
      <c r="C375" s="7">
        <v>9</v>
      </c>
      <c r="D375" s="7">
        <v>2</v>
      </c>
      <c r="E375" s="7">
        <v>1</v>
      </c>
      <c r="F375" s="7">
        <v>1</v>
      </c>
    </row>
    <row r="376" spans="1:14" x14ac:dyDescent="0.3">
      <c r="A376" s="7" t="s">
        <v>89</v>
      </c>
      <c r="B376" s="8">
        <v>43900</v>
      </c>
      <c r="C376" s="7">
        <v>35</v>
      </c>
      <c r="D376" s="7">
        <v>7</v>
      </c>
      <c r="E376" s="7">
        <v>2</v>
      </c>
      <c r="F376" s="7">
        <v>0</v>
      </c>
    </row>
    <row r="377" spans="1:14" x14ac:dyDescent="0.3">
      <c r="A377" s="7" t="s">
        <v>90</v>
      </c>
      <c r="B377" s="8">
        <v>43900</v>
      </c>
      <c r="C377" s="7">
        <v>1024</v>
      </c>
      <c r="D377" s="7">
        <v>0</v>
      </c>
      <c r="E377" s="7">
        <v>102</v>
      </c>
      <c r="F377" s="7">
        <v>31</v>
      </c>
    </row>
    <row r="378" spans="1:14" x14ac:dyDescent="0.3">
      <c r="A378" s="7" t="s">
        <v>91</v>
      </c>
      <c r="B378" s="8">
        <v>43900</v>
      </c>
      <c r="C378" s="7">
        <v>0</v>
      </c>
      <c r="D378" s="7">
        <v>0</v>
      </c>
      <c r="E378" s="7">
        <v>0</v>
      </c>
      <c r="F378" s="7">
        <v>0</v>
      </c>
    </row>
    <row r="379" spans="1:14" x14ac:dyDescent="0.3">
      <c r="A379" s="7" t="s">
        <v>92</v>
      </c>
      <c r="B379" s="8">
        <v>43900</v>
      </c>
      <c r="C379" s="7">
        <v>11</v>
      </c>
      <c r="D379" s="7">
        <v>4</v>
      </c>
      <c r="E379" s="7">
        <v>0</v>
      </c>
      <c r="F379" s="7">
        <v>0</v>
      </c>
    </row>
    <row r="380" spans="1:14" x14ac:dyDescent="0.3">
      <c r="A380" s="7" t="s">
        <v>93</v>
      </c>
      <c r="B380" s="8">
        <v>43900</v>
      </c>
      <c r="C380" s="7">
        <v>46</v>
      </c>
      <c r="D380" s="7">
        <v>10</v>
      </c>
      <c r="E380" s="7">
        <v>3</v>
      </c>
      <c r="F380" s="7">
        <v>0</v>
      </c>
    </row>
    <row r="381" spans="1:14" x14ac:dyDescent="0.3">
      <c r="A381" s="7" t="s">
        <v>94</v>
      </c>
      <c r="B381" s="8">
        <v>43900</v>
      </c>
      <c r="C381" s="7">
        <v>225</v>
      </c>
      <c r="D381" s="7">
        <v>102</v>
      </c>
      <c r="E381" s="7">
        <v>15</v>
      </c>
      <c r="F381" s="7">
        <v>6</v>
      </c>
    </row>
    <row r="382" spans="1:14" x14ac:dyDescent="0.3">
      <c r="A382" s="7" t="s">
        <v>95</v>
      </c>
      <c r="B382" s="8">
        <v>43900</v>
      </c>
      <c r="C382" s="7">
        <v>179</v>
      </c>
      <c r="D382" s="7">
        <v>13</v>
      </c>
      <c r="E382" s="7">
        <v>1</v>
      </c>
      <c r="F382" s="7">
        <v>2</v>
      </c>
    </row>
    <row r="383" spans="1:14" x14ac:dyDescent="0.3">
      <c r="A383" s="7" t="s">
        <v>77</v>
      </c>
      <c r="B383" s="8">
        <v>43901</v>
      </c>
      <c r="C383" s="7">
        <v>115</v>
      </c>
      <c r="D383" s="7">
        <v>50</v>
      </c>
      <c r="E383" s="7">
        <v>4</v>
      </c>
      <c r="F383" s="7">
        <v>0</v>
      </c>
      <c r="N383" s="7">
        <f>SUM(C383:C401)</f>
        <v>2929</v>
      </c>
    </row>
    <row r="384" spans="1:14" x14ac:dyDescent="0.3">
      <c r="A384" s="7" t="s">
        <v>78</v>
      </c>
      <c r="B384" s="8">
        <v>43901</v>
      </c>
      <c r="C384" s="7">
        <v>64</v>
      </c>
      <c r="D384" s="7">
        <v>28</v>
      </c>
      <c r="E384" s="7">
        <v>3</v>
      </c>
      <c r="F384" s="7">
        <v>6</v>
      </c>
    </row>
    <row r="385" spans="1:6" x14ac:dyDescent="0.3">
      <c r="A385" s="7" t="s">
        <v>79</v>
      </c>
      <c r="B385" s="8">
        <v>43901</v>
      </c>
      <c r="C385" s="7">
        <v>47</v>
      </c>
      <c r="D385" s="7">
        <v>12</v>
      </c>
      <c r="E385" s="7">
        <v>2</v>
      </c>
      <c r="F385" s="7">
        <v>1</v>
      </c>
    </row>
    <row r="386" spans="1:6" x14ac:dyDescent="0.3">
      <c r="A386" s="7" t="s">
        <v>80</v>
      </c>
      <c r="B386" s="8">
        <v>43901</v>
      </c>
      <c r="C386" s="7">
        <v>22</v>
      </c>
      <c r="D386" s="7">
        <v>8</v>
      </c>
      <c r="E386" s="7">
        <v>2</v>
      </c>
      <c r="F386" s="7">
        <v>1</v>
      </c>
    </row>
    <row r="387" spans="1:6" x14ac:dyDescent="0.3">
      <c r="A387" s="7" t="s">
        <v>81</v>
      </c>
      <c r="B387" s="8">
        <v>43901</v>
      </c>
      <c r="C387" s="7">
        <v>51</v>
      </c>
      <c r="D387" s="7">
        <v>15</v>
      </c>
      <c r="E387" s="7">
        <v>3</v>
      </c>
      <c r="F387" s="7">
        <v>0</v>
      </c>
    </row>
    <row r="388" spans="1:6" x14ac:dyDescent="0.3">
      <c r="A388" s="7" t="s">
        <v>82</v>
      </c>
      <c r="B388" s="8">
        <v>43901</v>
      </c>
      <c r="C388" s="7">
        <v>16</v>
      </c>
      <c r="D388" s="7">
        <v>3</v>
      </c>
      <c r="E388" s="7">
        <v>0</v>
      </c>
      <c r="F388" s="7">
        <v>0</v>
      </c>
    </row>
    <row r="389" spans="1:6" x14ac:dyDescent="0.3">
      <c r="A389" s="7" t="s">
        <v>83</v>
      </c>
      <c r="B389" s="8">
        <v>43901</v>
      </c>
      <c r="C389" s="7">
        <v>115</v>
      </c>
      <c r="D389" s="7">
        <v>39</v>
      </c>
      <c r="E389" s="7">
        <v>9</v>
      </c>
      <c r="F389" s="7">
        <v>1</v>
      </c>
    </row>
    <row r="390" spans="1:6" x14ac:dyDescent="0.3">
      <c r="A390" s="7" t="s">
        <v>84</v>
      </c>
      <c r="B390" s="8">
        <v>43901</v>
      </c>
      <c r="C390" s="7">
        <v>71</v>
      </c>
      <c r="D390" s="7">
        <v>24</v>
      </c>
      <c r="E390" s="7">
        <v>2</v>
      </c>
      <c r="F390" s="7">
        <v>0</v>
      </c>
    </row>
    <row r="391" spans="1:6" x14ac:dyDescent="0.3">
      <c r="A391" s="7" t="s">
        <v>85</v>
      </c>
      <c r="B391" s="8">
        <v>43901</v>
      </c>
      <c r="C391" s="7">
        <v>260</v>
      </c>
      <c r="D391" s="7">
        <v>0</v>
      </c>
      <c r="E391" s="7">
        <v>0</v>
      </c>
      <c r="F391" s="7">
        <v>4</v>
      </c>
    </row>
    <row r="392" spans="1:6" x14ac:dyDescent="0.3">
      <c r="A392" s="7" t="s">
        <v>86</v>
      </c>
      <c r="B392" s="8">
        <v>43901</v>
      </c>
      <c r="C392" s="7">
        <v>0</v>
      </c>
      <c r="D392" s="7">
        <v>0</v>
      </c>
      <c r="E392" s="7">
        <v>0</v>
      </c>
      <c r="F392" s="7">
        <v>0</v>
      </c>
    </row>
    <row r="393" spans="1:6" x14ac:dyDescent="0.3">
      <c r="A393" s="7" t="s">
        <v>87</v>
      </c>
      <c r="B393" s="8">
        <v>43901</v>
      </c>
      <c r="C393" s="7">
        <v>76</v>
      </c>
      <c r="D393" s="7">
        <v>22</v>
      </c>
      <c r="E393" s="7">
        <v>2</v>
      </c>
      <c r="F393" s="7">
        <v>1</v>
      </c>
    </row>
    <row r="394" spans="1:6" x14ac:dyDescent="0.3">
      <c r="A394" s="7" t="s">
        <v>88</v>
      </c>
      <c r="B394" s="8">
        <v>43901</v>
      </c>
      <c r="C394" s="7">
        <v>19</v>
      </c>
      <c r="D394" s="7">
        <v>2</v>
      </c>
      <c r="E394" s="7">
        <v>1</v>
      </c>
      <c r="F394" s="7">
        <v>1</v>
      </c>
    </row>
    <row r="395" spans="1:6" x14ac:dyDescent="0.3">
      <c r="A395" s="7" t="s">
        <v>89</v>
      </c>
      <c r="B395" s="8">
        <v>43901</v>
      </c>
      <c r="C395" s="7">
        <v>35</v>
      </c>
      <c r="D395" s="7">
        <v>7</v>
      </c>
      <c r="E395" s="7">
        <v>2</v>
      </c>
      <c r="F395" s="7">
        <v>0</v>
      </c>
    </row>
    <row r="396" spans="1:6" x14ac:dyDescent="0.3">
      <c r="A396" s="7" t="s">
        <v>90</v>
      </c>
      <c r="B396" s="8">
        <v>43901</v>
      </c>
      <c r="C396" s="7">
        <v>1388</v>
      </c>
      <c r="D396" s="7">
        <v>0</v>
      </c>
      <c r="E396" s="7">
        <v>135</v>
      </c>
      <c r="F396" s="7">
        <v>56</v>
      </c>
    </row>
    <row r="397" spans="1:6" x14ac:dyDescent="0.3">
      <c r="A397" s="7" t="s">
        <v>91</v>
      </c>
      <c r="B397" s="8">
        <v>43901</v>
      </c>
      <c r="C397" s="7">
        <v>0</v>
      </c>
      <c r="D397" s="7">
        <v>0</v>
      </c>
      <c r="E397" s="7">
        <v>0</v>
      </c>
      <c r="F397" s="7">
        <v>0</v>
      </c>
    </row>
    <row r="398" spans="1:6" x14ac:dyDescent="0.3">
      <c r="A398" s="7" t="s">
        <v>92</v>
      </c>
      <c r="B398" s="8">
        <v>43901</v>
      </c>
      <c r="C398" s="7">
        <v>26</v>
      </c>
      <c r="D398" s="7">
        <v>5</v>
      </c>
      <c r="E398" s="7">
        <v>1</v>
      </c>
      <c r="F398" s="7">
        <v>0</v>
      </c>
    </row>
    <row r="399" spans="1:6" x14ac:dyDescent="0.3">
      <c r="A399" s="7" t="s">
        <v>93</v>
      </c>
      <c r="B399" s="8">
        <v>43901</v>
      </c>
      <c r="C399" s="7">
        <v>73</v>
      </c>
      <c r="D399" s="7">
        <v>17</v>
      </c>
      <c r="E399" s="7">
        <v>3</v>
      </c>
      <c r="F399" s="7">
        <v>0</v>
      </c>
    </row>
    <row r="400" spans="1:6" x14ac:dyDescent="0.3">
      <c r="A400" s="7" t="s">
        <v>94</v>
      </c>
      <c r="B400" s="8">
        <v>43901</v>
      </c>
      <c r="C400" s="7">
        <v>346</v>
      </c>
      <c r="D400" s="7">
        <v>146</v>
      </c>
      <c r="E400" s="7">
        <v>18</v>
      </c>
      <c r="F400" s="7">
        <v>11</v>
      </c>
    </row>
    <row r="401" spans="1:14" x14ac:dyDescent="0.3">
      <c r="A401" s="7" t="s">
        <v>95</v>
      </c>
      <c r="B401" s="8">
        <v>43901</v>
      </c>
      <c r="C401" s="7">
        <v>205</v>
      </c>
      <c r="D401" s="7">
        <v>21</v>
      </c>
      <c r="E401" s="7">
        <v>1</v>
      </c>
      <c r="F401" s="7">
        <v>2</v>
      </c>
    </row>
    <row r="402" spans="1:14" x14ac:dyDescent="0.3">
      <c r="A402" s="7" t="s">
        <v>77</v>
      </c>
      <c r="B402" s="8">
        <v>43902</v>
      </c>
      <c r="C402" s="7">
        <v>219</v>
      </c>
      <c r="D402" s="7">
        <v>92</v>
      </c>
      <c r="E402" s="7">
        <v>8</v>
      </c>
      <c r="F402" s="7">
        <v>0</v>
      </c>
      <c r="N402" s="7">
        <f>SUM(C402:C420)</f>
        <v>4130</v>
      </c>
    </row>
    <row r="403" spans="1:14" x14ac:dyDescent="0.3">
      <c r="A403" s="7" t="s">
        <v>78</v>
      </c>
      <c r="B403" s="8">
        <v>43902</v>
      </c>
      <c r="C403" s="7">
        <v>80</v>
      </c>
      <c r="D403" s="7">
        <v>30</v>
      </c>
      <c r="E403" s="7">
        <v>3</v>
      </c>
      <c r="F403" s="7">
        <v>7</v>
      </c>
    </row>
    <row r="404" spans="1:14" x14ac:dyDescent="0.3">
      <c r="A404" s="7" t="s">
        <v>79</v>
      </c>
      <c r="B404" s="8">
        <v>43902</v>
      </c>
      <c r="C404" s="7">
        <v>67</v>
      </c>
      <c r="D404" s="7">
        <v>16</v>
      </c>
      <c r="E404" s="7">
        <v>2</v>
      </c>
      <c r="F404" s="7">
        <v>1</v>
      </c>
    </row>
    <row r="405" spans="1:14" x14ac:dyDescent="0.3">
      <c r="A405" s="7" t="s">
        <v>80</v>
      </c>
      <c r="B405" s="8">
        <v>43902</v>
      </c>
      <c r="C405" s="7">
        <v>28</v>
      </c>
      <c r="D405" s="7">
        <v>9</v>
      </c>
      <c r="E405" s="7">
        <v>2</v>
      </c>
      <c r="F405" s="7">
        <v>1</v>
      </c>
    </row>
    <row r="406" spans="1:14" x14ac:dyDescent="0.3">
      <c r="A406" s="7" t="s">
        <v>81</v>
      </c>
      <c r="B406" s="8">
        <v>43902</v>
      </c>
      <c r="C406" s="7">
        <v>70</v>
      </c>
      <c r="D406" s="7">
        <v>15</v>
      </c>
      <c r="E406" s="7">
        <v>3</v>
      </c>
      <c r="F406" s="7">
        <v>0</v>
      </c>
    </row>
    <row r="407" spans="1:14" x14ac:dyDescent="0.3">
      <c r="A407" s="7" t="s">
        <v>82</v>
      </c>
      <c r="B407" s="8">
        <v>43902</v>
      </c>
      <c r="C407" s="7">
        <v>29</v>
      </c>
      <c r="D407" s="7">
        <v>3</v>
      </c>
      <c r="E407" s="7">
        <v>0</v>
      </c>
      <c r="F407" s="7">
        <v>0</v>
      </c>
    </row>
    <row r="408" spans="1:14" x14ac:dyDescent="0.3">
      <c r="A408" s="7" t="s">
        <v>83</v>
      </c>
      <c r="B408" s="8">
        <v>43902</v>
      </c>
      <c r="C408" s="7">
        <v>194</v>
      </c>
      <c r="D408" s="7">
        <v>78</v>
      </c>
      <c r="E408" s="7">
        <v>10</v>
      </c>
      <c r="F408" s="7">
        <v>5</v>
      </c>
    </row>
    <row r="409" spans="1:14" x14ac:dyDescent="0.3">
      <c r="A409" s="7" t="s">
        <v>84</v>
      </c>
      <c r="B409" s="8">
        <v>43902</v>
      </c>
      <c r="C409" s="7">
        <v>92</v>
      </c>
      <c r="D409" s="7">
        <v>25</v>
      </c>
      <c r="E409" s="7">
        <v>4</v>
      </c>
      <c r="F409" s="7">
        <v>0</v>
      </c>
    </row>
    <row r="410" spans="1:14" x14ac:dyDescent="0.3">
      <c r="A410" s="7" t="s">
        <v>85</v>
      </c>
      <c r="B410" s="8">
        <v>43902</v>
      </c>
      <c r="C410" s="7">
        <v>316</v>
      </c>
      <c r="D410" s="7">
        <v>0</v>
      </c>
      <c r="E410" s="7">
        <v>25</v>
      </c>
      <c r="F410" s="7">
        <v>6</v>
      </c>
    </row>
    <row r="411" spans="1:14" x14ac:dyDescent="0.3">
      <c r="A411" s="7" t="s">
        <v>86</v>
      </c>
      <c r="B411" s="8">
        <v>43902</v>
      </c>
      <c r="C411" s="7">
        <v>0</v>
      </c>
      <c r="D411" s="7">
        <v>0</v>
      </c>
      <c r="E411" s="7">
        <v>0</v>
      </c>
      <c r="F411" s="7">
        <v>0</v>
      </c>
    </row>
    <row r="412" spans="1:14" x14ac:dyDescent="0.3">
      <c r="A412" s="7" t="s">
        <v>87</v>
      </c>
      <c r="B412" s="8">
        <v>43902</v>
      </c>
      <c r="C412" s="7">
        <v>94</v>
      </c>
      <c r="D412" s="7">
        <v>23</v>
      </c>
      <c r="E412" s="7">
        <v>2</v>
      </c>
      <c r="F412" s="7">
        <v>1</v>
      </c>
    </row>
    <row r="413" spans="1:14" x14ac:dyDescent="0.3">
      <c r="A413" s="7" t="s">
        <v>88</v>
      </c>
      <c r="B413" s="8">
        <v>43902</v>
      </c>
      <c r="C413" s="7">
        <v>39</v>
      </c>
      <c r="D413" s="7">
        <v>3</v>
      </c>
      <c r="E413" s="7">
        <v>1</v>
      </c>
      <c r="F413" s="7">
        <v>1</v>
      </c>
    </row>
    <row r="414" spans="1:14" x14ac:dyDescent="0.3">
      <c r="A414" s="7" t="s">
        <v>89</v>
      </c>
      <c r="B414" s="8">
        <v>43902</v>
      </c>
      <c r="C414" s="7">
        <v>85</v>
      </c>
      <c r="D414" s="7">
        <v>15</v>
      </c>
      <c r="E414" s="7">
        <v>2</v>
      </c>
      <c r="F414" s="7">
        <v>0</v>
      </c>
    </row>
    <row r="415" spans="1:14" x14ac:dyDescent="0.3">
      <c r="A415" s="7" t="s">
        <v>90</v>
      </c>
      <c r="B415" s="8">
        <v>43902</v>
      </c>
      <c r="C415" s="7">
        <v>1990</v>
      </c>
      <c r="D415" s="7">
        <v>1304</v>
      </c>
      <c r="E415" s="7">
        <v>180</v>
      </c>
      <c r="F415" s="7">
        <v>81</v>
      </c>
    </row>
    <row r="416" spans="1:14" x14ac:dyDescent="0.3">
      <c r="A416" s="7" t="s">
        <v>91</v>
      </c>
      <c r="B416" s="8">
        <v>43902</v>
      </c>
      <c r="C416" s="7">
        <v>2</v>
      </c>
      <c r="D416" s="7">
        <v>3</v>
      </c>
      <c r="E416" s="7">
        <v>0</v>
      </c>
      <c r="F416" s="7">
        <v>0</v>
      </c>
    </row>
    <row r="417" spans="1:14" x14ac:dyDescent="0.3">
      <c r="A417" s="7" t="s">
        <v>92</v>
      </c>
      <c r="B417" s="8">
        <v>43902</v>
      </c>
      <c r="C417" s="7">
        <v>35</v>
      </c>
      <c r="D417" s="7">
        <v>8</v>
      </c>
      <c r="E417" s="7">
        <v>2</v>
      </c>
      <c r="F417" s="7">
        <v>0</v>
      </c>
    </row>
    <row r="418" spans="1:14" x14ac:dyDescent="0.3">
      <c r="A418" s="7" t="s">
        <v>93</v>
      </c>
      <c r="B418" s="8">
        <v>43902</v>
      </c>
      <c r="C418" s="7">
        <v>130</v>
      </c>
      <c r="D418" s="7">
        <v>28</v>
      </c>
      <c r="E418" s="7">
        <v>4</v>
      </c>
      <c r="F418" s="7">
        <v>0</v>
      </c>
    </row>
    <row r="419" spans="1:14" x14ac:dyDescent="0.3">
      <c r="A419" s="7" t="s">
        <v>94</v>
      </c>
      <c r="B419" s="8">
        <v>43902</v>
      </c>
      <c r="C419" s="7">
        <v>417</v>
      </c>
      <c r="D419" s="7">
        <v>179</v>
      </c>
      <c r="E419" s="7">
        <v>20</v>
      </c>
      <c r="F419" s="7">
        <v>14</v>
      </c>
    </row>
    <row r="420" spans="1:14" x14ac:dyDescent="0.3">
      <c r="A420" s="7" t="s">
        <v>95</v>
      </c>
      <c r="B420" s="8">
        <v>43902</v>
      </c>
      <c r="C420" s="7">
        <v>243</v>
      </c>
      <c r="D420" s="7">
        <v>27</v>
      </c>
      <c r="E420" s="7">
        <v>2</v>
      </c>
      <c r="F420" s="7">
        <v>3</v>
      </c>
    </row>
    <row r="421" spans="1:14" x14ac:dyDescent="0.3">
      <c r="A421" s="7" t="s">
        <v>77</v>
      </c>
      <c r="B421" s="8">
        <v>43903</v>
      </c>
      <c r="C421" s="7">
        <v>269</v>
      </c>
      <c r="D421" s="7">
        <v>92</v>
      </c>
      <c r="E421" s="7">
        <v>8</v>
      </c>
      <c r="F421" s="7">
        <v>2</v>
      </c>
      <c r="N421" s="7">
        <f>SUM(C421:C439)</f>
        <v>5844</v>
      </c>
    </row>
    <row r="422" spans="1:14" x14ac:dyDescent="0.3">
      <c r="A422" s="7" t="s">
        <v>78</v>
      </c>
      <c r="B422" s="8">
        <v>43903</v>
      </c>
      <c r="C422" s="7">
        <v>121</v>
      </c>
      <c r="D422" s="7">
        <v>42</v>
      </c>
      <c r="E422" s="7">
        <v>5</v>
      </c>
      <c r="F422" s="7">
        <v>7</v>
      </c>
    </row>
    <row r="423" spans="1:14" x14ac:dyDescent="0.3">
      <c r="A423" s="7" t="s">
        <v>79</v>
      </c>
      <c r="B423" s="8">
        <v>43903</v>
      </c>
      <c r="C423" s="7">
        <v>92</v>
      </c>
      <c r="D423" s="7">
        <v>16</v>
      </c>
      <c r="E423" s="7">
        <v>2</v>
      </c>
      <c r="F423" s="7">
        <v>1</v>
      </c>
    </row>
    <row r="424" spans="1:14" x14ac:dyDescent="0.3">
      <c r="A424" s="7" t="s">
        <v>80</v>
      </c>
      <c r="B424" s="8">
        <v>43903</v>
      </c>
      <c r="C424" s="7">
        <v>28</v>
      </c>
      <c r="D424" s="7">
        <v>9</v>
      </c>
      <c r="E424" s="7">
        <v>2</v>
      </c>
      <c r="F424" s="7">
        <v>1</v>
      </c>
    </row>
    <row r="425" spans="1:14" x14ac:dyDescent="0.3">
      <c r="A425" s="7" t="s">
        <v>81</v>
      </c>
      <c r="B425" s="8">
        <v>43903</v>
      </c>
      <c r="C425" s="7">
        <v>90</v>
      </c>
      <c r="D425" s="7">
        <v>15</v>
      </c>
      <c r="E425" s="7">
        <v>6</v>
      </c>
      <c r="F425" s="7">
        <v>1</v>
      </c>
    </row>
    <row r="426" spans="1:14" x14ac:dyDescent="0.3">
      <c r="A426" s="7" t="s">
        <v>82</v>
      </c>
      <c r="B426" s="8">
        <v>43903</v>
      </c>
      <c r="C426" s="7">
        <v>31</v>
      </c>
      <c r="D426" s="7">
        <v>3</v>
      </c>
      <c r="E426" s="7">
        <v>0</v>
      </c>
      <c r="F426" s="7">
        <v>0</v>
      </c>
    </row>
    <row r="427" spans="1:14" x14ac:dyDescent="0.3">
      <c r="A427" s="7" t="s">
        <v>83</v>
      </c>
      <c r="B427" s="8">
        <v>43903</v>
      </c>
      <c r="C427" s="7">
        <v>289</v>
      </c>
      <c r="D427" s="7">
        <v>78</v>
      </c>
      <c r="E427" s="7">
        <v>10</v>
      </c>
      <c r="F427" s="7">
        <v>6</v>
      </c>
    </row>
    <row r="428" spans="1:14" x14ac:dyDescent="0.3">
      <c r="A428" s="7" t="s">
        <v>84</v>
      </c>
      <c r="B428" s="8">
        <v>43903</v>
      </c>
      <c r="C428" s="7">
        <v>169</v>
      </c>
      <c r="D428" s="7">
        <v>25</v>
      </c>
      <c r="E428" s="7">
        <v>8</v>
      </c>
      <c r="F428" s="7">
        <v>1</v>
      </c>
    </row>
    <row r="429" spans="1:14" x14ac:dyDescent="0.3">
      <c r="A429" s="7" t="s">
        <v>85</v>
      </c>
      <c r="B429" s="8">
        <v>43903</v>
      </c>
      <c r="C429" s="7">
        <v>509</v>
      </c>
      <c r="D429" s="7">
        <v>0</v>
      </c>
      <c r="E429" s="7">
        <v>33</v>
      </c>
      <c r="F429" s="7">
        <v>6</v>
      </c>
    </row>
    <row r="430" spans="1:14" x14ac:dyDescent="0.3">
      <c r="A430" s="7" t="s">
        <v>86</v>
      </c>
      <c r="B430" s="8">
        <v>43903</v>
      </c>
      <c r="C430" s="7">
        <v>0</v>
      </c>
      <c r="D430" s="7">
        <v>0</v>
      </c>
      <c r="E430" s="7">
        <v>0</v>
      </c>
      <c r="F430" s="7">
        <v>0</v>
      </c>
    </row>
    <row r="431" spans="1:14" x14ac:dyDescent="0.3">
      <c r="A431" s="7" t="s">
        <v>87</v>
      </c>
      <c r="B431" s="8">
        <v>43903</v>
      </c>
      <c r="C431" s="7">
        <v>130</v>
      </c>
      <c r="D431" s="7">
        <v>31</v>
      </c>
      <c r="E431" s="7">
        <v>4</v>
      </c>
      <c r="F431" s="7">
        <v>4</v>
      </c>
    </row>
    <row r="432" spans="1:14" x14ac:dyDescent="0.3">
      <c r="A432" s="7" t="s">
        <v>88</v>
      </c>
      <c r="B432" s="8">
        <v>43903</v>
      </c>
      <c r="C432" s="7">
        <v>66</v>
      </c>
      <c r="D432" s="7">
        <v>3</v>
      </c>
      <c r="E432" s="7">
        <v>1</v>
      </c>
      <c r="F432" s="7">
        <v>2</v>
      </c>
    </row>
    <row r="433" spans="1:6" x14ac:dyDescent="0.3">
      <c r="A433" s="7" t="s">
        <v>89</v>
      </c>
      <c r="B433" s="8">
        <v>43903</v>
      </c>
      <c r="C433" s="7">
        <v>115</v>
      </c>
      <c r="D433" s="7">
        <v>32</v>
      </c>
      <c r="E433" s="7">
        <v>7</v>
      </c>
      <c r="F433" s="7">
        <v>0</v>
      </c>
    </row>
    <row r="434" spans="1:6" x14ac:dyDescent="0.3">
      <c r="A434" s="7" t="s">
        <v>90</v>
      </c>
      <c r="B434" s="8">
        <v>43903</v>
      </c>
      <c r="C434" s="7">
        <v>2940</v>
      </c>
      <c r="D434" s="7">
        <v>1518</v>
      </c>
      <c r="E434" s="7">
        <v>180</v>
      </c>
      <c r="F434" s="7">
        <v>86</v>
      </c>
    </row>
    <row r="435" spans="1:6" x14ac:dyDescent="0.3">
      <c r="A435" s="7" t="s">
        <v>91</v>
      </c>
      <c r="B435" s="8">
        <v>43903</v>
      </c>
      <c r="C435" s="7">
        <v>3</v>
      </c>
      <c r="D435" s="7">
        <v>3</v>
      </c>
      <c r="E435" s="7">
        <v>0</v>
      </c>
      <c r="F435" s="7">
        <v>0</v>
      </c>
    </row>
    <row r="436" spans="1:6" x14ac:dyDescent="0.3">
      <c r="A436" s="7" t="s">
        <v>92</v>
      </c>
      <c r="B436" s="8">
        <v>43903</v>
      </c>
      <c r="C436" s="7">
        <v>47</v>
      </c>
      <c r="D436" s="7">
        <v>8</v>
      </c>
      <c r="E436" s="7">
        <v>2</v>
      </c>
      <c r="F436" s="7">
        <v>0</v>
      </c>
    </row>
    <row r="437" spans="1:6" x14ac:dyDescent="0.3">
      <c r="A437" s="7" t="s">
        <v>93</v>
      </c>
      <c r="B437" s="8">
        <v>43903</v>
      </c>
      <c r="C437" s="7">
        <v>146</v>
      </c>
      <c r="D437" s="7">
        <v>28</v>
      </c>
      <c r="E437" s="7">
        <v>4</v>
      </c>
      <c r="F437" s="7">
        <v>0</v>
      </c>
    </row>
    <row r="438" spans="1:6" x14ac:dyDescent="0.3">
      <c r="A438" s="7" t="s">
        <v>94</v>
      </c>
      <c r="B438" s="8">
        <v>43903</v>
      </c>
      <c r="C438" s="7">
        <v>521</v>
      </c>
      <c r="D438" s="7">
        <v>179</v>
      </c>
      <c r="E438" s="7">
        <v>22</v>
      </c>
      <c r="F438" s="7">
        <v>14</v>
      </c>
    </row>
    <row r="439" spans="1:6" x14ac:dyDescent="0.3">
      <c r="A439" s="7" t="s">
        <v>95</v>
      </c>
      <c r="B439" s="8">
        <v>43903</v>
      </c>
      <c r="C439" s="7">
        <v>278</v>
      </c>
      <c r="D439" s="7">
        <v>38</v>
      </c>
      <c r="E439" s="7">
        <v>2</v>
      </c>
      <c r="F439" s="7">
        <v>3</v>
      </c>
    </row>
    <row r="440" spans="1:6" x14ac:dyDescent="0.3">
      <c r="A440" s="7" t="s">
        <v>77</v>
      </c>
      <c r="B440" s="8">
        <v>43904</v>
      </c>
      <c r="C440" s="7">
        <v>437</v>
      </c>
      <c r="D440" s="7">
        <v>92</v>
      </c>
      <c r="E440" s="7">
        <v>8</v>
      </c>
      <c r="F440" s="7">
        <v>6</v>
      </c>
    </row>
    <row r="441" spans="1:6" x14ac:dyDescent="0.3">
      <c r="A441" s="7" t="s">
        <v>78</v>
      </c>
      <c r="B441" s="8">
        <v>43904</v>
      </c>
      <c r="C441" s="7">
        <v>147</v>
      </c>
      <c r="D441" s="7">
        <v>59</v>
      </c>
      <c r="E441" s="7">
        <v>5</v>
      </c>
      <c r="F441" s="7">
        <v>7</v>
      </c>
    </row>
    <row r="442" spans="1:6" x14ac:dyDescent="0.3">
      <c r="A442" s="7" t="s">
        <v>79</v>
      </c>
      <c r="B442" s="8">
        <v>43904</v>
      </c>
      <c r="C442" s="7">
        <v>137</v>
      </c>
      <c r="D442" s="7">
        <v>16</v>
      </c>
      <c r="E442" s="7">
        <v>3</v>
      </c>
      <c r="F442" s="7">
        <v>1</v>
      </c>
    </row>
    <row r="443" spans="1:6" x14ac:dyDescent="0.3">
      <c r="A443" s="7" t="s">
        <v>80</v>
      </c>
      <c r="B443" s="8">
        <v>43904</v>
      </c>
      <c r="C443" s="7">
        <v>42</v>
      </c>
      <c r="D443" s="7">
        <v>9</v>
      </c>
      <c r="E443" s="7">
        <v>2</v>
      </c>
      <c r="F443" s="7">
        <v>1</v>
      </c>
    </row>
    <row r="444" spans="1:6" x14ac:dyDescent="0.3">
      <c r="A444" s="7" t="s">
        <v>81</v>
      </c>
      <c r="B444" s="8">
        <v>43904</v>
      </c>
      <c r="C444" s="7">
        <v>109</v>
      </c>
      <c r="D444" s="7">
        <v>15</v>
      </c>
      <c r="E444" s="7">
        <v>6</v>
      </c>
      <c r="F444" s="7">
        <v>1</v>
      </c>
    </row>
    <row r="445" spans="1:6" x14ac:dyDescent="0.3">
      <c r="A445" s="7" t="s">
        <v>82</v>
      </c>
      <c r="B445" s="8">
        <v>43904</v>
      </c>
      <c r="C445" s="7">
        <v>51</v>
      </c>
      <c r="D445" s="7">
        <v>3</v>
      </c>
      <c r="E445" s="7">
        <v>0</v>
      </c>
      <c r="F445" s="7">
        <v>0</v>
      </c>
    </row>
    <row r="446" spans="1:6" x14ac:dyDescent="0.3">
      <c r="A446" s="7" t="s">
        <v>83</v>
      </c>
      <c r="B446" s="8">
        <v>43904</v>
      </c>
      <c r="C446" s="7">
        <v>401</v>
      </c>
      <c r="D446" s="7">
        <v>78</v>
      </c>
      <c r="E446" s="7">
        <v>10</v>
      </c>
      <c r="F446" s="7">
        <v>10</v>
      </c>
    </row>
    <row r="447" spans="1:6" x14ac:dyDescent="0.3">
      <c r="A447" s="7" t="s">
        <v>84</v>
      </c>
      <c r="B447" s="8">
        <v>43904</v>
      </c>
      <c r="C447" s="7">
        <v>223</v>
      </c>
      <c r="D447" s="7">
        <v>45</v>
      </c>
      <c r="E447" s="7">
        <v>8</v>
      </c>
      <c r="F447" s="7">
        <v>3</v>
      </c>
    </row>
    <row r="448" spans="1:6" x14ac:dyDescent="0.3">
      <c r="A448" s="7" t="s">
        <v>85</v>
      </c>
      <c r="B448" s="8">
        <v>43904</v>
      </c>
      <c r="C448" s="7">
        <v>715</v>
      </c>
      <c r="D448" s="7">
        <v>0</v>
      </c>
      <c r="E448" s="7">
        <v>33</v>
      </c>
      <c r="F448" s="7">
        <v>8</v>
      </c>
    </row>
    <row r="449" spans="1:6" x14ac:dyDescent="0.3">
      <c r="A449" s="7" t="s">
        <v>86</v>
      </c>
      <c r="B449" s="8">
        <v>43904</v>
      </c>
      <c r="C449" s="7">
        <v>1</v>
      </c>
      <c r="D449" s="7">
        <v>0</v>
      </c>
      <c r="E449" s="7">
        <v>0</v>
      </c>
      <c r="F449" s="7">
        <v>0</v>
      </c>
    </row>
    <row r="450" spans="1:6" x14ac:dyDescent="0.3">
      <c r="A450" s="7" t="s">
        <v>87</v>
      </c>
      <c r="B450" s="8">
        <v>43904</v>
      </c>
      <c r="C450" s="7">
        <v>409</v>
      </c>
      <c r="D450" s="7">
        <v>31</v>
      </c>
      <c r="E450" s="7">
        <v>4</v>
      </c>
      <c r="F450" s="7">
        <v>5</v>
      </c>
    </row>
    <row r="451" spans="1:6" x14ac:dyDescent="0.3">
      <c r="A451" s="7" t="s">
        <v>88</v>
      </c>
      <c r="B451" s="8">
        <v>43904</v>
      </c>
      <c r="C451" s="7">
        <v>95</v>
      </c>
      <c r="D451" s="7">
        <v>8</v>
      </c>
      <c r="E451" s="7">
        <v>1</v>
      </c>
      <c r="F451" s="7">
        <v>2</v>
      </c>
    </row>
    <row r="452" spans="1:6" x14ac:dyDescent="0.3">
      <c r="A452" s="7" t="s">
        <v>89</v>
      </c>
      <c r="B452" s="8">
        <v>43904</v>
      </c>
      <c r="C452" s="7">
        <v>195</v>
      </c>
      <c r="D452" s="7">
        <v>32</v>
      </c>
      <c r="E452" s="7">
        <v>8</v>
      </c>
      <c r="F452" s="7">
        <v>2</v>
      </c>
    </row>
    <row r="453" spans="1:6" x14ac:dyDescent="0.3">
      <c r="A453" s="7" t="s">
        <v>90</v>
      </c>
      <c r="B453" s="8">
        <v>43904</v>
      </c>
      <c r="C453" s="7">
        <v>3544</v>
      </c>
      <c r="D453" s="7">
        <v>2337</v>
      </c>
      <c r="E453" s="7">
        <v>253</v>
      </c>
      <c r="F453" s="7">
        <v>213</v>
      </c>
    </row>
    <row r="454" spans="1:6" x14ac:dyDescent="0.3">
      <c r="A454" s="7" t="s">
        <v>91</v>
      </c>
      <c r="B454" s="8">
        <v>43904</v>
      </c>
      <c r="C454" s="7">
        <v>8</v>
      </c>
      <c r="D454" s="7">
        <v>4</v>
      </c>
      <c r="E454" s="7">
        <v>0</v>
      </c>
      <c r="F454" s="7">
        <v>0</v>
      </c>
    </row>
    <row r="455" spans="1:6" x14ac:dyDescent="0.3">
      <c r="A455" s="7" t="s">
        <v>92</v>
      </c>
      <c r="B455" s="8">
        <v>43904</v>
      </c>
      <c r="C455" s="7">
        <v>71</v>
      </c>
      <c r="D455" s="7">
        <v>13</v>
      </c>
      <c r="E455" s="7">
        <v>2</v>
      </c>
      <c r="F455" s="7">
        <v>0</v>
      </c>
    </row>
    <row r="456" spans="1:6" x14ac:dyDescent="0.3">
      <c r="A456" s="7" t="s">
        <v>93</v>
      </c>
      <c r="B456" s="8">
        <v>43904</v>
      </c>
      <c r="C456" s="7">
        <v>183</v>
      </c>
      <c r="D456" s="7">
        <v>34</v>
      </c>
      <c r="E456" s="7">
        <v>4</v>
      </c>
      <c r="F456" s="7">
        <v>0</v>
      </c>
    </row>
    <row r="457" spans="1:6" x14ac:dyDescent="0.3">
      <c r="A457" s="7" t="s">
        <v>94</v>
      </c>
      <c r="B457" s="8">
        <v>43904</v>
      </c>
      <c r="C457" s="7">
        <v>630</v>
      </c>
      <c r="D457" s="7">
        <v>262</v>
      </c>
      <c r="E457" s="7">
        <v>29</v>
      </c>
      <c r="F457" s="7">
        <v>23</v>
      </c>
    </row>
    <row r="458" spans="1:6" x14ac:dyDescent="0.3">
      <c r="A458" s="7" t="s">
        <v>95</v>
      </c>
      <c r="B458" s="8">
        <v>43904</v>
      </c>
      <c r="C458" s="7">
        <v>300</v>
      </c>
      <c r="D458" s="7">
        <v>58</v>
      </c>
      <c r="E458" s="7">
        <v>7</v>
      </c>
      <c r="F458" s="7">
        <v>3</v>
      </c>
    </row>
    <row r="459" spans="1:6" x14ac:dyDescent="0.3">
      <c r="A459" s="7" t="s">
        <v>77</v>
      </c>
      <c r="B459" s="8">
        <v>43905</v>
      </c>
      <c r="C459" s="7">
        <v>554</v>
      </c>
      <c r="D459" s="7">
        <v>197</v>
      </c>
      <c r="E459" s="7">
        <v>11</v>
      </c>
      <c r="F459" s="7">
        <v>7</v>
      </c>
    </row>
    <row r="460" spans="1:6" x14ac:dyDescent="0.3">
      <c r="A460" s="7" t="s">
        <v>78</v>
      </c>
      <c r="B460" s="8">
        <v>43905</v>
      </c>
      <c r="C460" s="7">
        <v>174</v>
      </c>
      <c r="D460" s="7">
        <v>64</v>
      </c>
      <c r="E460" s="7">
        <v>7</v>
      </c>
      <c r="F460" s="7">
        <v>11</v>
      </c>
    </row>
    <row r="461" spans="1:6" x14ac:dyDescent="0.3">
      <c r="A461" s="7" t="s">
        <v>79</v>
      </c>
      <c r="B461" s="8">
        <v>43905</v>
      </c>
      <c r="C461" s="7">
        <v>177</v>
      </c>
      <c r="D461" s="7">
        <v>16</v>
      </c>
      <c r="E461" s="7">
        <v>3</v>
      </c>
      <c r="F461" s="7">
        <v>1</v>
      </c>
    </row>
    <row r="462" spans="1:6" x14ac:dyDescent="0.3">
      <c r="A462" s="7" t="s">
        <v>80</v>
      </c>
      <c r="B462" s="8">
        <v>43905</v>
      </c>
      <c r="C462" s="7">
        <v>73</v>
      </c>
      <c r="D462" s="7">
        <v>21</v>
      </c>
      <c r="E462" s="7">
        <v>4</v>
      </c>
      <c r="F462" s="7">
        <v>1</v>
      </c>
    </row>
    <row r="463" spans="1:6" x14ac:dyDescent="0.3">
      <c r="A463" s="7" t="s">
        <v>81</v>
      </c>
      <c r="B463" s="8">
        <v>43905</v>
      </c>
      <c r="C463" s="7">
        <v>119</v>
      </c>
      <c r="D463" s="7">
        <v>40</v>
      </c>
      <c r="E463" s="7">
        <v>9</v>
      </c>
      <c r="F463" s="7">
        <v>1</v>
      </c>
    </row>
    <row r="464" spans="1:6" x14ac:dyDescent="0.3">
      <c r="A464" s="7" t="s">
        <v>82</v>
      </c>
      <c r="B464" s="8">
        <v>43905</v>
      </c>
      <c r="C464" s="7">
        <v>58</v>
      </c>
      <c r="D464" s="7">
        <v>18</v>
      </c>
      <c r="E464" s="7">
        <v>2</v>
      </c>
      <c r="F464" s="7">
        <v>0</v>
      </c>
    </row>
    <row r="465" spans="1:6" x14ac:dyDescent="0.3">
      <c r="A465" s="7" t="s">
        <v>83</v>
      </c>
      <c r="B465" s="8">
        <v>43905</v>
      </c>
      <c r="C465" s="7">
        <v>567</v>
      </c>
      <c r="D465" s="7">
        <v>207</v>
      </c>
      <c r="E465" s="7">
        <v>23</v>
      </c>
      <c r="F465" s="7">
        <v>17</v>
      </c>
    </row>
    <row r="466" spans="1:6" x14ac:dyDescent="0.3">
      <c r="A466" s="7" t="s">
        <v>84</v>
      </c>
      <c r="B466" s="8">
        <v>43905</v>
      </c>
      <c r="C466" s="7">
        <v>292</v>
      </c>
      <c r="D466" s="7">
        <v>45</v>
      </c>
      <c r="E466" s="7">
        <v>8</v>
      </c>
      <c r="F466" s="7">
        <v>6</v>
      </c>
    </row>
    <row r="467" spans="1:6" x14ac:dyDescent="0.3">
      <c r="A467" s="7" t="s">
        <v>85</v>
      </c>
      <c r="B467" s="8">
        <v>43905</v>
      </c>
      <c r="C467" s="7">
        <v>903</v>
      </c>
      <c r="D467" s="7">
        <v>0</v>
      </c>
      <c r="E467" s="7">
        <v>33</v>
      </c>
      <c r="F467" s="7">
        <v>12</v>
      </c>
    </row>
    <row r="468" spans="1:6" x14ac:dyDescent="0.3">
      <c r="A468" s="7" t="s">
        <v>86</v>
      </c>
      <c r="B468" s="8">
        <v>43905</v>
      </c>
      <c r="C468" s="7">
        <v>1</v>
      </c>
      <c r="D468" s="7">
        <v>0</v>
      </c>
      <c r="E468" s="7">
        <v>0</v>
      </c>
      <c r="F468" s="7">
        <v>0</v>
      </c>
    </row>
    <row r="469" spans="1:6" x14ac:dyDescent="0.3">
      <c r="A469" s="7" t="s">
        <v>87</v>
      </c>
      <c r="B469" s="8">
        <v>43905</v>
      </c>
      <c r="C469" s="7">
        <v>409</v>
      </c>
      <c r="D469" s="7">
        <v>31</v>
      </c>
      <c r="E469" s="7">
        <v>4</v>
      </c>
      <c r="F469" s="7">
        <v>5</v>
      </c>
    </row>
    <row r="470" spans="1:6" x14ac:dyDescent="0.3">
      <c r="A470" s="7" t="s">
        <v>88</v>
      </c>
      <c r="B470" s="8">
        <v>43905</v>
      </c>
      <c r="C470" s="7">
        <v>111</v>
      </c>
      <c r="D470" s="7">
        <v>9</v>
      </c>
      <c r="E470" s="7">
        <v>1</v>
      </c>
      <c r="F470" s="7">
        <v>2</v>
      </c>
    </row>
    <row r="471" spans="1:6" x14ac:dyDescent="0.3">
      <c r="A471" s="7" t="s">
        <v>89</v>
      </c>
      <c r="B471" s="8">
        <v>43905</v>
      </c>
      <c r="C471" s="7">
        <v>245</v>
      </c>
      <c r="D471" s="7">
        <v>49</v>
      </c>
      <c r="E471" s="7">
        <v>9</v>
      </c>
      <c r="F471" s="7">
        <v>2</v>
      </c>
    </row>
    <row r="472" spans="1:6" x14ac:dyDescent="0.3">
      <c r="A472" s="7" t="s">
        <v>90</v>
      </c>
      <c r="B472" s="8">
        <v>43905</v>
      </c>
      <c r="C472" s="7">
        <v>4165</v>
      </c>
      <c r="D472" s="7">
        <v>2337</v>
      </c>
      <c r="E472" s="7">
        <v>253</v>
      </c>
      <c r="F472" s="7">
        <v>213</v>
      </c>
    </row>
    <row r="473" spans="1:6" x14ac:dyDescent="0.3">
      <c r="A473" s="7" t="s">
        <v>91</v>
      </c>
      <c r="B473" s="8">
        <v>43905</v>
      </c>
      <c r="C473" s="7">
        <v>8</v>
      </c>
      <c r="D473" s="7">
        <v>4</v>
      </c>
      <c r="E473" s="7">
        <v>0</v>
      </c>
      <c r="F473" s="7">
        <v>0</v>
      </c>
    </row>
    <row r="474" spans="1:6" x14ac:dyDescent="0.3">
      <c r="A474" s="7" t="s">
        <v>92</v>
      </c>
      <c r="B474" s="8">
        <v>43905</v>
      </c>
      <c r="C474" s="7">
        <v>77</v>
      </c>
      <c r="D474" s="7">
        <v>13</v>
      </c>
      <c r="E474" s="7">
        <v>2</v>
      </c>
      <c r="F474" s="7">
        <v>0</v>
      </c>
    </row>
    <row r="475" spans="1:6" x14ac:dyDescent="0.3">
      <c r="A475" s="7" t="s">
        <v>93</v>
      </c>
      <c r="B475" s="8">
        <v>43905</v>
      </c>
      <c r="C475" s="7">
        <v>274</v>
      </c>
      <c r="D475" s="7">
        <v>58</v>
      </c>
      <c r="E475" s="7">
        <v>5</v>
      </c>
      <c r="F475" s="7">
        <v>1</v>
      </c>
    </row>
    <row r="476" spans="1:6" x14ac:dyDescent="0.3">
      <c r="A476" s="7" t="s">
        <v>94</v>
      </c>
      <c r="B476" s="8">
        <v>43905</v>
      </c>
      <c r="C476" s="7">
        <v>630</v>
      </c>
      <c r="D476" s="7">
        <v>262</v>
      </c>
      <c r="E476" s="7">
        <v>29</v>
      </c>
      <c r="F476" s="7">
        <v>23</v>
      </c>
    </row>
    <row r="477" spans="1:6" x14ac:dyDescent="0.3">
      <c r="A477" s="7" t="s">
        <v>95</v>
      </c>
      <c r="B477" s="8">
        <v>43905</v>
      </c>
      <c r="C477" s="7">
        <v>312</v>
      </c>
      <c r="D477" s="7">
        <v>64</v>
      </c>
      <c r="E477" s="7">
        <v>13</v>
      </c>
      <c r="F477" s="7">
        <v>4</v>
      </c>
    </row>
    <row r="478" spans="1:6" x14ac:dyDescent="0.3">
      <c r="A478" s="7" t="s">
        <v>77</v>
      </c>
      <c r="B478" s="8">
        <v>43906</v>
      </c>
      <c r="C478" s="7">
        <v>683</v>
      </c>
      <c r="D478" s="7">
        <v>229</v>
      </c>
      <c r="E478" s="7">
        <v>13</v>
      </c>
      <c r="F478" s="7">
        <v>11</v>
      </c>
    </row>
    <row r="479" spans="1:6" x14ac:dyDescent="0.3">
      <c r="A479" s="7" t="s">
        <v>78</v>
      </c>
      <c r="B479" s="8">
        <v>43906</v>
      </c>
      <c r="C479" s="7">
        <v>207</v>
      </c>
      <c r="D479" s="7">
        <v>74</v>
      </c>
      <c r="E479" s="7">
        <v>9</v>
      </c>
      <c r="F479" s="7">
        <v>12</v>
      </c>
    </row>
    <row r="480" spans="1:6" x14ac:dyDescent="0.3">
      <c r="A480" s="7" t="s">
        <v>79</v>
      </c>
      <c r="B480" s="8">
        <v>43906</v>
      </c>
      <c r="C480" s="7">
        <v>193</v>
      </c>
      <c r="D480" s="7">
        <v>34</v>
      </c>
      <c r="E480" s="7">
        <v>5</v>
      </c>
      <c r="F480" s="7">
        <v>1</v>
      </c>
    </row>
    <row r="481" spans="1:6" x14ac:dyDescent="0.3">
      <c r="A481" s="7" t="s">
        <v>80</v>
      </c>
      <c r="B481" s="8">
        <v>43906</v>
      </c>
      <c r="C481" s="7">
        <v>92</v>
      </c>
      <c r="D481" s="7">
        <v>26</v>
      </c>
      <c r="E481" s="7">
        <v>4</v>
      </c>
      <c r="F481" s="7">
        <v>1</v>
      </c>
    </row>
    <row r="482" spans="1:6" x14ac:dyDescent="0.3">
      <c r="A482" s="7" t="s">
        <v>81</v>
      </c>
      <c r="B482" s="8">
        <v>43906</v>
      </c>
      <c r="C482" s="7">
        <v>148</v>
      </c>
      <c r="D482" s="7">
        <v>56</v>
      </c>
      <c r="E482" s="7">
        <v>13</v>
      </c>
      <c r="F482" s="7">
        <v>2</v>
      </c>
    </row>
    <row r="483" spans="1:6" x14ac:dyDescent="0.3">
      <c r="A483" s="7" t="s">
        <v>82</v>
      </c>
      <c r="B483" s="8">
        <v>43906</v>
      </c>
      <c r="C483" s="7">
        <v>58</v>
      </c>
      <c r="D483" s="7">
        <v>18</v>
      </c>
      <c r="E483" s="7">
        <v>2</v>
      </c>
      <c r="F483" s="7">
        <v>0</v>
      </c>
    </row>
    <row r="484" spans="1:6" x14ac:dyDescent="0.3">
      <c r="A484" s="7" t="s">
        <v>83</v>
      </c>
      <c r="B484" s="8">
        <v>43906</v>
      </c>
      <c r="C484" s="7">
        <v>567</v>
      </c>
      <c r="D484" s="7">
        <v>207</v>
      </c>
      <c r="E484" s="7">
        <v>23</v>
      </c>
      <c r="F484" s="7">
        <v>17</v>
      </c>
    </row>
    <row r="485" spans="1:6" x14ac:dyDescent="0.3">
      <c r="A485" s="7" t="s">
        <v>84</v>
      </c>
      <c r="B485" s="8">
        <v>43906</v>
      </c>
      <c r="C485" s="7">
        <v>431</v>
      </c>
      <c r="D485" s="7">
        <v>95</v>
      </c>
      <c r="E485" s="7">
        <v>24</v>
      </c>
      <c r="F485" s="7">
        <v>12</v>
      </c>
    </row>
    <row r="486" spans="1:6" x14ac:dyDescent="0.3">
      <c r="A486" s="7" t="s">
        <v>85</v>
      </c>
      <c r="B486" s="8">
        <v>43906</v>
      </c>
      <c r="C486" s="7">
        <v>1394</v>
      </c>
      <c r="D486" s="7">
        <v>0</v>
      </c>
      <c r="E486" s="7">
        <v>33</v>
      </c>
      <c r="F486" s="7">
        <v>18</v>
      </c>
    </row>
    <row r="487" spans="1:6" x14ac:dyDescent="0.3">
      <c r="A487" s="7" t="s">
        <v>86</v>
      </c>
      <c r="B487" s="8">
        <v>43906</v>
      </c>
      <c r="C487" s="7">
        <v>1</v>
      </c>
      <c r="D487" s="7">
        <v>0</v>
      </c>
      <c r="E487" s="7">
        <v>0</v>
      </c>
      <c r="F487" s="7">
        <v>0</v>
      </c>
    </row>
    <row r="488" spans="1:6" x14ac:dyDescent="0.3">
      <c r="A488" s="7" t="s">
        <v>87</v>
      </c>
      <c r="B488" s="8">
        <v>43906</v>
      </c>
      <c r="C488" s="7">
        <v>541</v>
      </c>
      <c r="D488" s="7">
        <v>135</v>
      </c>
      <c r="E488" s="7">
        <v>27</v>
      </c>
      <c r="F488" s="7">
        <v>13</v>
      </c>
    </row>
    <row r="489" spans="1:6" x14ac:dyDescent="0.3">
      <c r="A489" s="7" t="s">
        <v>88</v>
      </c>
      <c r="B489" s="8">
        <v>43906</v>
      </c>
      <c r="C489" s="7">
        <v>153</v>
      </c>
      <c r="D489" s="7">
        <v>18</v>
      </c>
      <c r="E489" s="7">
        <v>2</v>
      </c>
      <c r="F489" s="7">
        <v>3</v>
      </c>
    </row>
    <row r="490" spans="1:6" x14ac:dyDescent="0.3">
      <c r="A490" s="7" t="s">
        <v>89</v>
      </c>
      <c r="B490" s="8">
        <v>43906</v>
      </c>
      <c r="C490" s="7">
        <v>292</v>
      </c>
      <c r="D490" s="7">
        <v>49</v>
      </c>
      <c r="E490" s="7">
        <v>9</v>
      </c>
      <c r="F490" s="7">
        <v>3</v>
      </c>
    </row>
    <row r="491" spans="1:6" x14ac:dyDescent="0.3">
      <c r="A491" s="7" t="s">
        <v>90</v>
      </c>
      <c r="B491" s="8">
        <v>43906</v>
      </c>
      <c r="C491" s="7">
        <v>4871</v>
      </c>
      <c r="D491" s="7">
        <v>3710</v>
      </c>
      <c r="E491" s="7">
        <v>340</v>
      </c>
      <c r="F491" s="7">
        <v>355</v>
      </c>
    </row>
    <row r="492" spans="1:6" x14ac:dyDescent="0.3">
      <c r="A492" s="7" t="s">
        <v>91</v>
      </c>
      <c r="B492" s="8">
        <v>43906</v>
      </c>
      <c r="C492" s="7">
        <v>17</v>
      </c>
      <c r="D492" s="7">
        <v>4</v>
      </c>
      <c r="E492" s="7">
        <v>0</v>
      </c>
      <c r="F492" s="7">
        <v>0</v>
      </c>
    </row>
    <row r="493" spans="1:6" x14ac:dyDescent="0.3">
      <c r="A493" s="7" t="s">
        <v>92</v>
      </c>
      <c r="B493" s="8">
        <v>43906</v>
      </c>
      <c r="C493" s="7">
        <v>97</v>
      </c>
      <c r="D493" s="7">
        <v>18</v>
      </c>
      <c r="E493" s="7">
        <v>3</v>
      </c>
      <c r="F493" s="7">
        <v>0</v>
      </c>
    </row>
    <row r="494" spans="1:6" x14ac:dyDescent="0.3">
      <c r="A494" s="7" t="s">
        <v>93</v>
      </c>
      <c r="B494" s="8">
        <v>43906</v>
      </c>
      <c r="C494" s="7">
        <v>313</v>
      </c>
      <c r="D494" s="7">
        <v>72</v>
      </c>
      <c r="E494" s="7">
        <v>10</v>
      </c>
      <c r="F494" s="7">
        <v>2</v>
      </c>
    </row>
    <row r="495" spans="1:6" x14ac:dyDescent="0.3">
      <c r="A495" s="7" t="s">
        <v>94</v>
      </c>
      <c r="B495" s="8">
        <v>43906</v>
      </c>
      <c r="C495" s="7">
        <v>765</v>
      </c>
      <c r="D495" s="7">
        <v>309</v>
      </c>
      <c r="E495" s="7">
        <v>33</v>
      </c>
      <c r="F495" s="7">
        <v>36</v>
      </c>
    </row>
    <row r="496" spans="1:6" x14ac:dyDescent="0.3">
      <c r="A496" s="7" t="s">
        <v>95</v>
      </c>
      <c r="B496" s="8">
        <v>43906</v>
      </c>
      <c r="C496" s="7">
        <v>355</v>
      </c>
      <c r="D496" s="7">
        <v>82</v>
      </c>
      <c r="E496" s="7">
        <v>13</v>
      </c>
      <c r="F496" s="7">
        <v>5</v>
      </c>
    </row>
    <row r="497" spans="1:6" x14ac:dyDescent="0.3">
      <c r="A497" s="7" t="s">
        <v>77</v>
      </c>
      <c r="B497" s="8">
        <v>43907</v>
      </c>
      <c r="C497" s="7">
        <v>859</v>
      </c>
      <c r="D497" s="7">
        <v>319</v>
      </c>
      <c r="E497" s="7">
        <v>21</v>
      </c>
      <c r="F497" s="7">
        <v>19</v>
      </c>
    </row>
    <row r="498" spans="1:6" x14ac:dyDescent="0.3">
      <c r="A498" s="7" t="s">
        <v>78</v>
      </c>
      <c r="B498" s="8">
        <v>43907</v>
      </c>
      <c r="C498" s="7">
        <v>226</v>
      </c>
      <c r="D498" s="7">
        <v>81</v>
      </c>
      <c r="E498" s="7">
        <v>9</v>
      </c>
      <c r="F498" s="7">
        <v>13</v>
      </c>
    </row>
    <row r="499" spans="1:6" x14ac:dyDescent="0.3">
      <c r="A499" s="7" t="s">
        <v>79</v>
      </c>
      <c r="B499" s="8">
        <v>43907</v>
      </c>
      <c r="C499" s="7">
        <v>242</v>
      </c>
      <c r="D499" s="7">
        <v>45</v>
      </c>
      <c r="E499" s="7">
        <v>5</v>
      </c>
      <c r="F499" s="7">
        <v>1</v>
      </c>
    </row>
    <row r="500" spans="1:6" x14ac:dyDescent="0.3">
      <c r="A500" s="7" t="s">
        <v>80</v>
      </c>
      <c r="B500" s="8">
        <v>43907</v>
      </c>
      <c r="C500" s="7">
        <v>112</v>
      </c>
      <c r="D500" s="7">
        <v>29</v>
      </c>
      <c r="E500" s="7">
        <v>4</v>
      </c>
      <c r="F500" s="7">
        <v>1</v>
      </c>
    </row>
    <row r="501" spans="1:6" x14ac:dyDescent="0.3">
      <c r="A501" s="7" t="s">
        <v>81</v>
      </c>
      <c r="B501" s="8">
        <v>43907</v>
      </c>
      <c r="C501" s="7">
        <v>181</v>
      </c>
      <c r="D501" s="7">
        <v>73</v>
      </c>
      <c r="E501" s="7">
        <v>17</v>
      </c>
      <c r="F501" s="7">
        <v>3</v>
      </c>
    </row>
    <row r="502" spans="1:6" x14ac:dyDescent="0.3">
      <c r="A502" s="7" t="s">
        <v>82</v>
      </c>
      <c r="B502" s="8">
        <v>43907</v>
      </c>
      <c r="C502" s="7">
        <v>68</v>
      </c>
      <c r="D502" s="7">
        <v>25</v>
      </c>
      <c r="E502" s="7">
        <v>3</v>
      </c>
      <c r="F502" s="7">
        <v>1</v>
      </c>
    </row>
    <row r="503" spans="1:6" x14ac:dyDescent="0.3">
      <c r="A503" s="7" t="s">
        <v>83</v>
      </c>
      <c r="B503" s="8">
        <v>43907</v>
      </c>
      <c r="C503" s="7">
        <v>675</v>
      </c>
      <c r="D503" s="7">
        <v>277</v>
      </c>
      <c r="E503" s="7">
        <v>29</v>
      </c>
      <c r="F503" s="7">
        <v>28</v>
      </c>
    </row>
    <row r="504" spans="1:6" x14ac:dyDescent="0.3">
      <c r="A504" s="7" t="s">
        <v>84</v>
      </c>
      <c r="B504" s="8">
        <v>43907</v>
      </c>
      <c r="C504" s="7">
        <v>668</v>
      </c>
      <c r="D504" s="7">
        <v>219</v>
      </c>
      <c r="E504" s="7">
        <v>43</v>
      </c>
      <c r="F504" s="7">
        <v>22</v>
      </c>
    </row>
    <row r="505" spans="1:6" x14ac:dyDescent="0.3">
      <c r="A505" s="7" t="s">
        <v>85</v>
      </c>
      <c r="B505" s="8">
        <v>43907</v>
      </c>
      <c r="C505" s="7">
        <v>1866</v>
      </c>
      <c r="D505" s="7">
        <v>0</v>
      </c>
      <c r="E505" s="7">
        <v>33</v>
      </c>
      <c r="F505" s="7">
        <v>41</v>
      </c>
    </row>
    <row r="506" spans="1:6" x14ac:dyDescent="0.3">
      <c r="A506" s="7" t="s">
        <v>86</v>
      </c>
      <c r="B506" s="8">
        <v>43907</v>
      </c>
      <c r="C506" s="7">
        <v>1</v>
      </c>
      <c r="D506" s="7">
        <v>0</v>
      </c>
      <c r="E506" s="7">
        <v>0</v>
      </c>
      <c r="F506" s="7">
        <v>0</v>
      </c>
    </row>
    <row r="507" spans="1:6" x14ac:dyDescent="0.3">
      <c r="A507" s="7" t="s">
        <v>87</v>
      </c>
      <c r="B507" s="8">
        <v>43907</v>
      </c>
      <c r="C507" s="7">
        <v>726</v>
      </c>
      <c r="D507" s="7">
        <v>252</v>
      </c>
      <c r="E507" s="7">
        <v>40</v>
      </c>
      <c r="F507" s="7">
        <v>22</v>
      </c>
    </row>
    <row r="508" spans="1:6" x14ac:dyDescent="0.3">
      <c r="A508" s="7" t="s">
        <v>88</v>
      </c>
      <c r="B508" s="8">
        <v>43907</v>
      </c>
      <c r="C508" s="7">
        <v>194</v>
      </c>
      <c r="D508" s="7">
        <v>27</v>
      </c>
      <c r="E508" s="7">
        <v>3</v>
      </c>
      <c r="F508" s="7">
        <v>6</v>
      </c>
    </row>
    <row r="509" spans="1:6" x14ac:dyDescent="0.3">
      <c r="A509" s="7" t="s">
        <v>89</v>
      </c>
      <c r="B509" s="8">
        <v>43907</v>
      </c>
      <c r="C509" s="7">
        <v>341</v>
      </c>
      <c r="D509" s="7">
        <v>63</v>
      </c>
      <c r="E509" s="7">
        <v>12</v>
      </c>
      <c r="F509" s="7">
        <v>3</v>
      </c>
    </row>
    <row r="510" spans="1:6" x14ac:dyDescent="0.3">
      <c r="A510" s="7" t="s">
        <v>90</v>
      </c>
      <c r="B510" s="8">
        <v>43907</v>
      </c>
      <c r="C510" s="7">
        <v>5637</v>
      </c>
      <c r="D510" s="7">
        <v>3778</v>
      </c>
      <c r="E510" s="7">
        <v>491</v>
      </c>
      <c r="F510" s="7">
        <v>390</v>
      </c>
    </row>
    <row r="511" spans="1:6" x14ac:dyDescent="0.3">
      <c r="A511" s="7" t="s">
        <v>91</v>
      </c>
      <c r="B511" s="8">
        <v>43907</v>
      </c>
      <c r="C511" s="7">
        <v>20</v>
      </c>
      <c r="D511" s="7">
        <v>4</v>
      </c>
      <c r="E511" s="7">
        <v>0</v>
      </c>
      <c r="F511" s="7">
        <v>0</v>
      </c>
    </row>
    <row r="512" spans="1:6" x14ac:dyDescent="0.3">
      <c r="A512" s="7" t="s">
        <v>92</v>
      </c>
      <c r="B512" s="8">
        <v>43907</v>
      </c>
      <c r="C512" s="7">
        <v>122</v>
      </c>
      <c r="D512" s="7">
        <v>22</v>
      </c>
      <c r="E512" s="7">
        <v>4</v>
      </c>
      <c r="F512" s="7">
        <v>0</v>
      </c>
    </row>
    <row r="513" spans="1:6" x14ac:dyDescent="0.3">
      <c r="A513" s="7" t="s">
        <v>93</v>
      </c>
      <c r="B513" s="8">
        <v>43907</v>
      </c>
      <c r="C513" s="7">
        <v>386</v>
      </c>
      <c r="D513" s="7">
        <v>93</v>
      </c>
      <c r="E513" s="7">
        <v>10</v>
      </c>
      <c r="F513" s="7">
        <v>3</v>
      </c>
    </row>
    <row r="514" spans="1:6" x14ac:dyDescent="0.3">
      <c r="A514" s="7" t="s">
        <v>94</v>
      </c>
      <c r="B514" s="8">
        <v>43907</v>
      </c>
      <c r="C514" s="7">
        <v>973</v>
      </c>
      <c r="D514" s="7">
        <v>353</v>
      </c>
      <c r="E514" s="7">
        <v>37</v>
      </c>
      <c r="F514" s="7">
        <v>40</v>
      </c>
    </row>
    <row r="515" spans="1:6" x14ac:dyDescent="0.3">
      <c r="A515" s="7" t="s">
        <v>95</v>
      </c>
      <c r="B515" s="8">
        <v>43907</v>
      </c>
      <c r="C515" s="7">
        <v>419</v>
      </c>
      <c r="D515" s="7">
        <v>99</v>
      </c>
      <c r="E515" s="7">
        <v>13</v>
      </c>
      <c r="F515" s="7">
        <v>5</v>
      </c>
    </row>
    <row r="516" spans="1:6" x14ac:dyDescent="0.3">
      <c r="A516" s="7" t="s">
        <v>77</v>
      </c>
      <c r="B516" s="8">
        <v>43908</v>
      </c>
      <c r="C516" s="7">
        <v>1008</v>
      </c>
      <c r="D516" s="7">
        <v>384</v>
      </c>
      <c r="E516" s="7">
        <v>25</v>
      </c>
      <c r="F516" s="7">
        <v>23</v>
      </c>
    </row>
    <row r="517" spans="1:6" x14ac:dyDescent="0.3">
      <c r="A517" s="7" t="s">
        <v>78</v>
      </c>
      <c r="B517" s="8">
        <v>43908</v>
      </c>
      <c r="C517" s="7">
        <v>281</v>
      </c>
      <c r="D517" s="7">
        <v>101</v>
      </c>
      <c r="E517" s="7">
        <v>14</v>
      </c>
      <c r="F517" s="7">
        <v>15</v>
      </c>
    </row>
    <row r="518" spans="1:6" x14ac:dyDescent="0.3">
      <c r="A518" s="7" t="s">
        <v>79</v>
      </c>
      <c r="B518" s="8">
        <v>43908</v>
      </c>
      <c r="C518" s="7">
        <v>292</v>
      </c>
      <c r="D518" s="7">
        <v>61</v>
      </c>
      <c r="E518" s="7">
        <v>6</v>
      </c>
      <c r="F518" s="7">
        <v>1</v>
      </c>
    </row>
    <row r="519" spans="1:6" x14ac:dyDescent="0.3">
      <c r="A519" s="7" t="s">
        <v>80</v>
      </c>
      <c r="B519" s="8">
        <v>43908</v>
      </c>
      <c r="C519" s="7">
        <v>169</v>
      </c>
      <c r="D519" s="7">
        <v>31</v>
      </c>
      <c r="E519" s="7">
        <v>7</v>
      </c>
      <c r="F519" s="7">
        <v>2</v>
      </c>
    </row>
    <row r="520" spans="1:6" x14ac:dyDescent="0.3">
      <c r="A520" s="7" t="s">
        <v>81</v>
      </c>
      <c r="B520" s="8">
        <v>43908</v>
      </c>
      <c r="C520" s="7">
        <v>220</v>
      </c>
      <c r="D520" s="7">
        <v>82</v>
      </c>
      <c r="E520" s="7">
        <v>23</v>
      </c>
      <c r="F520" s="7">
        <v>3</v>
      </c>
    </row>
    <row r="521" spans="1:6" x14ac:dyDescent="0.3">
      <c r="A521" s="7" t="s">
        <v>82</v>
      </c>
      <c r="B521" s="8">
        <v>43908</v>
      </c>
      <c r="C521" s="7">
        <v>83</v>
      </c>
      <c r="D521" s="7">
        <v>40</v>
      </c>
      <c r="E521" s="7">
        <v>4</v>
      </c>
      <c r="F521" s="7">
        <v>1</v>
      </c>
    </row>
    <row r="522" spans="1:6" x14ac:dyDescent="0.3">
      <c r="A522" s="7" t="s">
        <v>83</v>
      </c>
      <c r="B522" s="8">
        <v>43908</v>
      </c>
      <c r="C522" s="7">
        <v>801</v>
      </c>
      <c r="D522" s="7">
        <v>313</v>
      </c>
      <c r="E522" s="7">
        <v>37</v>
      </c>
      <c r="F522" s="7">
        <v>42</v>
      </c>
    </row>
    <row r="523" spans="1:6" x14ac:dyDescent="0.3">
      <c r="A523" s="7" t="s">
        <v>84</v>
      </c>
      <c r="B523" s="8">
        <v>43908</v>
      </c>
      <c r="C523" s="7">
        <v>868</v>
      </c>
      <c r="D523" s="7">
        <v>281</v>
      </c>
      <c r="E523" s="7">
        <v>54</v>
      </c>
      <c r="F523" s="7">
        <v>29</v>
      </c>
    </row>
    <row r="524" spans="1:6" x14ac:dyDescent="0.3">
      <c r="A524" s="7" t="s">
        <v>85</v>
      </c>
      <c r="B524" s="8">
        <v>43908</v>
      </c>
      <c r="C524" s="7">
        <v>2702</v>
      </c>
      <c r="D524" s="7">
        <v>0</v>
      </c>
      <c r="E524" s="7">
        <v>33</v>
      </c>
      <c r="F524" s="7">
        <v>55</v>
      </c>
    </row>
    <row r="525" spans="1:6" x14ac:dyDescent="0.3">
      <c r="A525" s="7" t="s">
        <v>86</v>
      </c>
      <c r="B525" s="8">
        <v>43908</v>
      </c>
      <c r="C525" s="7">
        <v>1</v>
      </c>
      <c r="D525" s="7">
        <v>0</v>
      </c>
      <c r="E525" s="7">
        <v>0</v>
      </c>
      <c r="F525" s="7">
        <v>0</v>
      </c>
    </row>
    <row r="526" spans="1:6" x14ac:dyDescent="0.3">
      <c r="A526" s="7" t="s">
        <v>87</v>
      </c>
      <c r="B526" s="8">
        <v>43908</v>
      </c>
      <c r="C526" s="7">
        <v>921</v>
      </c>
      <c r="D526" s="7">
        <v>274</v>
      </c>
      <c r="E526" s="7">
        <v>52</v>
      </c>
      <c r="F526" s="7">
        <v>24</v>
      </c>
    </row>
    <row r="527" spans="1:6" x14ac:dyDescent="0.3">
      <c r="A527" s="7" t="s">
        <v>88</v>
      </c>
      <c r="B527" s="8">
        <v>43908</v>
      </c>
      <c r="C527" s="7">
        <v>241</v>
      </c>
      <c r="D527" s="7">
        <v>36</v>
      </c>
      <c r="E527" s="7">
        <v>3</v>
      </c>
      <c r="F527" s="7">
        <v>8</v>
      </c>
    </row>
    <row r="528" spans="1:6" x14ac:dyDescent="0.3">
      <c r="A528" s="7" t="s">
        <v>89</v>
      </c>
      <c r="B528" s="8">
        <v>43908</v>
      </c>
      <c r="C528" s="7">
        <v>453</v>
      </c>
      <c r="D528" s="7">
        <v>100</v>
      </c>
      <c r="E528" s="7">
        <v>15</v>
      </c>
      <c r="F528" s="7">
        <v>4</v>
      </c>
    </row>
    <row r="529" spans="1:6" x14ac:dyDescent="0.3">
      <c r="A529" s="7" t="s">
        <v>90</v>
      </c>
      <c r="B529" s="8">
        <v>43908</v>
      </c>
      <c r="C529" s="7">
        <v>6777</v>
      </c>
      <c r="D529" s="7">
        <v>5168</v>
      </c>
      <c r="E529" s="7">
        <v>590</v>
      </c>
      <c r="F529" s="7">
        <v>498</v>
      </c>
    </row>
    <row r="530" spans="1:6" x14ac:dyDescent="0.3">
      <c r="A530" s="7" t="s">
        <v>91</v>
      </c>
      <c r="B530" s="8">
        <v>43908</v>
      </c>
      <c r="C530" s="7">
        <v>23</v>
      </c>
      <c r="D530" s="7">
        <v>4</v>
      </c>
      <c r="E530" s="7">
        <v>0</v>
      </c>
      <c r="F530" s="7">
        <v>0</v>
      </c>
    </row>
    <row r="531" spans="1:6" x14ac:dyDescent="0.3">
      <c r="A531" s="7" t="s">
        <v>92</v>
      </c>
      <c r="B531" s="8">
        <v>43908</v>
      </c>
      <c r="C531" s="7">
        <v>167</v>
      </c>
      <c r="D531" s="7">
        <v>36</v>
      </c>
      <c r="E531" s="7">
        <v>6</v>
      </c>
      <c r="F531" s="7">
        <v>0</v>
      </c>
    </row>
    <row r="532" spans="1:6" x14ac:dyDescent="0.3">
      <c r="A532" s="7" t="s">
        <v>93</v>
      </c>
      <c r="B532" s="8">
        <v>43908</v>
      </c>
      <c r="C532" s="7">
        <v>482</v>
      </c>
      <c r="D532" s="7">
        <v>132</v>
      </c>
      <c r="E532" s="7">
        <v>11</v>
      </c>
      <c r="F532" s="7">
        <v>4</v>
      </c>
    </row>
    <row r="533" spans="1:6" x14ac:dyDescent="0.3">
      <c r="A533" s="7" t="s">
        <v>94</v>
      </c>
      <c r="B533" s="8">
        <v>43908</v>
      </c>
      <c r="C533" s="7">
        <v>1190</v>
      </c>
      <c r="D533" s="7">
        <v>455</v>
      </c>
      <c r="E533" s="7">
        <v>44</v>
      </c>
      <c r="F533" s="7">
        <v>53</v>
      </c>
    </row>
    <row r="534" spans="1:6" x14ac:dyDescent="0.3">
      <c r="A534" s="7" t="s">
        <v>95</v>
      </c>
      <c r="B534" s="8">
        <v>43908</v>
      </c>
      <c r="C534" s="7">
        <v>468</v>
      </c>
      <c r="D534" s="7">
        <v>121</v>
      </c>
      <c r="E534" s="7">
        <v>15</v>
      </c>
      <c r="F534" s="7">
        <v>5</v>
      </c>
    </row>
    <row r="535" spans="1:6" x14ac:dyDescent="0.3">
      <c r="A535" s="7" t="s">
        <v>77</v>
      </c>
      <c r="B535" s="8">
        <v>43909</v>
      </c>
      <c r="C535" s="7">
        <v>1287</v>
      </c>
      <c r="D535" s="7">
        <v>501</v>
      </c>
      <c r="E535" s="7">
        <v>38</v>
      </c>
      <c r="F535" s="7">
        <v>30</v>
      </c>
    </row>
    <row r="536" spans="1:6" x14ac:dyDescent="0.3">
      <c r="A536" s="7" t="s">
        <v>78</v>
      </c>
      <c r="B536" s="8">
        <v>43909</v>
      </c>
      <c r="C536" s="7">
        <v>360</v>
      </c>
      <c r="D536" s="7">
        <v>127</v>
      </c>
      <c r="E536" s="7">
        <v>28</v>
      </c>
      <c r="F536" s="7">
        <v>17</v>
      </c>
    </row>
    <row r="537" spans="1:6" x14ac:dyDescent="0.3">
      <c r="A537" s="7" t="s">
        <v>79</v>
      </c>
      <c r="B537" s="8">
        <v>43909</v>
      </c>
      <c r="C537" s="7">
        <v>344</v>
      </c>
      <c r="D537" s="7">
        <v>87</v>
      </c>
      <c r="E537" s="7">
        <v>7</v>
      </c>
      <c r="F537" s="7">
        <v>2</v>
      </c>
    </row>
    <row r="538" spans="1:6" x14ac:dyDescent="0.3">
      <c r="A538" s="7" t="s">
        <v>80</v>
      </c>
      <c r="B538" s="8">
        <v>43909</v>
      </c>
      <c r="C538" s="7">
        <v>203</v>
      </c>
      <c r="D538" s="7">
        <v>48</v>
      </c>
      <c r="E538" s="7">
        <v>10</v>
      </c>
      <c r="F538" s="7">
        <v>2</v>
      </c>
    </row>
    <row r="539" spans="1:6" x14ac:dyDescent="0.3">
      <c r="A539" s="7" t="s">
        <v>81</v>
      </c>
      <c r="B539" s="8">
        <v>43909</v>
      </c>
      <c r="C539" s="7">
        <v>287</v>
      </c>
      <c r="D539" s="7">
        <v>115</v>
      </c>
      <c r="E539" s="7">
        <v>25</v>
      </c>
      <c r="F539" s="7">
        <v>4</v>
      </c>
    </row>
    <row r="540" spans="1:6" x14ac:dyDescent="0.3">
      <c r="A540" s="7" t="s">
        <v>82</v>
      </c>
      <c r="B540" s="8">
        <v>43909</v>
      </c>
      <c r="C540" s="7">
        <v>144</v>
      </c>
      <c r="D540" s="7">
        <v>61</v>
      </c>
      <c r="E540" s="7">
        <v>7</v>
      </c>
      <c r="F540" s="7">
        <v>1</v>
      </c>
    </row>
    <row r="541" spans="1:6" x14ac:dyDescent="0.3">
      <c r="A541" s="7" t="s">
        <v>83</v>
      </c>
      <c r="B541" s="8">
        <v>43909</v>
      </c>
      <c r="C541" s="7">
        <v>1044</v>
      </c>
      <c r="D541" s="7">
        <v>313</v>
      </c>
      <c r="E541" s="7">
        <v>37</v>
      </c>
      <c r="F541" s="7">
        <v>42</v>
      </c>
    </row>
    <row r="542" spans="1:6" x14ac:dyDescent="0.3">
      <c r="A542" s="7" t="s">
        <v>84</v>
      </c>
      <c r="B542" s="8">
        <v>43909</v>
      </c>
      <c r="C542" s="7">
        <v>1147</v>
      </c>
      <c r="D542" s="7">
        <v>370</v>
      </c>
      <c r="E542" s="7">
        <v>69</v>
      </c>
      <c r="F542" s="7">
        <v>43</v>
      </c>
    </row>
    <row r="543" spans="1:6" x14ac:dyDescent="0.3">
      <c r="A543" s="7" t="s">
        <v>85</v>
      </c>
      <c r="B543" s="8">
        <v>43909</v>
      </c>
      <c r="C543" s="7">
        <v>3270</v>
      </c>
      <c r="D543" s="7">
        <v>1002</v>
      </c>
      <c r="E543" s="7">
        <v>33</v>
      </c>
      <c r="F543" s="7">
        <v>82</v>
      </c>
    </row>
    <row r="544" spans="1:6" x14ac:dyDescent="0.3">
      <c r="A544" s="7" t="s">
        <v>86</v>
      </c>
      <c r="B544" s="8">
        <v>43909</v>
      </c>
      <c r="C544" s="7">
        <v>5</v>
      </c>
      <c r="D544" s="7">
        <v>0</v>
      </c>
      <c r="E544" s="7">
        <v>0</v>
      </c>
      <c r="F544" s="7">
        <v>0</v>
      </c>
    </row>
    <row r="545" spans="1:6" x14ac:dyDescent="0.3">
      <c r="A545" s="7" t="s">
        <v>87</v>
      </c>
      <c r="B545" s="8">
        <v>43909</v>
      </c>
      <c r="C545" s="7">
        <v>1105</v>
      </c>
      <c r="D545" s="7">
        <v>378</v>
      </c>
      <c r="E545" s="7">
        <v>71</v>
      </c>
      <c r="F545" s="7">
        <v>33</v>
      </c>
    </row>
    <row r="546" spans="1:6" x14ac:dyDescent="0.3">
      <c r="A546" s="7" t="s">
        <v>88</v>
      </c>
      <c r="B546" s="8">
        <v>43909</v>
      </c>
      <c r="C546" s="7">
        <v>297</v>
      </c>
      <c r="D546" s="7">
        <v>44</v>
      </c>
      <c r="E546" s="7">
        <v>4</v>
      </c>
      <c r="F546" s="7">
        <v>10</v>
      </c>
    </row>
    <row r="547" spans="1:6" x14ac:dyDescent="0.3">
      <c r="A547" s="7" t="s">
        <v>89</v>
      </c>
      <c r="B547" s="8">
        <v>43909</v>
      </c>
      <c r="C547" s="7">
        <v>578</v>
      </c>
      <c r="D547" s="7">
        <v>138</v>
      </c>
      <c r="E547" s="7">
        <v>19</v>
      </c>
      <c r="F547" s="7">
        <v>5</v>
      </c>
    </row>
    <row r="548" spans="1:6" x14ac:dyDescent="0.3">
      <c r="A548" s="7" t="s">
        <v>90</v>
      </c>
      <c r="B548" s="8">
        <v>43909</v>
      </c>
      <c r="C548" s="7">
        <v>7165</v>
      </c>
      <c r="D548" s="7">
        <v>6338</v>
      </c>
      <c r="E548" s="7">
        <v>678</v>
      </c>
      <c r="F548" s="7">
        <v>628</v>
      </c>
    </row>
    <row r="549" spans="1:6" x14ac:dyDescent="0.3">
      <c r="A549" s="7" t="s">
        <v>91</v>
      </c>
      <c r="B549" s="8">
        <v>43909</v>
      </c>
      <c r="C549" s="7">
        <v>24</v>
      </c>
      <c r="D549" s="7">
        <v>5</v>
      </c>
      <c r="E549" s="7">
        <v>1</v>
      </c>
      <c r="F549" s="7">
        <v>0</v>
      </c>
    </row>
    <row r="550" spans="1:6" x14ac:dyDescent="0.3">
      <c r="A550" s="7" t="s">
        <v>92</v>
      </c>
      <c r="B550" s="8">
        <v>43909</v>
      </c>
      <c r="C550" s="7">
        <v>204</v>
      </c>
      <c r="D550" s="7">
        <v>47</v>
      </c>
      <c r="E550" s="7">
        <v>11</v>
      </c>
      <c r="F550" s="7">
        <v>0</v>
      </c>
    </row>
    <row r="551" spans="1:6" x14ac:dyDescent="0.3">
      <c r="A551" s="7" t="s">
        <v>93</v>
      </c>
      <c r="B551" s="8">
        <v>43909</v>
      </c>
      <c r="C551" s="7">
        <v>554</v>
      </c>
      <c r="D551" s="7">
        <v>172</v>
      </c>
      <c r="E551" s="7">
        <v>19</v>
      </c>
      <c r="F551" s="7">
        <v>5</v>
      </c>
    </row>
    <row r="552" spans="1:6" x14ac:dyDescent="0.3">
      <c r="A552" s="7" t="s">
        <v>94</v>
      </c>
      <c r="B552" s="8">
        <v>43909</v>
      </c>
      <c r="C552" s="7">
        <v>1465</v>
      </c>
      <c r="D552" s="7">
        <v>550</v>
      </c>
      <c r="E552" s="7">
        <v>53</v>
      </c>
      <c r="F552" s="7">
        <v>71</v>
      </c>
    </row>
    <row r="553" spans="1:6" x14ac:dyDescent="0.3">
      <c r="A553" s="7" t="s">
        <v>95</v>
      </c>
      <c r="B553" s="8">
        <v>43909</v>
      </c>
      <c r="C553" s="7">
        <v>497</v>
      </c>
      <c r="D553" s="7">
        <v>122</v>
      </c>
      <c r="E553" s="7">
        <v>15</v>
      </c>
      <c r="F553" s="7">
        <v>7</v>
      </c>
    </row>
    <row r="554" spans="1:6" x14ac:dyDescent="0.3">
      <c r="A554" s="7" t="s">
        <v>77</v>
      </c>
      <c r="B554" s="8">
        <v>43910</v>
      </c>
      <c r="C554" s="7">
        <v>1515</v>
      </c>
      <c r="D554" s="7">
        <v>605</v>
      </c>
      <c r="E554" s="7">
        <v>53</v>
      </c>
      <c r="F554" s="7">
        <v>40</v>
      </c>
    </row>
    <row r="555" spans="1:6" x14ac:dyDescent="0.3">
      <c r="A555" s="7" t="s">
        <v>78</v>
      </c>
      <c r="B555" s="8">
        <v>43910</v>
      </c>
      <c r="C555" s="7">
        <v>424</v>
      </c>
      <c r="D555" s="7">
        <v>192</v>
      </c>
      <c r="E555" s="7">
        <v>33</v>
      </c>
      <c r="F555" s="7">
        <v>22</v>
      </c>
    </row>
    <row r="556" spans="1:6" x14ac:dyDescent="0.3">
      <c r="A556" s="7" t="s">
        <v>79</v>
      </c>
      <c r="B556" s="8">
        <v>43910</v>
      </c>
      <c r="C556" s="7">
        <v>486</v>
      </c>
      <c r="D556" s="7">
        <v>133</v>
      </c>
      <c r="E556" s="7">
        <v>12</v>
      </c>
      <c r="F556" s="7">
        <v>5</v>
      </c>
    </row>
    <row r="557" spans="1:6" x14ac:dyDescent="0.3">
      <c r="A557" s="7" t="s">
        <v>80</v>
      </c>
      <c r="B557" s="8">
        <v>43910</v>
      </c>
      <c r="C557" s="7">
        <v>246</v>
      </c>
      <c r="D557" s="7">
        <v>60</v>
      </c>
      <c r="E557" s="7">
        <v>14</v>
      </c>
      <c r="F557" s="7">
        <v>4</v>
      </c>
    </row>
    <row r="558" spans="1:6" x14ac:dyDescent="0.3">
      <c r="A558" s="7" t="s">
        <v>81</v>
      </c>
      <c r="B558" s="8">
        <v>43910</v>
      </c>
      <c r="C558" s="7">
        <v>348</v>
      </c>
      <c r="D558" s="7">
        <v>139</v>
      </c>
      <c r="E558" s="7">
        <v>29</v>
      </c>
      <c r="F558" s="7">
        <v>7</v>
      </c>
    </row>
    <row r="559" spans="1:6" x14ac:dyDescent="0.3">
      <c r="A559" s="7" t="s">
        <v>82</v>
      </c>
      <c r="B559" s="8">
        <v>43910</v>
      </c>
      <c r="C559" s="7">
        <v>215</v>
      </c>
      <c r="D559" s="7">
        <v>92</v>
      </c>
      <c r="E559" s="7">
        <v>9</v>
      </c>
      <c r="F559" s="7">
        <v>2</v>
      </c>
    </row>
    <row r="560" spans="1:6" x14ac:dyDescent="0.3">
      <c r="A560" s="7" t="s">
        <v>83</v>
      </c>
      <c r="B560" s="8">
        <v>43910</v>
      </c>
      <c r="C560" s="7">
        <v>1423</v>
      </c>
      <c r="D560" s="7">
        <v>635</v>
      </c>
      <c r="E560" s="7">
        <v>65</v>
      </c>
      <c r="F560" s="7">
        <v>84</v>
      </c>
    </row>
    <row r="561" spans="1:6" x14ac:dyDescent="0.3">
      <c r="A561" s="7" t="s">
        <v>84</v>
      </c>
      <c r="B561" s="8">
        <v>43910</v>
      </c>
      <c r="C561" s="7">
        <v>1466</v>
      </c>
      <c r="D561" s="7">
        <v>575</v>
      </c>
      <c r="E561" s="7">
        <v>85</v>
      </c>
      <c r="F561" s="7">
        <v>55</v>
      </c>
    </row>
    <row r="562" spans="1:6" x14ac:dyDescent="0.3">
      <c r="A562" s="7" t="s">
        <v>85</v>
      </c>
      <c r="B562" s="8">
        <v>43910</v>
      </c>
      <c r="C562" s="7">
        <v>4203</v>
      </c>
      <c r="D562" s="7">
        <v>1681</v>
      </c>
      <c r="E562" s="7">
        <v>298</v>
      </c>
      <c r="F562" s="7">
        <v>122</v>
      </c>
    </row>
    <row r="563" spans="1:6" x14ac:dyDescent="0.3">
      <c r="A563" s="7" t="s">
        <v>86</v>
      </c>
      <c r="B563" s="8">
        <v>43910</v>
      </c>
      <c r="C563" s="7">
        <v>5</v>
      </c>
      <c r="D563" s="7">
        <v>0</v>
      </c>
      <c r="E563" s="7">
        <v>0</v>
      </c>
      <c r="F563" s="7">
        <v>0</v>
      </c>
    </row>
    <row r="564" spans="1:6" x14ac:dyDescent="0.3">
      <c r="A564" s="7" t="s">
        <v>87</v>
      </c>
      <c r="B564" s="8">
        <v>43910</v>
      </c>
      <c r="C564" s="7">
        <v>1363</v>
      </c>
      <c r="D564" s="7">
        <v>476</v>
      </c>
      <c r="E564" s="7">
        <v>84</v>
      </c>
      <c r="F564" s="7">
        <v>50</v>
      </c>
    </row>
    <row r="565" spans="1:6" x14ac:dyDescent="0.3">
      <c r="A565" s="7" t="s">
        <v>88</v>
      </c>
      <c r="B565" s="8">
        <v>43910</v>
      </c>
      <c r="C565" s="7">
        <v>354</v>
      </c>
      <c r="D565" s="7">
        <v>65</v>
      </c>
      <c r="E565" s="7">
        <v>6</v>
      </c>
      <c r="F565" s="7">
        <v>12</v>
      </c>
    </row>
    <row r="566" spans="1:6" x14ac:dyDescent="0.3">
      <c r="A566" s="7" t="s">
        <v>89</v>
      </c>
      <c r="B566" s="8">
        <v>43910</v>
      </c>
      <c r="C566" s="7">
        <v>739</v>
      </c>
      <c r="D566" s="7">
        <v>168</v>
      </c>
      <c r="E566" s="7">
        <v>29</v>
      </c>
      <c r="F566" s="7">
        <v>9</v>
      </c>
    </row>
    <row r="567" spans="1:6" x14ac:dyDescent="0.3">
      <c r="A567" s="7" t="s">
        <v>90</v>
      </c>
      <c r="B567" s="8">
        <v>43910</v>
      </c>
      <c r="C567" s="7">
        <v>8921</v>
      </c>
      <c r="D567" s="7">
        <v>7388</v>
      </c>
      <c r="E567" s="7">
        <v>767</v>
      </c>
      <c r="F567" s="7">
        <v>804</v>
      </c>
    </row>
    <row r="568" spans="1:6" x14ac:dyDescent="0.3">
      <c r="A568" s="7" t="s">
        <v>91</v>
      </c>
      <c r="B568" s="8">
        <v>43910</v>
      </c>
      <c r="C568" s="7">
        <v>25</v>
      </c>
      <c r="D568" s="7">
        <v>8</v>
      </c>
      <c r="E568" s="7">
        <v>1</v>
      </c>
      <c r="F568" s="7">
        <v>0</v>
      </c>
    </row>
    <row r="569" spans="1:6" x14ac:dyDescent="0.3">
      <c r="A569" s="7" t="s">
        <v>92</v>
      </c>
      <c r="B569" s="8">
        <v>43910</v>
      </c>
      <c r="C569" s="7">
        <v>240</v>
      </c>
      <c r="D569" s="7">
        <v>61</v>
      </c>
      <c r="E569" s="7">
        <v>14</v>
      </c>
      <c r="F569" s="7">
        <v>1</v>
      </c>
    </row>
    <row r="570" spans="1:6" x14ac:dyDescent="0.3">
      <c r="A570" s="7" t="s">
        <v>93</v>
      </c>
      <c r="B570" s="8">
        <v>43910</v>
      </c>
      <c r="C570" s="7">
        <v>664</v>
      </c>
      <c r="D570" s="7">
        <v>222</v>
      </c>
      <c r="E570" s="7">
        <v>25</v>
      </c>
      <c r="F570" s="7">
        <v>9</v>
      </c>
    </row>
    <row r="571" spans="1:6" x14ac:dyDescent="0.3">
      <c r="A571" s="7" t="s">
        <v>94</v>
      </c>
      <c r="B571" s="8">
        <v>43910</v>
      </c>
      <c r="C571" s="7">
        <v>1725</v>
      </c>
      <c r="D571" s="7">
        <v>654</v>
      </c>
      <c r="E571" s="7">
        <v>71</v>
      </c>
      <c r="F571" s="7">
        <v>85</v>
      </c>
    </row>
    <row r="572" spans="1:6" x14ac:dyDescent="0.3">
      <c r="A572" s="7" t="s">
        <v>95</v>
      </c>
      <c r="B572" s="8">
        <v>43910</v>
      </c>
      <c r="C572" s="7">
        <v>564</v>
      </c>
      <c r="D572" s="7">
        <v>128</v>
      </c>
      <c r="E572" s="7">
        <v>17</v>
      </c>
      <c r="F572" s="7">
        <v>15</v>
      </c>
    </row>
    <row r="573" spans="1:6" x14ac:dyDescent="0.3">
      <c r="A573" s="7" t="s">
        <v>77</v>
      </c>
      <c r="B573" s="8">
        <v>43911</v>
      </c>
      <c r="C573" s="7">
        <v>1725</v>
      </c>
      <c r="D573" s="7">
        <v>724</v>
      </c>
      <c r="E573" s="7">
        <v>55</v>
      </c>
      <c r="F573" s="7">
        <v>47</v>
      </c>
    </row>
    <row r="574" spans="1:6" x14ac:dyDescent="0.3">
      <c r="A574" s="7" t="s">
        <v>78</v>
      </c>
      <c r="B574" s="8">
        <v>43911</v>
      </c>
      <c r="C574" s="7">
        <v>532</v>
      </c>
      <c r="D574" s="7">
        <v>241</v>
      </c>
      <c r="E574" s="7">
        <v>45</v>
      </c>
      <c r="F574" s="7">
        <v>24</v>
      </c>
    </row>
    <row r="575" spans="1:6" x14ac:dyDescent="0.3">
      <c r="A575" s="7" t="s">
        <v>79</v>
      </c>
      <c r="B575" s="8">
        <v>43911</v>
      </c>
      <c r="C575" s="7">
        <v>545</v>
      </c>
      <c r="D575" s="7">
        <v>171</v>
      </c>
      <c r="E575" s="7">
        <v>15</v>
      </c>
      <c r="F575" s="7">
        <v>8</v>
      </c>
    </row>
    <row r="576" spans="1:6" x14ac:dyDescent="0.3">
      <c r="A576" s="7" t="s">
        <v>80</v>
      </c>
      <c r="B576" s="8">
        <v>43911</v>
      </c>
      <c r="C576" s="7">
        <v>331</v>
      </c>
      <c r="D576" s="7">
        <v>79</v>
      </c>
      <c r="E576" s="7">
        <v>14</v>
      </c>
      <c r="F576" s="7">
        <v>4</v>
      </c>
    </row>
    <row r="577" spans="1:6" x14ac:dyDescent="0.3">
      <c r="A577" s="7" t="s">
        <v>81</v>
      </c>
      <c r="B577" s="8">
        <v>43911</v>
      </c>
      <c r="C577" s="7">
        <v>414</v>
      </c>
      <c r="D577" s="7">
        <v>150</v>
      </c>
      <c r="E577" s="7">
        <v>32</v>
      </c>
      <c r="F577" s="7">
        <v>9</v>
      </c>
    </row>
    <row r="578" spans="1:6" x14ac:dyDescent="0.3">
      <c r="A578" s="7" t="s">
        <v>82</v>
      </c>
      <c r="B578" s="8">
        <v>43911</v>
      </c>
      <c r="C578" s="7">
        <v>282</v>
      </c>
      <c r="D578" s="7">
        <v>116</v>
      </c>
      <c r="E578" s="7">
        <v>9</v>
      </c>
      <c r="F578" s="7">
        <v>5</v>
      </c>
    </row>
    <row r="579" spans="1:6" x14ac:dyDescent="0.3">
      <c r="A579" s="7" t="s">
        <v>83</v>
      </c>
      <c r="B579" s="8">
        <v>43911</v>
      </c>
      <c r="C579" s="7">
        <v>1819</v>
      </c>
      <c r="D579" s="7">
        <v>838</v>
      </c>
      <c r="E579" s="7">
        <v>76</v>
      </c>
      <c r="F579" s="7">
        <v>112</v>
      </c>
    </row>
    <row r="580" spans="1:6" x14ac:dyDescent="0.3">
      <c r="A580" s="7" t="s">
        <v>84</v>
      </c>
      <c r="B580" s="8">
        <v>43911</v>
      </c>
      <c r="C580" s="7">
        <v>1744</v>
      </c>
      <c r="D580" s="7">
        <v>709</v>
      </c>
      <c r="E580" s="7">
        <v>106</v>
      </c>
      <c r="F580" s="7">
        <v>74</v>
      </c>
    </row>
    <row r="581" spans="1:6" x14ac:dyDescent="0.3">
      <c r="A581" s="7" t="s">
        <v>85</v>
      </c>
      <c r="B581" s="8">
        <v>43911</v>
      </c>
      <c r="C581" s="7">
        <v>4704</v>
      </c>
      <c r="D581" s="7">
        <v>1681</v>
      </c>
      <c r="E581" s="7">
        <v>298</v>
      </c>
      <c r="F581" s="7">
        <v>191</v>
      </c>
    </row>
    <row r="582" spans="1:6" x14ac:dyDescent="0.3">
      <c r="A582" s="7" t="s">
        <v>86</v>
      </c>
      <c r="B582" s="8">
        <v>43911</v>
      </c>
      <c r="C582" s="7">
        <v>5</v>
      </c>
      <c r="D582" s="7">
        <v>0</v>
      </c>
      <c r="E582" s="7">
        <v>0</v>
      </c>
      <c r="F582" s="7">
        <v>0</v>
      </c>
    </row>
    <row r="583" spans="1:6" x14ac:dyDescent="0.3">
      <c r="A583" s="7" t="s">
        <v>87</v>
      </c>
      <c r="B583" s="8">
        <v>43911</v>
      </c>
      <c r="C583" s="7">
        <v>1604</v>
      </c>
      <c r="D583" s="7">
        <v>590</v>
      </c>
      <c r="E583" s="7">
        <v>113</v>
      </c>
      <c r="F583" s="7">
        <v>69</v>
      </c>
    </row>
    <row r="584" spans="1:6" x14ac:dyDescent="0.3">
      <c r="A584" s="7" t="s">
        <v>88</v>
      </c>
      <c r="B584" s="8">
        <v>43911</v>
      </c>
      <c r="C584" s="7">
        <v>384</v>
      </c>
      <c r="D584" s="7">
        <v>87</v>
      </c>
      <c r="E584" s="7">
        <v>8</v>
      </c>
      <c r="F584" s="7">
        <v>14</v>
      </c>
    </row>
    <row r="585" spans="1:6" x14ac:dyDescent="0.3">
      <c r="A585" s="7" t="s">
        <v>89</v>
      </c>
      <c r="B585" s="8">
        <v>43911</v>
      </c>
      <c r="C585" s="7">
        <v>915</v>
      </c>
      <c r="D585" s="7">
        <v>227</v>
      </c>
      <c r="E585" s="7">
        <v>35</v>
      </c>
      <c r="F585" s="7">
        <v>12</v>
      </c>
    </row>
    <row r="586" spans="1:6" x14ac:dyDescent="0.3">
      <c r="A586" s="7" t="s">
        <v>90</v>
      </c>
      <c r="B586" s="8">
        <v>43911</v>
      </c>
      <c r="C586" s="7">
        <v>9702</v>
      </c>
      <c r="D586" s="7">
        <v>8441</v>
      </c>
      <c r="E586" s="7">
        <v>834</v>
      </c>
      <c r="F586" s="7">
        <v>1021</v>
      </c>
    </row>
    <row r="587" spans="1:6" x14ac:dyDescent="0.3">
      <c r="A587" s="7" t="s">
        <v>91</v>
      </c>
      <c r="B587" s="8">
        <v>43911</v>
      </c>
      <c r="C587" s="7">
        <v>25</v>
      </c>
      <c r="D587" s="7">
        <v>12</v>
      </c>
      <c r="E587" s="7">
        <v>1</v>
      </c>
      <c r="F587" s="7">
        <v>0</v>
      </c>
    </row>
    <row r="588" spans="1:6" x14ac:dyDescent="0.3">
      <c r="A588" s="7" t="s">
        <v>92</v>
      </c>
      <c r="B588" s="8">
        <v>43911</v>
      </c>
      <c r="C588" s="7">
        <v>296</v>
      </c>
      <c r="D588" s="7">
        <v>78</v>
      </c>
      <c r="E588" s="7">
        <v>16</v>
      </c>
      <c r="F588" s="7">
        <v>1</v>
      </c>
    </row>
    <row r="589" spans="1:6" x14ac:dyDescent="0.3">
      <c r="A589" s="7" t="s">
        <v>93</v>
      </c>
      <c r="B589" s="8">
        <v>43911</v>
      </c>
      <c r="C589" s="7">
        <v>794</v>
      </c>
      <c r="D589" s="7">
        <v>288</v>
      </c>
      <c r="E589" s="7">
        <v>30</v>
      </c>
      <c r="F589" s="7">
        <v>14</v>
      </c>
    </row>
    <row r="590" spans="1:6" x14ac:dyDescent="0.3">
      <c r="A590" s="7" t="s">
        <v>94</v>
      </c>
      <c r="B590" s="8">
        <v>43911</v>
      </c>
      <c r="C590" s="7">
        <v>2097</v>
      </c>
      <c r="D590" s="7">
        <v>988</v>
      </c>
      <c r="E590" s="7">
        <v>81</v>
      </c>
      <c r="F590" s="7">
        <v>97</v>
      </c>
    </row>
    <row r="591" spans="1:6" x14ac:dyDescent="0.3">
      <c r="A591" s="7" t="s">
        <v>95</v>
      </c>
      <c r="B591" s="8">
        <v>43911</v>
      </c>
      <c r="C591" s="7">
        <v>654</v>
      </c>
      <c r="D591" s="7">
        <v>134</v>
      </c>
      <c r="E591" s="7">
        <v>17</v>
      </c>
      <c r="F591" s="7">
        <v>18</v>
      </c>
    </row>
    <row r="592" spans="1:6" x14ac:dyDescent="0.3">
      <c r="A592" s="7" t="s">
        <v>77</v>
      </c>
      <c r="B592" s="8">
        <v>43912</v>
      </c>
      <c r="C592" s="7">
        <v>1961</v>
      </c>
      <c r="D592" s="7">
        <v>865</v>
      </c>
      <c r="E592" s="7">
        <v>77</v>
      </c>
      <c r="F592" s="7">
        <v>58</v>
      </c>
    </row>
    <row r="593" spans="1:6" x14ac:dyDescent="0.3">
      <c r="A593" s="7" t="s">
        <v>78</v>
      </c>
      <c r="B593" s="8">
        <v>43912</v>
      </c>
      <c r="C593" s="7">
        <v>638</v>
      </c>
      <c r="D593" s="7">
        <v>298</v>
      </c>
      <c r="E593" s="7">
        <v>52</v>
      </c>
      <c r="F593" s="7">
        <v>32</v>
      </c>
    </row>
    <row r="594" spans="1:6" x14ac:dyDescent="0.3">
      <c r="A594" s="7" t="s">
        <v>79</v>
      </c>
      <c r="B594" s="8">
        <v>43912</v>
      </c>
      <c r="C594" s="7">
        <v>594</v>
      </c>
      <c r="D594" s="7">
        <v>194</v>
      </c>
      <c r="E594" s="7">
        <v>22</v>
      </c>
      <c r="F594" s="7">
        <v>12</v>
      </c>
    </row>
    <row r="595" spans="1:6" x14ac:dyDescent="0.3">
      <c r="A595" s="7" t="s">
        <v>80</v>
      </c>
      <c r="B595" s="8">
        <v>43912</v>
      </c>
      <c r="C595" s="7">
        <v>400</v>
      </c>
      <c r="D595" s="7">
        <v>87</v>
      </c>
      <c r="E595" s="7">
        <v>27</v>
      </c>
      <c r="F595" s="7">
        <v>10</v>
      </c>
    </row>
    <row r="596" spans="1:6" x14ac:dyDescent="0.3">
      <c r="A596" s="7" t="s">
        <v>81</v>
      </c>
      <c r="B596" s="8">
        <v>43912</v>
      </c>
      <c r="C596" s="7">
        <v>481</v>
      </c>
      <c r="D596" s="7">
        <v>172</v>
      </c>
      <c r="E596" s="7">
        <v>32</v>
      </c>
      <c r="F596" s="7">
        <v>11</v>
      </c>
    </row>
    <row r="597" spans="1:6" x14ac:dyDescent="0.3">
      <c r="A597" s="7" t="s">
        <v>82</v>
      </c>
      <c r="B597" s="8">
        <v>43912</v>
      </c>
      <c r="C597" s="7">
        <v>347</v>
      </c>
      <c r="D597" s="7">
        <v>157</v>
      </c>
      <c r="E597" s="7">
        <v>14</v>
      </c>
      <c r="F597" s="7">
        <v>6</v>
      </c>
    </row>
    <row r="598" spans="1:6" x14ac:dyDescent="0.3">
      <c r="A598" s="7" t="s">
        <v>83</v>
      </c>
      <c r="B598" s="8">
        <v>43912</v>
      </c>
      <c r="C598" s="7">
        <v>2078</v>
      </c>
      <c r="D598" s="7">
        <v>1547</v>
      </c>
      <c r="E598" s="7">
        <v>142</v>
      </c>
      <c r="F598" s="7">
        <v>145</v>
      </c>
    </row>
    <row r="599" spans="1:6" x14ac:dyDescent="0.3">
      <c r="A599" s="7" t="s">
        <v>84</v>
      </c>
      <c r="B599" s="8">
        <v>43912</v>
      </c>
      <c r="C599" s="7">
        <v>2055</v>
      </c>
      <c r="D599" s="7">
        <v>860</v>
      </c>
      <c r="E599" s="7">
        <v>120</v>
      </c>
      <c r="F599" s="7">
        <v>102</v>
      </c>
    </row>
    <row r="600" spans="1:6" x14ac:dyDescent="0.3">
      <c r="A600" s="7" t="s">
        <v>85</v>
      </c>
      <c r="B600" s="8">
        <v>43912</v>
      </c>
      <c r="C600" s="7">
        <v>5925</v>
      </c>
      <c r="D600" s="7">
        <v>1681</v>
      </c>
      <c r="E600" s="7">
        <v>551</v>
      </c>
      <c r="F600" s="7">
        <v>245</v>
      </c>
    </row>
    <row r="601" spans="1:6" x14ac:dyDescent="0.3">
      <c r="A601" s="7" t="s">
        <v>86</v>
      </c>
      <c r="B601" s="8">
        <v>43912</v>
      </c>
      <c r="C601" s="7">
        <v>6</v>
      </c>
      <c r="D601" s="7">
        <v>0</v>
      </c>
      <c r="E601" s="7">
        <v>0</v>
      </c>
      <c r="F601" s="7">
        <v>0</v>
      </c>
    </row>
    <row r="602" spans="1:6" x14ac:dyDescent="0.3">
      <c r="A602" s="7" t="s">
        <v>87</v>
      </c>
      <c r="B602" s="8">
        <v>43912</v>
      </c>
      <c r="C602" s="7">
        <v>1901</v>
      </c>
      <c r="D602" s="7">
        <v>702</v>
      </c>
      <c r="E602" s="7">
        <v>138</v>
      </c>
      <c r="F602" s="7">
        <v>94</v>
      </c>
    </row>
    <row r="603" spans="1:6" x14ac:dyDescent="0.3">
      <c r="A603" s="7" t="s">
        <v>88</v>
      </c>
      <c r="B603" s="8">
        <v>43912</v>
      </c>
      <c r="C603" s="7">
        <v>493</v>
      </c>
      <c r="D603" s="7">
        <v>131</v>
      </c>
      <c r="E603" s="7">
        <v>13</v>
      </c>
      <c r="F603" s="7">
        <v>18</v>
      </c>
    </row>
    <row r="604" spans="1:6" x14ac:dyDescent="0.3">
      <c r="A604" s="7" t="s">
        <v>89</v>
      </c>
      <c r="B604" s="8">
        <v>43912</v>
      </c>
      <c r="C604" s="7">
        <v>1208</v>
      </c>
      <c r="D604" s="7">
        <v>270</v>
      </c>
      <c r="E604" s="7">
        <v>47</v>
      </c>
      <c r="F604" s="7">
        <v>18</v>
      </c>
    </row>
    <row r="605" spans="1:6" x14ac:dyDescent="0.3">
      <c r="A605" s="7" t="s">
        <v>90</v>
      </c>
      <c r="B605" s="8">
        <v>43912</v>
      </c>
      <c r="C605" s="7">
        <v>10575</v>
      </c>
      <c r="D605" s="7">
        <v>9561</v>
      </c>
      <c r="E605" s="7">
        <v>942</v>
      </c>
      <c r="F605" s="7">
        <v>1263</v>
      </c>
    </row>
    <row r="606" spans="1:6" x14ac:dyDescent="0.3">
      <c r="A606" s="7" t="s">
        <v>91</v>
      </c>
      <c r="B606" s="8">
        <v>43912</v>
      </c>
      <c r="C606" s="7">
        <v>28</v>
      </c>
      <c r="D606" s="7">
        <v>12</v>
      </c>
      <c r="E606" s="7">
        <v>1</v>
      </c>
      <c r="F606" s="7">
        <v>0</v>
      </c>
    </row>
    <row r="607" spans="1:6" x14ac:dyDescent="0.3">
      <c r="A607" s="7" t="s">
        <v>92</v>
      </c>
      <c r="B607" s="8">
        <v>43912</v>
      </c>
      <c r="C607" s="7">
        <v>345</v>
      </c>
      <c r="D607" s="7">
        <v>80</v>
      </c>
      <c r="E607" s="7">
        <v>23</v>
      </c>
      <c r="F607" s="7">
        <v>2</v>
      </c>
    </row>
    <row r="608" spans="1:6" x14ac:dyDescent="0.3">
      <c r="A608" s="7" t="s">
        <v>93</v>
      </c>
      <c r="B608" s="8">
        <v>43912</v>
      </c>
      <c r="C608" s="7">
        <v>886</v>
      </c>
      <c r="D608" s="7">
        <v>339</v>
      </c>
      <c r="E608" s="7">
        <v>40</v>
      </c>
      <c r="F608" s="7">
        <v>24</v>
      </c>
    </row>
    <row r="609" spans="1:6" x14ac:dyDescent="0.3">
      <c r="A609" s="7" t="s">
        <v>94</v>
      </c>
      <c r="B609" s="8">
        <v>43912</v>
      </c>
      <c r="C609" s="7">
        <v>2421</v>
      </c>
      <c r="D609" s="7">
        <v>1252</v>
      </c>
      <c r="E609" s="7">
        <v>92</v>
      </c>
      <c r="F609" s="7">
        <v>120</v>
      </c>
    </row>
    <row r="610" spans="1:6" x14ac:dyDescent="0.3">
      <c r="A610" s="7" t="s">
        <v>95</v>
      </c>
      <c r="B610" s="8">
        <v>43912</v>
      </c>
      <c r="C610" s="7">
        <v>747</v>
      </c>
      <c r="D610" s="7">
        <v>166</v>
      </c>
      <c r="E610" s="7">
        <v>22</v>
      </c>
      <c r="F610" s="7">
        <v>22</v>
      </c>
    </row>
    <row r="611" spans="1:6" x14ac:dyDescent="0.3">
      <c r="A611" s="7" t="s">
        <v>77</v>
      </c>
      <c r="B611" s="8">
        <v>43913</v>
      </c>
      <c r="C611" s="7">
        <v>2471</v>
      </c>
      <c r="D611" s="7">
        <v>1132</v>
      </c>
      <c r="E611" s="7">
        <v>102</v>
      </c>
      <c r="F611" s="7">
        <v>87</v>
      </c>
    </row>
    <row r="612" spans="1:6" x14ac:dyDescent="0.3">
      <c r="A612" s="7" t="s">
        <v>78</v>
      </c>
      <c r="B612" s="8">
        <v>43913</v>
      </c>
      <c r="C612" s="7">
        <v>758</v>
      </c>
      <c r="D612" s="7">
        <v>384</v>
      </c>
      <c r="E612" s="7">
        <v>66</v>
      </c>
      <c r="F612" s="7">
        <v>37</v>
      </c>
    </row>
    <row r="613" spans="1:6" x14ac:dyDescent="0.3">
      <c r="A613" s="7" t="s">
        <v>79</v>
      </c>
      <c r="B613" s="8">
        <v>43913</v>
      </c>
      <c r="C613" s="7">
        <v>662</v>
      </c>
      <c r="D613" s="7">
        <v>224</v>
      </c>
      <c r="E613" s="7">
        <v>23</v>
      </c>
      <c r="F613" s="7">
        <v>22</v>
      </c>
    </row>
    <row r="614" spans="1:6" x14ac:dyDescent="0.3">
      <c r="A614" s="7" t="s">
        <v>80</v>
      </c>
      <c r="B614" s="8">
        <v>43913</v>
      </c>
      <c r="C614" s="7">
        <v>478</v>
      </c>
      <c r="D614" s="7">
        <v>127</v>
      </c>
      <c r="E614" s="7">
        <v>35</v>
      </c>
      <c r="F614" s="7">
        <v>10</v>
      </c>
    </row>
    <row r="615" spans="1:6" x14ac:dyDescent="0.3">
      <c r="A615" s="7" t="s">
        <v>81</v>
      </c>
      <c r="B615" s="8">
        <v>43913</v>
      </c>
      <c r="C615" s="7">
        <v>557</v>
      </c>
      <c r="D615" s="7">
        <v>207</v>
      </c>
      <c r="E615" s="7">
        <v>36</v>
      </c>
      <c r="F615" s="7">
        <v>16</v>
      </c>
    </row>
    <row r="616" spans="1:6" x14ac:dyDescent="0.3">
      <c r="A616" s="7" t="s">
        <v>82</v>
      </c>
      <c r="B616" s="8">
        <v>43913</v>
      </c>
      <c r="C616" s="7">
        <v>425</v>
      </c>
      <c r="D616" s="7">
        <v>200</v>
      </c>
      <c r="E616" s="7">
        <v>16</v>
      </c>
      <c r="F616" s="7">
        <v>9</v>
      </c>
    </row>
    <row r="617" spans="1:6" x14ac:dyDescent="0.3">
      <c r="A617" s="7" t="s">
        <v>83</v>
      </c>
      <c r="B617" s="8">
        <v>43913</v>
      </c>
      <c r="C617" s="7">
        <v>2465</v>
      </c>
      <c r="D617" s="7">
        <v>1826</v>
      </c>
      <c r="E617" s="7">
        <v>182</v>
      </c>
      <c r="F617" s="7">
        <v>216</v>
      </c>
    </row>
    <row r="618" spans="1:6" x14ac:dyDescent="0.3">
      <c r="A618" s="7" t="s">
        <v>84</v>
      </c>
      <c r="B618" s="8">
        <v>43913</v>
      </c>
      <c r="C618" s="7">
        <v>2460</v>
      </c>
      <c r="D618" s="7">
        <v>1057</v>
      </c>
      <c r="E618" s="7">
        <v>137</v>
      </c>
      <c r="F618" s="7">
        <v>124</v>
      </c>
    </row>
    <row r="619" spans="1:6" x14ac:dyDescent="0.3">
      <c r="A619" s="7" t="s">
        <v>85</v>
      </c>
      <c r="B619" s="8">
        <v>43913</v>
      </c>
      <c r="C619" s="7">
        <v>7864</v>
      </c>
      <c r="D619" s="7">
        <v>3599</v>
      </c>
      <c r="E619" s="7">
        <v>551</v>
      </c>
      <c r="F619" s="7">
        <v>282</v>
      </c>
    </row>
    <row r="620" spans="1:6" x14ac:dyDescent="0.3">
      <c r="A620" s="7" t="s">
        <v>86</v>
      </c>
      <c r="B620" s="8">
        <v>43913</v>
      </c>
      <c r="C620" s="7">
        <v>6</v>
      </c>
      <c r="D620" s="7">
        <v>0</v>
      </c>
      <c r="E620" s="7">
        <v>0</v>
      </c>
      <c r="F620" s="7">
        <v>0</v>
      </c>
    </row>
    <row r="621" spans="1:6" x14ac:dyDescent="0.3">
      <c r="A621" s="7" t="s">
        <v>87</v>
      </c>
      <c r="B621" s="8">
        <v>43913</v>
      </c>
      <c r="C621" s="7">
        <v>2167</v>
      </c>
      <c r="D621" s="7">
        <v>917</v>
      </c>
      <c r="E621" s="7">
        <v>161</v>
      </c>
      <c r="F621" s="7">
        <v>115</v>
      </c>
    </row>
    <row r="622" spans="1:6" x14ac:dyDescent="0.3">
      <c r="A622" s="7" t="s">
        <v>88</v>
      </c>
      <c r="B622" s="8">
        <v>43913</v>
      </c>
      <c r="C622" s="7">
        <v>636</v>
      </c>
      <c r="D622" s="7">
        <v>161</v>
      </c>
      <c r="E622" s="7">
        <v>20</v>
      </c>
      <c r="F622" s="7">
        <v>26</v>
      </c>
    </row>
    <row r="623" spans="1:6" x14ac:dyDescent="0.3">
      <c r="A623" s="7" t="s">
        <v>89</v>
      </c>
      <c r="B623" s="8">
        <v>43913</v>
      </c>
      <c r="C623" s="7">
        <v>1415</v>
      </c>
      <c r="D623" s="7">
        <v>338</v>
      </c>
      <c r="E623" s="7">
        <v>55</v>
      </c>
      <c r="F623" s="7">
        <v>20</v>
      </c>
    </row>
    <row r="624" spans="1:6" x14ac:dyDescent="0.3">
      <c r="A624" s="7" t="s">
        <v>90</v>
      </c>
      <c r="B624" s="8">
        <v>43913</v>
      </c>
      <c r="C624" s="7">
        <v>12352</v>
      </c>
      <c r="D624" s="7">
        <v>10443</v>
      </c>
      <c r="E624" s="7">
        <v>1050</v>
      </c>
      <c r="F624" s="7">
        <v>1535</v>
      </c>
    </row>
    <row r="625" spans="1:14" x14ac:dyDescent="0.3">
      <c r="A625" s="7" t="s">
        <v>91</v>
      </c>
      <c r="B625" s="8">
        <v>43913</v>
      </c>
      <c r="C625" s="7">
        <v>28</v>
      </c>
      <c r="D625" s="7">
        <v>12</v>
      </c>
      <c r="E625" s="7">
        <v>1</v>
      </c>
      <c r="F625" s="7">
        <v>0</v>
      </c>
    </row>
    <row r="626" spans="1:14" x14ac:dyDescent="0.3">
      <c r="A626" s="7" t="s">
        <v>92</v>
      </c>
      <c r="B626" s="8">
        <v>43913</v>
      </c>
      <c r="C626" s="7">
        <v>385</v>
      </c>
      <c r="D626" s="7">
        <v>99</v>
      </c>
      <c r="E626" s="7">
        <v>26</v>
      </c>
      <c r="F626" s="7">
        <v>3</v>
      </c>
    </row>
    <row r="627" spans="1:14" x14ac:dyDescent="0.3">
      <c r="A627" s="7" t="s">
        <v>93</v>
      </c>
      <c r="B627" s="8">
        <v>43913</v>
      </c>
      <c r="C627" s="7">
        <v>1014</v>
      </c>
      <c r="D627" s="7">
        <v>405</v>
      </c>
      <c r="E627" s="7">
        <v>45</v>
      </c>
      <c r="F627" s="7">
        <v>31</v>
      </c>
    </row>
    <row r="628" spans="1:14" x14ac:dyDescent="0.3">
      <c r="A628" s="7" t="s">
        <v>94</v>
      </c>
      <c r="B628" s="8">
        <v>43913</v>
      </c>
      <c r="C628" s="7">
        <v>2728</v>
      </c>
      <c r="D628" s="7">
        <v>1425</v>
      </c>
      <c r="E628" s="7">
        <v>106</v>
      </c>
      <c r="F628" s="7">
        <v>133</v>
      </c>
    </row>
    <row r="629" spans="1:14" x14ac:dyDescent="0.3">
      <c r="A629" s="7" t="s">
        <v>95</v>
      </c>
      <c r="B629" s="8">
        <v>43913</v>
      </c>
      <c r="C629" s="7">
        <v>802</v>
      </c>
      <c r="D629" s="7">
        <v>206</v>
      </c>
      <c r="E629" s="7">
        <v>24</v>
      </c>
      <c r="F629" s="7">
        <v>30</v>
      </c>
    </row>
    <row r="630" spans="1:14" x14ac:dyDescent="0.3">
      <c r="A630" s="7" t="s">
        <v>77</v>
      </c>
      <c r="B630" s="8">
        <v>43914</v>
      </c>
      <c r="C630" s="7">
        <v>3010</v>
      </c>
      <c r="D630" s="7">
        <v>1433</v>
      </c>
      <c r="E630" s="7">
        <v>116</v>
      </c>
      <c r="F630" s="7">
        <v>113</v>
      </c>
      <c r="N630" s="7">
        <f>SUM(C630:C648)</f>
        <v>47610</v>
      </c>
    </row>
    <row r="631" spans="1:14" x14ac:dyDescent="0.3">
      <c r="A631" s="7" t="s">
        <v>78</v>
      </c>
      <c r="B631" s="8">
        <v>43914</v>
      </c>
      <c r="C631" s="7">
        <v>907</v>
      </c>
      <c r="D631" s="7">
        <v>459</v>
      </c>
      <c r="E631" s="7">
        <v>75</v>
      </c>
      <c r="F631" s="7">
        <v>40</v>
      </c>
    </row>
    <row r="632" spans="1:14" x14ac:dyDescent="0.3">
      <c r="A632" s="7" t="s">
        <v>79</v>
      </c>
      <c r="B632" s="8">
        <v>43914</v>
      </c>
      <c r="C632" s="7">
        <v>779</v>
      </c>
      <c r="D632" s="7">
        <v>263</v>
      </c>
      <c r="E632" s="7">
        <v>29</v>
      </c>
      <c r="F632" s="7">
        <v>25</v>
      </c>
    </row>
    <row r="633" spans="1:14" x14ac:dyDescent="0.3">
      <c r="A633" s="7" t="s">
        <v>80</v>
      </c>
      <c r="B633" s="8">
        <v>43914</v>
      </c>
      <c r="C633" s="7">
        <v>562</v>
      </c>
      <c r="D633" s="7">
        <v>164</v>
      </c>
      <c r="E633" s="7">
        <v>40</v>
      </c>
      <c r="F633" s="7">
        <v>13</v>
      </c>
    </row>
    <row r="634" spans="1:14" x14ac:dyDescent="0.3">
      <c r="A634" s="7" t="s">
        <v>81</v>
      </c>
      <c r="B634" s="8">
        <v>43914</v>
      </c>
      <c r="C634" s="7">
        <v>657</v>
      </c>
      <c r="D634" s="7">
        <v>235</v>
      </c>
      <c r="E634" s="7">
        <v>43</v>
      </c>
      <c r="F634" s="7">
        <v>21</v>
      </c>
    </row>
    <row r="635" spans="1:14" x14ac:dyDescent="0.3">
      <c r="A635" s="7" t="s">
        <v>82</v>
      </c>
      <c r="B635" s="8">
        <v>43914</v>
      </c>
      <c r="C635" s="7">
        <v>510</v>
      </c>
      <c r="D635" s="7">
        <v>241</v>
      </c>
      <c r="E635" s="7">
        <v>18</v>
      </c>
      <c r="F635" s="7">
        <v>14</v>
      </c>
    </row>
    <row r="636" spans="1:14" x14ac:dyDescent="0.3">
      <c r="A636" s="7" t="s">
        <v>83</v>
      </c>
      <c r="B636" s="8">
        <v>43914</v>
      </c>
      <c r="C636" s="7">
        <v>2780</v>
      </c>
      <c r="D636" s="7">
        <v>2162</v>
      </c>
      <c r="E636" s="7">
        <v>210</v>
      </c>
      <c r="F636" s="7">
        <v>263</v>
      </c>
    </row>
    <row r="637" spans="1:14" x14ac:dyDescent="0.3">
      <c r="A637" s="7" t="s">
        <v>84</v>
      </c>
      <c r="B637" s="8">
        <v>43914</v>
      </c>
      <c r="C637" s="7">
        <v>2940</v>
      </c>
      <c r="D637" s="7">
        <v>1244</v>
      </c>
      <c r="E637" s="7">
        <v>170</v>
      </c>
      <c r="F637" s="7">
        <v>165</v>
      </c>
    </row>
    <row r="638" spans="1:14" x14ac:dyDescent="0.3">
      <c r="A638" s="7" t="s">
        <v>85</v>
      </c>
      <c r="B638" s="8">
        <v>43914</v>
      </c>
      <c r="C638" s="7">
        <v>9937</v>
      </c>
      <c r="D638" s="7">
        <v>5434</v>
      </c>
      <c r="E638" s="7">
        <v>781</v>
      </c>
      <c r="F638" s="7">
        <v>516</v>
      </c>
    </row>
    <row r="639" spans="1:14" x14ac:dyDescent="0.3">
      <c r="A639" s="7" t="s">
        <v>86</v>
      </c>
      <c r="B639" s="8">
        <v>43914</v>
      </c>
      <c r="C639" s="7">
        <v>9</v>
      </c>
      <c r="D639" s="7">
        <v>2</v>
      </c>
      <c r="E639" s="7">
        <v>1</v>
      </c>
      <c r="F639" s="7">
        <v>0</v>
      </c>
    </row>
    <row r="640" spans="1:14" x14ac:dyDescent="0.3">
      <c r="A640" s="7" t="s">
        <v>87</v>
      </c>
      <c r="B640" s="8">
        <v>43914</v>
      </c>
      <c r="C640" s="7">
        <v>2616</v>
      </c>
      <c r="D640" s="7">
        <v>1071</v>
      </c>
      <c r="E640" s="7">
        <v>198</v>
      </c>
      <c r="F640" s="7">
        <v>143</v>
      </c>
    </row>
    <row r="641" spans="1:14" x14ac:dyDescent="0.3">
      <c r="A641" s="7" t="s">
        <v>88</v>
      </c>
      <c r="B641" s="8">
        <v>43914</v>
      </c>
      <c r="C641" s="7">
        <v>742</v>
      </c>
      <c r="D641" s="7">
        <v>209</v>
      </c>
      <c r="E641" s="7">
        <v>28</v>
      </c>
      <c r="F641" s="7">
        <v>39</v>
      </c>
    </row>
    <row r="642" spans="1:14" x14ac:dyDescent="0.3">
      <c r="A642" s="7" t="s">
        <v>89</v>
      </c>
      <c r="B642" s="8">
        <v>43914</v>
      </c>
      <c r="C642" s="7">
        <v>1653</v>
      </c>
      <c r="D642" s="7">
        <v>412</v>
      </c>
      <c r="E642" s="7">
        <v>69</v>
      </c>
      <c r="F642" s="7">
        <v>27</v>
      </c>
    </row>
    <row r="643" spans="1:14" x14ac:dyDescent="0.3">
      <c r="A643" s="7" t="s">
        <v>90</v>
      </c>
      <c r="B643" s="8">
        <v>43914</v>
      </c>
      <c r="C643" s="7">
        <v>14597</v>
      </c>
      <c r="D643" s="7">
        <v>11153</v>
      </c>
      <c r="E643" s="7">
        <v>1150</v>
      </c>
      <c r="F643" s="7">
        <v>1825</v>
      </c>
    </row>
    <row r="644" spans="1:14" x14ac:dyDescent="0.3">
      <c r="A644" s="7" t="s">
        <v>91</v>
      </c>
      <c r="B644" s="8">
        <v>43914</v>
      </c>
      <c r="C644" s="7">
        <v>38</v>
      </c>
      <c r="D644" s="7">
        <v>14</v>
      </c>
      <c r="E644" s="7">
        <v>2</v>
      </c>
      <c r="F644" s="7">
        <v>0</v>
      </c>
    </row>
    <row r="645" spans="1:14" x14ac:dyDescent="0.3">
      <c r="A645" s="7" t="s">
        <v>92</v>
      </c>
      <c r="B645" s="8">
        <v>43914</v>
      </c>
      <c r="C645" s="7">
        <v>477</v>
      </c>
      <c r="D645" s="7">
        <v>127</v>
      </c>
      <c r="E645" s="7">
        <v>33</v>
      </c>
      <c r="F645" s="7">
        <v>5</v>
      </c>
    </row>
    <row r="646" spans="1:14" x14ac:dyDescent="0.3">
      <c r="A646" s="7" t="s">
        <v>93</v>
      </c>
      <c r="B646" s="8">
        <v>43914</v>
      </c>
      <c r="C646" s="7">
        <v>1197</v>
      </c>
      <c r="D646" s="7">
        <v>506</v>
      </c>
      <c r="E646" s="7">
        <v>51</v>
      </c>
      <c r="F646" s="7">
        <v>33</v>
      </c>
    </row>
    <row r="647" spans="1:14" x14ac:dyDescent="0.3">
      <c r="A647" s="7" t="s">
        <v>94</v>
      </c>
      <c r="B647" s="8">
        <v>43914</v>
      </c>
      <c r="C647" s="7">
        <v>3271</v>
      </c>
      <c r="D647" s="7">
        <v>1577</v>
      </c>
      <c r="E647" s="7">
        <v>119</v>
      </c>
      <c r="F647" s="7">
        <v>155</v>
      </c>
    </row>
    <row r="648" spans="1:14" x14ac:dyDescent="0.3">
      <c r="A648" s="7" t="s">
        <v>95</v>
      </c>
      <c r="B648" s="8">
        <v>43914</v>
      </c>
      <c r="C648" s="7">
        <v>928</v>
      </c>
      <c r="D648" s="7">
        <v>254</v>
      </c>
      <c r="E648" s="7">
        <v>33</v>
      </c>
      <c r="F648" s="7">
        <v>37</v>
      </c>
    </row>
    <row r="649" spans="1:14" x14ac:dyDescent="0.3">
      <c r="A649" s="7" t="s">
        <v>77</v>
      </c>
      <c r="B649" s="8">
        <v>43915</v>
      </c>
      <c r="C649" s="7">
        <v>3406</v>
      </c>
      <c r="D649" s="7">
        <v>1626</v>
      </c>
      <c r="E649" s="7">
        <v>134</v>
      </c>
      <c r="F649" s="7">
        <v>134</v>
      </c>
      <c r="N649" s="7">
        <f>SUM(C649:C667)</f>
        <v>56188</v>
      </c>
    </row>
    <row r="650" spans="1:14" x14ac:dyDescent="0.3">
      <c r="A650" s="7" t="s">
        <v>78</v>
      </c>
      <c r="B650" s="8">
        <v>43915</v>
      </c>
      <c r="C650" s="7">
        <v>1116</v>
      </c>
      <c r="D650" s="7">
        <v>562</v>
      </c>
      <c r="E650" s="7">
        <v>93</v>
      </c>
      <c r="F650" s="7">
        <v>48</v>
      </c>
    </row>
    <row r="651" spans="1:14" x14ac:dyDescent="0.3">
      <c r="A651" s="7" t="s">
        <v>79</v>
      </c>
      <c r="B651" s="8">
        <v>43915</v>
      </c>
      <c r="C651" s="7">
        <v>841</v>
      </c>
      <c r="D651" s="7">
        <v>300</v>
      </c>
      <c r="E651" s="7">
        <v>34</v>
      </c>
      <c r="F651" s="7">
        <v>27</v>
      </c>
    </row>
    <row r="652" spans="1:14" x14ac:dyDescent="0.3">
      <c r="A652" s="7" t="s">
        <v>80</v>
      </c>
      <c r="B652" s="8">
        <v>43915</v>
      </c>
      <c r="C652" s="7">
        <v>660</v>
      </c>
      <c r="D652" s="7">
        <v>205</v>
      </c>
      <c r="E652" s="7">
        <v>43</v>
      </c>
      <c r="F652" s="7">
        <v>17</v>
      </c>
    </row>
    <row r="653" spans="1:14" x14ac:dyDescent="0.3">
      <c r="A653" s="7" t="s">
        <v>81</v>
      </c>
      <c r="B653" s="8">
        <v>43915</v>
      </c>
      <c r="C653" s="7">
        <v>784</v>
      </c>
      <c r="D653" s="7">
        <v>279</v>
      </c>
      <c r="E653" s="7">
        <v>45</v>
      </c>
      <c r="F653" s="7">
        <v>24</v>
      </c>
    </row>
    <row r="654" spans="1:14" x14ac:dyDescent="0.3">
      <c r="A654" s="7" t="s">
        <v>82</v>
      </c>
      <c r="B654" s="8">
        <v>43915</v>
      </c>
      <c r="C654" s="7">
        <v>671</v>
      </c>
      <c r="D654" s="7">
        <v>300</v>
      </c>
      <c r="E654" s="7">
        <v>26</v>
      </c>
      <c r="F654" s="7">
        <v>17</v>
      </c>
    </row>
    <row r="655" spans="1:14" x14ac:dyDescent="0.3">
      <c r="A655" s="7" t="s">
        <v>83</v>
      </c>
      <c r="B655" s="8">
        <v>43915</v>
      </c>
      <c r="C655" s="7">
        <v>3383</v>
      </c>
      <c r="D655" s="7">
        <v>2162</v>
      </c>
      <c r="E655" s="7">
        <v>243</v>
      </c>
      <c r="F655" s="7">
        <v>316</v>
      </c>
    </row>
    <row r="656" spans="1:14" x14ac:dyDescent="0.3">
      <c r="A656" s="7" t="s">
        <v>84</v>
      </c>
      <c r="B656" s="8">
        <v>43915</v>
      </c>
      <c r="C656" s="7">
        <v>3488</v>
      </c>
      <c r="D656" s="7">
        <v>1515</v>
      </c>
      <c r="E656" s="7">
        <v>202</v>
      </c>
      <c r="F656" s="7">
        <v>206</v>
      </c>
    </row>
    <row r="657" spans="1:6" x14ac:dyDescent="0.3">
      <c r="A657" s="7" t="s">
        <v>85</v>
      </c>
      <c r="B657" s="8">
        <v>43915</v>
      </c>
      <c r="C657" s="7">
        <v>11592</v>
      </c>
      <c r="D657" s="7">
        <v>7439</v>
      </c>
      <c r="E657" s="7">
        <v>1021</v>
      </c>
      <c r="F657" s="7">
        <v>672</v>
      </c>
    </row>
    <row r="658" spans="1:6" x14ac:dyDescent="0.3">
      <c r="A658" s="7" t="s">
        <v>86</v>
      </c>
      <c r="B658" s="8">
        <v>43915</v>
      </c>
      <c r="C658" s="7">
        <v>10</v>
      </c>
      <c r="D658" s="7">
        <v>2</v>
      </c>
      <c r="E658" s="7">
        <v>2</v>
      </c>
      <c r="F658" s="7">
        <v>0</v>
      </c>
    </row>
    <row r="659" spans="1:6" x14ac:dyDescent="0.3">
      <c r="A659" s="7" t="s">
        <v>87</v>
      </c>
      <c r="B659" s="8">
        <v>43915</v>
      </c>
      <c r="C659" s="7">
        <v>3200</v>
      </c>
      <c r="D659" s="7">
        <v>1278</v>
      </c>
      <c r="E659" s="7">
        <v>230</v>
      </c>
      <c r="F659" s="7">
        <v>167</v>
      </c>
    </row>
    <row r="660" spans="1:6" x14ac:dyDescent="0.3">
      <c r="A660" s="7" t="s">
        <v>88</v>
      </c>
      <c r="B660" s="8">
        <v>43915</v>
      </c>
      <c r="C660" s="7">
        <v>969</v>
      </c>
      <c r="D660" s="7">
        <v>241</v>
      </c>
      <c r="E660" s="7">
        <v>34</v>
      </c>
      <c r="F660" s="7">
        <v>58</v>
      </c>
    </row>
    <row r="661" spans="1:6" x14ac:dyDescent="0.3">
      <c r="A661" s="7" t="s">
        <v>89</v>
      </c>
      <c r="B661" s="8">
        <v>43915</v>
      </c>
      <c r="C661" s="7">
        <v>1915</v>
      </c>
      <c r="D661" s="7">
        <v>503</v>
      </c>
      <c r="E661" s="7">
        <v>86</v>
      </c>
      <c r="F661" s="7">
        <v>32</v>
      </c>
    </row>
    <row r="662" spans="1:6" x14ac:dyDescent="0.3">
      <c r="A662" s="7" t="s">
        <v>90</v>
      </c>
      <c r="B662" s="8">
        <v>43915</v>
      </c>
      <c r="C662" s="7">
        <v>17166</v>
      </c>
      <c r="D662" s="7">
        <v>12440</v>
      </c>
      <c r="E662" s="7">
        <v>1221</v>
      </c>
      <c r="F662" s="7">
        <v>2090</v>
      </c>
    </row>
    <row r="663" spans="1:6" x14ac:dyDescent="0.3">
      <c r="A663" s="7" t="s">
        <v>91</v>
      </c>
      <c r="B663" s="8">
        <v>43915</v>
      </c>
      <c r="C663" s="7">
        <v>39</v>
      </c>
      <c r="D663" s="7">
        <v>16</v>
      </c>
      <c r="E663" s="7">
        <v>2</v>
      </c>
      <c r="F663" s="7">
        <v>1</v>
      </c>
    </row>
    <row r="664" spans="1:6" x14ac:dyDescent="0.3">
      <c r="A664" s="7" t="s">
        <v>92</v>
      </c>
      <c r="B664" s="8">
        <v>43915</v>
      </c>
      <c r="C664" s="7">
        <v>596</v>
      </c>
      <c r="D664" s="7">
        <v>172</v>
      </c>
      <c r="E664" s="7">
        <v>36</v>
      </c>
      <c r="F664" s="7">
        <v>8</v>
      </c>
    </row>
    <row r="665" spans="1:6" x14ac:dyDescent="0.3">
      <c r="A665" s="7" t="s">
        <v>93</v>
      </c>
      <c r="B665" s="8">
        <v>43915</v>
      </c>
      <c r="C665" s="7">
        <v>1411</v>
      </c>
      <c r="D665" s="7">
        <v>649</v>
      </c>
      <c r="E665" s="7">
        <v>54</v>
      </c>
      <c r="F665" s="7">
        <v>49</v>
      </c>
    </row>
    <row r="666" spans="1:6" x14ac:dyDescent="0.3">
      <c r="A666" s="7" t="s">
        <v>94</v>
      </c>
      <c r="B666" s="8">
        <v>43915</v>
      </c>
      <c r="C666" s="7">
        <v>3946</v>
      </c>
      <c r="D666" s="7">
        <v>1907</v>
      </c>
      <c r="E666" s="7">
        <v>137</v>
      </c>
      <c r="F666" s="7">
        <v>180</v>
      </c>
    </row>
    <row r="667" spans="1:6" x14ac:dyDescent="0.3">
      <c r="A667" s="7" t="s">
        <v>95</v>
      </c>
      <c r="B667" s="8">
        <v>43915</v>
      </c>
      <c r="C667" s="7">
        <v>995</v>
      </c>
      <c r="D667" s="7">
        <v>316</v>
      </c>
      <c r="E667" s="7">
        <v>36</v>
      </c>
      <c r="F667" s="7">
        <v>43</v>
      </c>
    </row>
    <row r="668" spans="1:6" x14ac:dyDescent="0.3">
      <c r="A668" s="7" t="s">
        <v>77</v>
      </c>
      <c r="B668" s="8">
        <v>43916</v>
      </c>
      <c r="C668" s="7">
        <v>3793</v>
      </c>
      <c r="D668" s="7">
        <v>1843</v>
      </c>
      <c r="E668" s="7">
        <v>148</v>
      </c>
      <c r="F668" s="7">
        <v>144</v>
      </c>
    </row>
    <row r="669" spans="1:6" x14ac:dyDescent="0.3">
      <c r="A669" s="7" t="s">
        <v>78</v>
      </c>
      <c r="B669" s="8">
        <v>43916</v>
      </c>
      <c r="C669" s="7">
        <v>1338</v>
      </c>
      <c r="D669" s="7">
        <v>693</v>
      </c>
      <c r="E669" s="7">
        <v>114</v>
      </c>
      <c r="F669" s="7">
        <v>58</v>
      </c>
    </row>
    <row r="670" spans="1:6" x14ac:dyDescent="0.3">
      <c r="A670" s="7" t="s">
        <v>79</v>
      </c>
      <c r="B670" s="8">
        <v>43916</v>
      </c>
      <c r="C670" s="7">
        <v>900</v>
      </c>
      <c r="D670" s="7">
        <v>339</v>
      </c>
      <c r="E670" s="7">
        <v>47</v>
      </c>
      <c r="F670" s="7">
        <v>29</v>
      </c>
    </row>
    <row r="671" spans="1:6" x14ac:dyDescent="0.3">
      <c r="A671" s="7" t="s">
        <v>80</v>
      </c>
      <c r="B671" s="8">
        <v>43916</v>
      </c>
      <c r="C671" s="7">
        <v>755</v>
      </c>
      <c r="D671" s="7">
        <v>237</v>
      </c>
      <c r="E671" s="7">
        <v>46</v>
      </c>
      <c r="F671" s="7">
        <v>22</v>
      </c>
    </row>
    <row r="672" spans="1:6" x14ac:dyDescent="0.3">
      <c r="A672" s="7" t="s">
        <v>81</v>
      </c>
      <c r="B672" s="8">
        <v>43916</v>
      </c>
      <c r="C672" s="7">
        <v>878</v>
      </c>
      <c r="D672" s="7">
        <v>328</v>
      </c>
      <c r="E672" s="7">
        <v>61</v>
      </c>
      <c r="F672" s="7">
        <v>27</v>
      </c>
    </row>
    <row r="673" spans="1:6" x14ac:dyDescent="0.3">
      <c r="A673" s="7" t="s">
        <v>82</v>
      </c>
      <c r="B673" s="8">
        <v>43916</v>
      </c>
      <c r="C673" s="7">
        <v>810</v>
      </c>
      <c r="D673" s="7">
        <v>355</v>
      </c>
      <c r="E673" s="7">
        <v>29</v>
      </c>
      <c r="F673" s="7">
        <v>21</v>
      </c>
    </row>
    <row r="674" spans="1:6" x14ac:dyDescent="0.3">
      <c r="A674" s="7" t="s">
        <v>83</v>
      </c>
      <c r="B674" s="8">
        <v>43916</v>
      </c>
      <c r="C674" s="7">
        <v>3934</v>
      </c>
      <c r="D674" s="7">
        <v>2707</v>
      </c>
      <c r="E674" s="7">
        <v>273</v>
      </c>
      <c r="F674" s="7">
        <v>367</v>
      </c>
    </row>
    <row r="675" spans="1:6" x14ac:dyDescent="0.3">
      <c r="A675" s="7" t="s">
        <v>84</v>
      </c>
      <c r="B675" s="8">
        <v>43916</v>
      </c>
      <c r="C675" s="7">
        <v>4132</v>
      </c>
      <c r="D675" s="7">
        <v>1791</v>
      </c>
      <c r="E675" s="7">
        <v>228</v>
      </c>
      <c r="F675" s="7">
        <v>252</v>
      </c>
    </row>
    <row r="676" spans="1:6" x14ac:dyDescent="0.3">
      <c r="A676" s="7" t="s">
        <v>85</v>
      </c>
      <c r="B676" s="8">
        <v>43916</v>
      </c>
      <c r="C676" s="7">
        <v>12940</v>
      </c>
      <c r="D676" s="7">
        <v>8545</v>
      </c>
      <c r="E676" s="7">
        <v>1187</v>
      </c>
      <c r="F676" s="7">
        <v>880</v>
      </c>
    </row>
    <row r="677" spans="1:6" x14ac:dyDescent="0.3">
      <c r="A677" s="7" t="s">
        <v>86</v>
      </c>
      <c r="B677" s="8">
        <v>43916</v>
      </c>
      <c r="C677" s="7">
        <v>17</v>
      </c>
      <c r="D677" s="7">
        <v>2</v>
      </c>
      <c r="E677" s="7">
        <v>2</v>
      </c>
      <c r="F677" s="7">
        <v>0</v>
      </c>
    </row>
    <row r="678" spans="1:6" x14ac:dyDescent="0.3">
      <c r="A678" s="7" t="s">
        <v>87</v>
      </c>
      <c r="B678" s="8">
        <v>43916</v>
      </c>
      <c r="C678" s="7">
        <v>3532</v>
      </c>
      <c r="D678" s="7">
        <v>1422</v>
      </c>
      <c r="E678" s="7">
        <v>252</v>
      </c>
      <c r="F678" s="7">
        <v>198</v>
      </c>
    </row>
    <row r="679" spans="1:6" x14ac:dyDescent="0.3">
      <c r="A679" s="7" t="s">
        <v>88</v>
      </c>
      <c r="B679" s="8">
        <v>43916</v>
      </c>
      <c r="C679" s="7">
        <v>1231</v>
      </c>
      <c r="D679" s="7">
        <v>277</v>
      </c>
      <c r="E679" s="7">
        <v>41</v>
      </c>
      <c r="F679" s="7">
        <v>69</v>
      </c>
    </row>
    <row r="680" spans="1:6" x14ac:dyDescent="0.3">
      <c r="A680" s="7" t="s">
        <v>89</v>
      </c>
      <c r="B680" s="8">
        <v>43916</v>
      </c>
      <c r="C680" s="7">
        <v>2322</v>
      </c>
      <c r="D680" s="7">
        <v>557</v>
      </c>
      <c r="E680" s="7">
        <v>98</v>
      </c>
      <c r="F680" s="7">
        <v>43</v>
      </c>
    </row>
    <row r="681" spans="1:6" x14ac:dyDescent="0.3">
      <c r="A681" s="7" t="s">
        <v>90</v>
      </c>
      <c r="B681" s="8">
        <v>43916</v>
      </c>
      <c r="C681" s="7">
        <v>19243</v>
      </c>
      <c r="D681" s="7">
        <v>13580</v>
      </c>
      <c r="E681" s="7">
        <v>1312</v>
      </c>
      <c r="F681" s="7">
        <v>2412</v>
      </c>
    </row>
    <row r="682" spans="1:6" x14ac:dyDescent="0.3">
      <c r="A682" s="7" t="s">
        <v>91</v>
      </c>
      <c r="B682" s="8">
        <v>43916</v>
      </c>
      <c r="C682" s="7">
        <v>42</v>
      </c>
      <c r="D682" s="7">
        <v>18</v>
      </c>
      <c r="E682" s="7">
        <v>2</v>
      </c>
      <c r="F682" s="7">
        <v>1</v>
      </c>
    </row>
    <row r="683" spans="1:6" x14ac:dyDescent="0.3">
      <c r="A683" s="7" t="s">
        <v>92</v>
      </c>
      <c r="B683" s="8">
        <v>43916</v>
      </c>
      <c r="C683" s="7">
        <v>714</v>
      </c>
      <c r="D683" s="7">
        <v>209</v>
      </c>
      <c r="E683" s="7">
        <v>53</v>
      </c>
      <c r="F683" s="7">
        <v>15</v>
      </c>
    </row>
    <row r="684" spans="1:6" x14ac:dyDescent="0.3">
      <c r="A684" s="7" t="s">
        <v>93</v>
      </c>
      <c r="B684" s="8">
        <v>43916</v>
      </c>
      <c r="C684" s="7">
        <v>1641</v>
      </c>
      <c r="D684" s="7">
        <v>732</v>
      </c>
      <c r="E684" s="7">
        <v>75</v>
      </c>
      <c r="F684" s="7">
        <v>58</v>
      </c>
    </row>
    <row r="685" spans="1:6" x14ac:dyDescent="0.3">
      <c r="A685" s="7" t="s">
        <v>94</v>
      </c>
      <c r="B685" s="8">
        <v>43916</v>
      </c>
      <c r="C685" s="7">
        <v>4601</v>
      </c>
      <c r="D685" s="7">
        <v>2270</v>
      </c>
      <c r="E685" s="7">
        <v>154</v>
      </c>
      <c r="F685" s="7">
        <v>207</v>
      </c>
    </row>
    <row r="686" spans="1:6" x14ac:dyDescent="0.3">
      <c r="A686" s="7" t="s">
        <v>95</v>
      </c>
      <c r="B686" s="8">
        <v>43916</v>
      </c>
      <c r="C686" s="7">
        <v>1236</v>
      </c>
      <c r="D686" s="7">
        <v>388</v>
      </c>
      <c r="E686" s="7">
        <v>43</v>
      </c>
      <c r="F686" s="7">
        <v>55</v>
      </c>
    </row>
    <row r="687" spans="1:6" x14ac:dyDescent="0.3">
      <c r="A687" s="7" t="s">
        <v>77</v>
      </c>
      <c r="B687" s="8">
        <v>43917</v>
      </c>
      <c r="C687" s="7">
        <v>4277</v>
      </c>
      <c r="D687" s="7">
        <v>2106</v>
      </c>
      <c r="E687" s="7">
        <v>172</v>
      </c>
      <c r="F687" s="7">
        <v>175</v>
      </c>
    </row>
    <row r="688" spans="1:6" x14ac:dyDescent="0.3">
      <c r="A688" s="7" t="s">
        <v>78</v>
      </c>
      <c r="B688" s="8">
        <v>43917</v>
      </c>
      <c r="C688" s="7">
        <v>1592</v>
      </c>
      <c r="D688" s="7">
        <v>835</v>
      </c>
      <c r="E688" s="7">
        <v>124</v>
      </c>
      <c r="F688" s="7" t="s">
        <v>114</v>
      </c>
    </row>
    <row r="689" spans="1:6" x14ac:dyDescent="0.3">
      <c r="A689" s="7" t="s">
        <v>79</v>
      </c>
      <c r="B689" s="8">
        <v>43917</v>
      </c>
      <c r="C689" s="7">
        <v>1004</v>
      </c>
      <c r="D689" s="7">
        <v>408</v>
      </c>
      <c r="E689" s="7">
        <v>50</v>
      </c>
      <c r="F689" s="7">
        <v>33</v>
      </c>
    </row>
    <row r="690" spans="1:6" x14ac:dyDescent="0.3">
      <c r="A690" s="7" t="s">
        <v>80</v>
      </c>
      <c r="B690" s="8">
        <v>43917</v>
      </c>
      <c r="C690" s="7">
        <v>862</v>
      </c>
      <c r="D690" s="7">
        <v>283</v>
      </c>
      <c r="E690" s="7">
        <v>59</v>
      </c>
      <c r="F690" s="7">
        <v>26</v>
      </c>
    </row>
    <row r="691" spans="1:6" x14ac:dyDescent="0.3">
      <c r="A691" s="7" t="s">
        <v>81</v>
      </c>
      <c r="B691" s="8">
        <v>43917</v>
      </c>
      <c r="C691" s="7">
        <v>1025</v>
      </c>
      <c r="D691" s="7">
        <v>377</v>
      </c>
      <c r="E691" s="7">
        <v>68</v>
      </c>
      <c r="F691" s="7">
        <v>36</v>
      </c>
    </row>
    <row r="692" spans="1:6" x14ac:dyDescent="0.3">
      <c r="A692" s="7" t="s">
        <v>82</v>
      </c>
      <c r="B692" s="8">
        <v>43917</v>
      </c>
      <c r="C692" s="7">
        <v>937</v>
      </c>
      <c r="D692" s="7">
        <v>406</v>
      </c>
      <c r="E692" s="7">
        <v>37</v>
      </c>
      <c r="F692" s="7">
        <v>22</v>
      </c>
    </row>
    <row r="693" spans="1:6" x14ac:dyDescent="0.3">
      <c r="A693" s="7" t="s">
        <v>83</v>
      </c>
      <c r="B693" s="8">
        <v>43917</v>
      </c>
      <c r="C693" s="7">
        <v>4512</v>
      </c>
      <c r="D693" s="7">
        <v>2977</v>
      </c>
      <c r="E693" s="7">
        <v>289</v>
      </c>
      <c r="F693" s="7">
        <v>448</v>
      </c>
    </row>
    <row r="694" spans="1:6" x14ac:dyDescent="0.3">
      <c r="A694" s="7" t="s">
        <v>84</v>
      </c>
      <c r="B694" s="8">
        <v>43917</v>
      </c>
      <c r="C694" s="7">
        <v>4791</v>
      </c>
      <c r="D694" s="7">
        <v>2063</v>
      </c>
      <c r="E694" s="7">
        <v>249</v>
      </c>
      <c r="F694" s="7">
        <v>321</v>
      </c>
    </row>
    <row r="695" spans="1:6" x14ac:dyDescent="0.3">
      <c r="A695" s="7" t="s">
        <v>85</v>
      </c>
      <c r="B695" s="8">
        <v>43917</v>
      </c>
      <c r="C695" s="7">
        <v>14263</v>
      </c>
      <c r="D695" s="7">
        <v>9900</v>
      </c>
      <c r="E695" s="7">
        <v>1324</v>
      </c>
      <c r="F695" s="7">
        <v>1070</v>
      </c>
    </row>
    <row r="696" spans="1:6" x14ac:dyDescent="0.3">
      <c r="A696" s="7" t="s">
        <v>86</v>
      </c>
      <c r="B696" s="8">
        <v>43917</v>
      </c>
      <c r="C696" s="7">
        <v>17</v>
      </c>
      <c r="D696" s="7">
        <v>2</v>
      </c>
      <c r="E696" s="7">
        <v>2</v>
      </c>
      <c r="F696" s="7">
        <v>1</v>
      </c>
    </row>
    <row r="697" spans="1:6" x14ac:dyDescent="0.3">
      <c r="A697" s="7" t="s">
        <v>87</v>
      </c>
      <c r="B697" s="8">
        <v>43917</v>
      </c>
      <c r="C697" s="7">
        <v>4034</v>
      </c>
      <c r="D697" s="7">
        <v>1694</v>
      </c>
      <c r="E697" s="7">
        <v>282</v>
      </c>
      <c r="F697" s="7">
        <v>234</v>
      </c>
    </row>
    <row r="698" spans="1:6" x14ac:dyDescent="0.3">
      <c r="A698" s="7" t="s">
        <v>88</v>
      </c>
      <c r="B698" s="8">
        <v>43917</v>
      </c>
      <c r="C698" s="7">
        <v>1394</v>
      </c>
      <c r="D698" s="7">
        <v>312</v>
      </c>
      <c r="E698" s="7">
        <v>40</v>
      </c>
      <c r="F698" s="7">
        <v>88</v>
      </c>
    </row>
    <row r="699" spans="1:6" x14ac:dyDescent="0.3">
      <c r="A699" s="7" t="s">
        <v>89</v>
      </c>
      <c r="B699" s="8">
        <v>43917</v>
      </c>
      <c r="C699" s="7">
        <v>2772</v>
      </c>
      <c r="D699" s="7">
        <v>906</v>
      </c>
      <c r="E699" s="7">
        <v>112</v>
      </c>
      <c r="F699" s="7">
        <v>47</v>
      </c>
    </row>
    <row r="700" spans="1:6" x14ac:dyDescent="0.3">
      <c r="A700" s="7" t="s">
        <v>90</v>
      </c>
      <c r="B700" s="8">
        <v>43917</v>
      </c>
      <c r="C700" s="7">
        <v>21520</v>
      </c>
      <c r="D700" s="7">
        <v>14211</v>
      </c>
      <c r="E700" s="7">
        <v>1404</v>
      </c>
      <c r="F700" s="7">
        <v>2757</v>
      </c>
    </row>
    <row r="701" spans="1:6" x14ac:dyDescent="0.3">
      <c r="A701" s="7" t="s">
        <v>91</v>
      </c>
      <c r="B701" s="8">
        <v>43917</v>
      </c>
      <c r="C701" s="7">
        <v>45</v>
      </c>
      <c r="D701" s="7">
        <v>22</v>
      </c>
      <c r="E701" s="7">
        <v>2</v>
      </c>
      <c r="F701" s="7">
        <v>1</v>
      </c>
    </row>
    <row r="702" spans="1:6" x14ac:dyDescent="0.3">
      <c r="A702" s="7" t="s">
        <v>92</v>
      </c>
      <c r="B702" s="8">
        <v>43917</v>
      </c>
      <c r="C702" s="7">
        <v>802</v>
      </c>
      <c r="D702" s="7">
        <v>231</v>
      </c>
      <c r="E702" s="7">
        <v>58</v>
      </c>
      <c r="F702" s="7">
        <v>17</v>
      </c>
    </row>
    <row r="703" spans="1:6" x14ac:dyDescent="0.3">
      <c r="A703" s="7" t="s">
        <v>93</v>
      </c>
      <c r="B703" s="8">
        <v>43917</v>
      </c>
      <c r="C703" s="7">
        <v>1829</v>
      </c>
      <c r="D703" s="7">
        <v>827</v>
      </c>
      <c r="E703" s="7">
        <v>84</v>
      </c>
      <c r="F703" s="7">
        <v>70</v>
      </c>
    </row>
    <row r="704" spans="1:6" x14ac:dyDescent="0.3">
      <c r="A704" s="7" t="s">
        <v>94</v>
      </c>
      <c r="B704" s="8">
        <v>43917</v>
      </c>
      <c r="C704" s="7">
        <v>5136</v>
      </c>
      <c r="D704" s="7">
        <v>2612</v>
      </c>
      <c r="E704" s="7">
        <v>176</v>
      </c>
      <c r="F704" s="7">
        <v>221</v>
      </c>
    </row>
    <row r="705" spans="1:6" x14ac:dyDescent="0.3">
      <c r="A705" s="7" t="s">
        <v>95</v>
      </c>
      <c r="B705" s="8">
        <v>43917</v>
      </c>
      <c r="C705" s="7">
        <v>1436</v>
      </c>
      <c r="D705" s="7">
        <v>458</v>
      </c>
      <c r="E705" s="7">
        <v>43</v>
      </c>
      <c r="F705" s="7">
        <v>65</v>
      </c>
    </row>
    <row r="706" spans="1:6" x14ac:dyDescent="0.3">
      <c r="A706" s="7" t="s">
        <v>77</v>
      </c>
      <c r="B706" s="8">
        <v>43918</v>
      </c>
      <c r="C706" s="7">
        <v>4682</v>
      </c>
      <c r="D706" s="7">
        <v>2294</v>
      </c>
      <c r="E706" s="7">
        <v>201</v>
      </c>
      <c r="F706" s="7">
        <v>207</v>
      </c>
    </row>
    <row r="707" spans="1:6" x14ac:dyDescent="0.3">
      <c r="A707" s="7" t="s">
        <v>78</v>
      </c>
      <c r="B707" s="8">
        <v>43918</v>
      </c>
      <c r="C707" s="7">
        <v>1858</v>
      </c>
      <c r="D707" s="7">
        <v>835</v>
      </c>
      <c r="E707" s="7">
        <v>124</v>
      </c>
      <c r="F707" s="7">
        <v>93</v>
      </c>
    </row>
    <row r="708" spans="1:6" x14ac:dyDescent="0.3">
      <c r="A708" s="7" t="s">
        <v>79</v>
      </c>
      <c r="B708" s="8">
        <v>43918</v>
      </c>
      <c r="C708" s="7">
        <v>1088</v>
      </c>
      <c r="D708" s="7">
        <v>466</v>
      </c>
      <c r="E708" s="7">
        <v>57</v>
      </c>
      <c r="F708" s="7">
        <v>41</v>
      </c>
    </row>
    <row r="709" spans="1:6" x14ac:dyDescent="0.3">
      <c r="A709" s="7" t="s">
        <v>80</v>
      </c>
      <c r="B709" s="8">
        <v>43918</v>
      </c>
      <c r="C709" s="7">
        <v>958</v>
      </c>
      <c r="D709" s="7">
        <v>345</v>
      </c>
      <c r="E709" s="7">
        <v>71</v>
      </c>
      <c r="F709" s="7">
        <v>29</v>
      </c>
    </row>
    <row r="710" spans="1:6" x14ac:dyDescent="0.3">
      <c r="A710" s="7" t="s">
        <v>81</v>
      </c>
      <c r="B710" s="8">
        <v>43918</v>
      </c>
      <c r="C710" s="7">
        <v>1125</v>
      </c>
      <c r="D710" s="7">
        <v>425</v>
      </c>
      <c r="E710" s="7">
        <v>78</v>
      </c>
      <c r="F710" s="7">
        <v>39</v>
      </c>
    </row>
    <row r="711" spans="1:6" x14ac:dyDescent="0.3">
      <c r="A711" s="7" t="s">
        <v>82</v>
      </c>
      <c r="B711" s="8">
        <v>43918</v>
      </c>
      <c r="C711" s="7">
        <v>1023</v>
      </c>
      <c r="D711" s="7">
        <v>449</v>
      </c>
      <c r="E711" s="7">
        <v>40</v>
      </c>
      <c r="F711" s="7">
        <v>26</v>
      </c>
    </row>
    <row r="712" spans="1:6" x14ac:dyDescent="0.3">
      <c r="A712" s="7" t="s">
        <v>83</v>
      </c>
      <c r="B712" s="8">
        <v>43918</v>
      </c>
      <c r="C712" s="7">
        <v>5246</v>
      </c>
      <c r="D712" s="7">
        <v>3018</v>
      </c>
      <c r="E712" s="7">
        <v>299</v>
      </c>
      <c r="F712" s="7">
        <v>539</v>
      </c>
    </row>
    <row r="713" spans="1:6" x14ac:dyDescent="0.3">
      <c r="A713" s="7" t="s">
        <v>84</v>
      </c>
      <c r="B713" s="8">
        <v>43918</v>
      </c>
      <c r="C713" s="7">
        <v>5414</v>
      </c>
      <c r="D713" s="7">
        <v>2408</v>
      </c>
      <c r="E713" s="7">
        <v>278</v>
      </c>
      <c r="F713" s="7">
        <v>380</v>
      </c>
    </row>
    <row r="714" spans="1:6" x14ac:dyDescent="0.3">
      <c r="A714" s="7" t="s">
        <v>85</v>
      </c>
      <c r="B714" s="8">
        <v>43918</v>
      </c>
      <c r="C714" s="7">
        <v>15026</v>
      </c>
      <c r="D714" s="7">
        <v>10688</v>
      </c>
      <c r="E714" s="7">
        <v>1391</v>
      </c>
      <c r="F714" s="7">
        <v>1226</v>
      </c>
    </row>
    <row r="715" spans="1:6" x14ac:dyDescent="0.3">
      <c r="A715" s="7" t="s">
        <v>86</v>
      </c>
      <c r="B715" s="8">
        <v>43918</v>
      </c>
      <c r="C715" s="7">
        <v>21</v>
      </c>
      <c r="D715" s="7">
        <v>2</v>
      </c>
      <c r="E715" s="7">
        <v>2</v>
      </c>
      <c r="F715" s="7">
        <v>1</v>
      </c>
    </row>
    <row r="716" spans="1:6" x14ac:dyDescent="0.3">
      <c r="A716" s="7" t="s">
        <v>87</v>
      </c>
      <c r="B716" s="8">
        <v>43918</v>
      </c>
      <c r="C716" s="7">
        <v>4784</v>
      </c>
      <c r="D716" s="7">
        <v>1874</v>
      </c>
      <c r="E716" s="7">
        <v>309</v>
      </c>
      <c r="F716" s="7">
        <v>267</v>
      </c>
    </row>
    <row r="717" spans="1:6" x14ac:dyDescent="0.3">
      <c r="A717" s="7" t="s">
        <v>88</v>
      </c>
      <c r="B717" s="8">
        <v>43918</v>
      </c>
      <c r="C717" s="7">
        <v>1456</v>
      </c>
      <c r="D717" s="7">
        <v>313</v>
      </c>
      <c r="E717" s="7">
        <v>41</v>
      </c>
      <c r="F717" s="7">
        <v>100</v>
      </c>
    </row>
    <row r="718" spans="1:6" x14ac:dyDescent="0.3">
      <c r="A718" s="7" t="s">
        <v>89</v>
      </c>
      <c r="B718" s="8">
        <v>43918</v>
      </c>
      <c r="C718" s="7">
        <v>3139</v>
      </c>
      <c r="D718" s="7">
        <v>1043</v>
      </c>
      <c r="E718" s="7">
        <v>123</v>
      </c>
      <c r="F718" s="7">
        <v>60</v>
      </c>
    </row>
    <row r="719" spans="1:6" x14ac:dyDescent="0.3">
      <c r="A719" s="7" t="s">
        <v>90</v>
      </c>
      <c r="B719" s="8">
        <v>43918</v>
      </c>
      <c r="C719" s="7">
        <v>22677</v>
      </c>
      <c r="D719" s="7">
        <v>14454</v>
      </c>
      <c r="E719" s="7">
        <v>1429</v>
      </c>
      <c r="F719" s="7">
        <v>3082</v>
      </c>
    </row>
    <row r="720" spans="1:6" x14ac:dyDescent="0.3">
      <c r="A720" s="7" t="s">
        <v>91</v>
      </c>
      <c r="B720" s="8">
        <v>43918</v>
      </c>
      <c r="C720" s="7">
        <v>48</v>
      </c>
      <c r="D720" s="7">
        <v>24</v>
      </c>
      <c r="E720" s="7">
        <v>2</v>
      </c>
      <c r="F720" s="7">
        <v>1</v>
      </c>
    </row>
    <row r="721" spans="1:7" x14ac:dyDescent="0.3">
      <c r="A721" s="7" t="s">
        <v>92</v>
      </c>
      <c r="B721" s="8">
        <v>43918</v>
      </c>
      <c r="C721" s="7">
        <v>872</v>
      </c>
      <c r="D721" s="7">
        <v>260</v>
      </c>
      <c r="E721" s="7">
        <v>58</v>
      </c>
      <c r="F721" s="7">
        <v>20</v>
      </c>
    </row>
    <row r="722" spans="1:7" x14ac:dyDescent="0.3">
      <c r="A722" s="7" t="s">
        <v>93</v>
      </c>
      <c r="B722" s="8">
        <v>43918</v>
      </c>
      <c r="C722" s="7">
        <v>2011</v>
      </c>
      <c r="D722" s="7">
        <v>896</v>
      </c>
      <c r="E722" s="7">
        <v>90</v>
      </c>
      <c r="F722" s="7">
        <v>84</v>
      </c>
    </row>
    <row r="723" spans="1:7" x14ac:dyDescent="0.3">
      <c r="A723" s="7" t="s">
        <v>94</v>
      </c>
      <c r="B723" s="8">
        <v>43918</v>
      </c>
      <c r="C723" s="7">
        <v>5740</v>
      </c>
      <c r="D723" s="7">
        <v>3106</v>
      </c>
      <c r="E723" s="7">
        <v>271</v>
      </c>
      <c r="F723" s="7">
        <v>265</v>
      </c>
    </row>
    <row r="724" spans="1:7" x14ac:dyDescent="0.3">
      <c r="A724" s="7" t="s">
        <v>95</v>
      </c>
      <c r="B724" s="8">
        <v>43918</v>
      </c>
      <c r="C724" s="7">
        <v>1629</v>
      </c>
      <c r="D724" s="7">
        <v>497</v>
      </c>
      <c r="E724" s="7">
        <v>43</v>
      </c>
      <c r="F724" s="7">
        <v>68</v>
      </c>
    </row>
    <row r="725" spans="1:7" x14ac:dyDescent="0.3">
      <c r="A725" s="7" t="s">
        <v>77</v>
      </c>
      <c r="B725" s="8">
        <v>43919</v>
      </c>
      <c r="C725" s="7">
        <v>5405</v>
      </c>
      <c r="D725" s="7">
        <v>2671</v>
      </c>
      <c r="E725" s="7">
        <v>216</v>
      </c>
      <c r="F725" s="7">
        <v>236</v>
      </c>
      <c r="G725" s="7">
        <v>155</v>
      </c>
    </row>
    <row r="726" spans="1:7" x14ac:dyDescent="0.3">
      <c r="A726" s="7" t="s">
        <v>78</v>
      </c>
      <c r="B726" s="8">
        <v>43919</v>
      </c>
      <c r="C726" s="7">
        <v>2078</v>
      </c>
      <c r="D726" s="7">
        <v>1094</v>
      </c>
      <c r="E726" s="7">
        <v>156</v>
      </c>
      <c r="F726" s="7">
        <v>106</v>
      </c>
      <c r="G726" s="7">
        <v>174</v>
      </c>
    </row>
    <row r="727" spans="1:7" x14ac:dyDescent="0.3">
      <c r="A727" s="7" t="s">
        <v>79</v>
      </c>
      <c r="B727" s="8">
        <v>43919</v>
      </c>
      <c r="C727" s="7">
        <v>1158</v>
      </c>
      <c r="D727" s="7">
        <v>479</v>
      </c>
      <c r="E727" s="7">
        <v>60</v>
      </c>
      <c r="F727" s="7">
        <v>49</v>
      </c>
      <c r="G727" s="7">
        <v>78</v>
      </c>
    </row>
    <row r="728" spans="1:7" x14ac:dyDescent="0.3">
      <c r="A728" s="7" t="s">
        <v>80</v>
      </c>
      <c r="B728" s="8">
        <v>43919</v>
      </c>
      <c r="C728" s="7">
        <v>1000</v>
      </c>
      <c r="D728" s="7">
        <v>353</v>
      </c>
      <c r="E728" s="7">
        <v>80</v>
      </c>
      <c r="F728" s="7">
        <v>37</v>
      </c>
      <c r="G728" s="7">
        <v>100</v>
      </c>
    </row>
    <row r="729" spans="1:7" x14ac:dyDescent="0.3">
      <c r="A729" s="7" t="s">
        <v>81</v>
      </c>
      <c r="B729" s="8">
        <v>43919</v>
      </c>
      <c r="C729" s="7">
        <v>1204</v>
      </c>
      <c r="D729" s="7">
        <v>444</v>
      </c>
      <c r="E729" s="7">
        <v>84</v>
      </c>
      <c r="F729" s="7">
        <v>40</v>
      </c>
      <c r="G729" s="7">
        <v>32</v>
      </c>
    </row>
    <row r="730" spans="1:7" x14ac:dyDescent="0.3">
      <c r="A730" s="7" t="s">
        <v>82</v>
      </c>
      <c r="B730" s="8">
        <v>43919</v>
      </c>
      <c r="C730" s="7">
        <v>1100</v>
      </c>
      <c r="D730" s="7">
        <v>481</v>
      </c>
      <c r="E730" s="7">
        <v>46</v>
      </c>
      <c r="F730" s="7">
        <v>27</v>
      </c>
      <c r="G730" s="7">
        <v>24</v>
      </c>
    </row>
    <row r="731" spans="1:7" x14ac:dyDescent="0.3">
      <c r="A731" s="7" t="s">
        <v>83</v>
      </c>
      <c r="B731" s="8">
        <v>43919</v>
      </c>
      <c r="C731" s="7">
        <v>5858</v>
      </c>
      <c r="D731" s="7">
        <v>3134</v>
      </c>
      <c r="E731" s="7">
        <v>302</v>
      </c>
      <c r="F731" s="7">
        <v>622</v>
      </c>
      <c r="G731" s="7">
        <v>252</v>
      </c>
    </row>
    <row r="732" spans="1:7" x14ac:dyDescent="0.3">
      <c r="A732" s="7" t="s">
        <v>84</v>
      </c>
      <c r="B732" s="8">
        <v>43919</v>
      </c>
      <c r="C732" s="7">
        <v>5801</v>
      </c>
      <c r="D732" s="7">
        <v>2540</v>
      </c>
      <c r="E732" s="7">
        <v>307</v>
      </c>
      <c r="F732" s="7">
        <v>442</v>
      </c>
      <c r="G732" s="7">
        <v>871</v>
      </c>
    </row>
    <row r="733" spans="1:7" x14ac:dyDescent="0.3">
      <c r="A733" s="7" t="s">
        <v>85</v>
      </c>
      <c r="B733" s="8">
        <v>43919</v>
      </c>
      <c r="C733" s="7">
        <v>16157</v>
      </c>
      <c r="D733" s="7">
        <v>11769</v>
      </c>
      <c r="E733" s="7">
        <v>1512</v>
      </c>
      <c r="F733" s="7">
        <v>1410</v>
      </c>
      <c r="G733" s="7">
        <v>4125</v>
      </c>
    </row>
    <row r="734" spans="1:7" x14ac:dyDescent="0.3">
      <c r="A734" s="7" t="s">
        <v>86</v>
      </c>
      <c r="B734" s="8">
        <v>43919</v>
      </c>
      <c r="C734" s="7">
        <v>25</v>
      </c>
      <c r="D734" s="7">
        <v>2</v>
      </c>
      <c r="E734" s="7">
        <v>2</v>
      </c>
      <c r="F734" s="7">
        <v>1</v>
      </c>
      <c r="G734" s="7">
        <v>0</v>
      </c>
    </row>
    <row r="735" spans="1:7" x14ac:dyDescent="0.3">
      <c r="A735" s="7" t="s">
        <v>87</v>
      </c>
      <c r="B735" s="8">
        <v>43919</v>
      </c>
      <c r="C735" s="7">
        <v>5110</v>
      </c>
      <c r="D735" s="7">
        <v>2042</v>
      </c>
      <c r="E735" s="7">
        <v>336</v>
      </c>
      <c r="F735" s="7">
        <v>310</v>
      </c>
      <c r="G735" s="7">
        <v>185</v>
      </c>
    </row>
    <row r="736" spans="1:7" x14ac:dyDescent="0.3">
      <c r="A736" s="7" t="s">
        <v>88</v>
      </c>
      <c r="B736" s="8">
        <v>43919</v>
      </c>
      <c r="C736" s="7">
        <v>1560</v>
      </c>
      <c r="D736" s="7">
        <v>353</v>
      </c>
      <c r="E736" s="7">
        <v>43</v>
      </c>
      <c r="F736" s="7">
        <v>106</v>
      </c>
      <c r="G736" s="7">
        <v>60</v>
      </c>
    </row>
    <row r="737" spans="1:7" x14ac:dyDescent="0.3">
      <c r="A737" s="7" t="s">
        <v>89</v>
      </c>
      <c r="B737" s="8">
        <v>43919</v>
      </c>
      <c r="C737" s="7">
        <v>3723</v>
      </c>
      <c r="D737" s="7">
        <v>1147</v>
      </c>
      <c r="E737" s="7">
        <v>134</v>
      </c>
      <c r="F737" s="7">
        <v>66</v>
      </c>
      <c r="G737" s="7">
        <v>168</v>
      </c>
    </row>
    <row r="738" spans="1:7" x14ac:dyDescent="0.3">
      <c r="A738" s="7" t="s">
        <v>90</v>
      </c>
      <c r="B738" s="8">
        <v>43919</v>
      </c>
      <c r="C738" s="7">
        <v>24090</v>
      </c>
      <c r="D738" s="7">
        <v>14917</v>
      </c>
      <c r="E738" s="7">
        <v>1460</v>
      </c>
      <c r="F738" s="7">
        <v>3392</v>
      </c>
      <c r="G738" s="7">
        <v>8301</v>
      </c>
    </row>
    <row r="739" spans="1:7" x14ac:dyDescent="0.3">
      <c r="A739" s="7" t="s">
        <v>91</v>
      </c>
      <c r="B739" s="8">
        <v>43919</v>
      </c>
      <c r="C739" s="7">
        <v>51</v>
      </c>
      <c r="D739" s="7">
        <v>27</v>
      </c>
      <c r="E739" s="7">
        <v>3</v>
      </c>
      <c r="F739" s="7">
        <v>1</v>
      </c>
      <c r="G739" s="7">
        <v>0</v>
      </c>
    </row>
    <row r="740" spans="1:7" x14ac:dyDescent="0.3">
      <c r="A740" s="7" t="s">
        <v>92</v>
      </c>
      <c r="B740" s="8">
        <v>43919</v>
      </c>
      <c r="C740" s="7">
        <v>939</v>
      </c>
      <c r="D740" s="7">
        <v>265</v>
      </c>
      <c r="E740" s="7">
        <v>58</v>
      </c>
      <c r="F740" s="7">
        <v>25</v>
      </c>
      <c r="G740" s="7">
        <v>17</v>
      </c>
    </row>
    <row r="741" spans="1:7" x14ac:dyDescent="0.3">
      <c r="A741" s="7" t="s">
        <v>93</v>
      </c>
      <c r="B741" s="8">
        <v>43919</v>
      </c>
      <c r="C741" s="7">
        <v>2146</v>
      </c>
      <c r="D741" s="7">
        <v>955</v>
      </c>
      <c r="E741" s="7">
        <v>96</v>
      </c>
      <c r="F741" s="7">
        <v>102</v>
      </c>
      <c r="G741" s="7">
        <v>161</v>
      </c>
    </row>
    <row r="742" spans="1:7" x14ac:dyDescent="0.3">
      <c r="A742" s="7" t="s">
        <v>94</v>
      </c>
      <c r="B742" s="8">
        <v>43919</v>
      </c>
      <c r="C742" s="7">
        <v>6057</v>
      </c>
      <c r="D742" s="7">
        <v>3427</v>
      </c>
      <c r="E742" s="7">
        <v>293</v>
      </c>
      <c r="F742" s="7">
        <v>297</v>
      </c>
      <c r="G742" s="7">
        <v>1646</v>
      </c>
    </row>
    <row r="743" spans="1:7" x14ac:dyDescent="0.3">
      <c r="A743" s="7" t="s">
        <v>95</v>
      </c>
      <c r="B743" s="8">
        <v>43919</v>
      </c>
      <c r="C743" s="7">
        <v>1733</v>
      </c>
      <c r="D743" s="7">
        <v>517</v>
      </c>
      <c r="E743" s="7">
        <v>43</v>
      </c>
      <c r="F743" s="7">
        <v>71</v>
      </c>
      <c r="G743" s="7">
        <v>431</v>
      </c>
    </row>
    <row r="744" spans="1:7" x14ac:dyDescent="0.3">
      <c r="A744" s="7" t="s">
        <v>77</v>
      </c>
      <c r="B744" s="8">
        <v>43920</v>
      </c>
      <c r="C744" s="7">
        <v>5818</v>
      </c>
      <c r="D744" s="7">
        <v>2867</v>
      </c>
      <c r="E744" s="7">
        <v>235</v>
      </c>
      <c r="F744" s="7">
        <v>248</v>
      </c>
      <c r="G744" s="7">
        <v>160</v>
      </c>
    </row>
    <row r="745" spans="1:7" x14ac:dyDescent="0.3">
      <c r="A745" s="7" t="s">
        <v>78</v>
      </c>
      <c r="B745" s="8">
        <v>43920</v>
      </c>
      <c r="C745" s="7">
        <v>2272</v>
      </c>
      <c r="D745" s="7">
        <v>1176</v>
      </c>
      <c r="E745" s="7">
        <v>165</v>
      </c>
      <c r="F745" s="7">
        <v>138</v>
      </c>
      <c r="G745" s="7">
        <v>204</v>
      </c>
    </row>
    <row r="746" spans="1:7" x14ac:dyDescent="0.3">
      <c r="A746" s="7" t="s">
        <v>79</v>
      </c>
      <c r="B746" s="8">
        <v>43920</v>
      </c>
      <c r="C746" s="7">
        <v>1236</v>
      </c>
      <c r="D746" s="7">
        <v>529</v>
      </c>
      <c r="E746" s="7">
        <v>65</v>
      </c>
      <c r="F746" s="7">
        <v>55</v>
      </c>
      <c r="G746" s="7">
        <v>90</v>
      </c>
    </row>
    <row r="747" spans="1:7" x14ac:dyDescent="0.3">
      <c r="A747" s="7" t="s">
        <v>80</v>
      </c>
      <c r="B747" s="8">
        <v>43920</v>
      </c>
      <c r="C747" s="7">
        <v>1069</v>
      </c>
      <c r="D747" s="7">
        <v>399</v>
      </c>
      <c r="E747" s="7">
        <v>85</v>
      </c>
      <c r="F747" s="7">
        <v>42</v>
      </c>
      <c r="G747" s="7">
        <v>111</v>
      </c>
    </row>
    <row r="748" spans="1:7" x14ac:dyDescent="0.3">
      <c r="A748" s="7" t="s">
        <v>81</v>
      </c>
      <c r="B748" s="8">
        <v>43920</v>
      </c>
      <c r="C748" s="7">
        <v>1262</v>
      </c>
      <c r="D748" s="7">
        <v>483</v>
      </c>
      <c r="E748" s="7">
        <v>94</v>
      </c>
      <c r="F748" s="7">
        <v>55</v>
      </c>
      <c r="G748" s="7">
        <v>57</v>
      </c>
    </row>
    <row r="749" spans="1:7" x14ac:dyDescent="0.3">
      <c r="A749" s="7" t="s">
        <v>82</v>
      </c>
      <c r="B749" s="8">
        <v>43920</v>
      </c>
      <c r="C749" s="7">
        <v>1171</v>
      </c>
      <c r="D749" s="7">
        <v>522</v>
      </c>
      <c r="E749" s="7">
        <v>50</v>
      </c>
      <c r="F749" s="7">
        <v>37</v>
      </c>
      <c r="G749" s="7">
        <v>35</v>
      </c>
    </row>
    <row r="750" spans="1:7" x14ac:dyDescent="0.3">
      <c r="A750" s="7" t="s">
        <v>83</v>
      </c>
      <c r="B750" s="8">
        <v>43920</v>
      </c>
      <c r="C750" s="7">
        <v>6424</v>
      </c>
      <c r="D750" s="7">
        <v>3225</v>
      </c>
      <c r="E750" s="7">
        <v>344</v>
      </c>
      <c r="F750" s="7">
        <v>708</v>
      </c>
      <c r="G750" s="7">
        <v>296</v>
      </c>
    </row>
    <row r="751" spans="1:7" x14ac:dyDescent="0.3">
      <c r="A751" s="7" t="s">
        <v>84</v>
      </c>
      <c r="B751" s="8">
        <v>43920</v>
      </c>
      <c r="C751" s="7">
        <v>6211</v>
      </c>
      <c r="D751" s="7">
        <v>2601</v>
      </c>
      <c r="E751" s="7">
        <v>325</v>
      </c>
      <c r="F751" s="7">
        <v>516</v>
      </c>
      <c r="G751" s="7">
        <v>1028</v>
      </c>
    </row>
    <row r="752" spans="1:7" x14ac:dyDescent="0.3">
      <c r="A752" s="7" t="s">
        <v>85</v>
      </c>
      <c r="B752" s="8">
        <v>43920</v>
      </c>
      <c r="C752" s="7">
        <v>18773</v>
      </c>
      <c r="D752" s="7">
        <v>12974</v>
      </c>
      <c r="E752" s="7">
        <v>1652</v>
      </c>
      <c r="F752" s="7">
        <v>1672</v>
      </c>
      <c r="G752" s="7">
        <v>4966</v>
      </c>
    </row>
    <row r="753" spans="1:7" x14ac:dyDescent="0.3">
      <c r="A753" s="7" t="s">
        <v>86</v>
      </c>
      <c r="B753" s="8">
        <v>43920</v>
      </c>
      <c r="C753" s="7">
        <v>34</v>
      </c>
      <c r="D753" s="7">
        <v>3</v>
      </c>
      <c r="E753" s="7">
        <v>3</v>
      </c>
      <c r="F753" s="7">
        <v>1</v>
      </c>
      <c r="G753" s="7">
        <v>0</v>
      </c>
    </row>
    <row r="754" spans="1:7" x14ac:dyDescent="0.3">
      <c r="A754" s="7" t="s">
        <v>87</v>
      </c>
      <c r="B754" s="8">
        <v>43920</v>
      </c>
      <c r="C754" s="7">
        <v>5508</v>
      </c>
      <c r="D754" s="7">
        <v>2189</v>
      </c>
      <c r="E754" s="7">
        <v>356</v>
      </c>
      <c r="F754" s="7">
        <v>339</v>
      </c>
      <c r="G754" s="7">
        <v>200</v>
      </c>
    </row>
    <row r="755" spans="1:7" x14ac:dyDescent="0.3">
      <c r="A755" s="7" t="s">
        <v>88</v>
      </c>
      <c r="B755" s="8">
        <v>43920</v>
      </c>
      <c r="C755" s="7">
        <v>1628</v>
      </c>
      <c r="D755" s="7">
        <v>371</v>
      </c>
      <c r="E755" s="7">
        <v>51</v>
      </c>
      <c r="F755" s="7">
        <v>133</v>
      </c>
      <c r="G755" s="7">
        <v>91</v>
      </c>
    </row>
    <row r="756" spans="1:7" x14ac:dyDescent="0.3">
      <c r="A756" s="7" t="s">
        <v>89</v>
      </c>
      <c r="B756" s="8">
        <v>43920</v>
      </c>
      <c r="C756" s="7">
        <v>4039</v>
      </c>
      <c r="D756" s="7">
        <v>1250</v>
      </c>
      <c r="E756" s="7">
        <v>149</v>
      </c>
      <c r="F756" s="7">
        <v>84</v>
      </c>
      <c r="G756" s="7">
        <v>187</v>
      </c>
    </row>
    <row r="757" spans="1:7" x14ac:dyDescent="0.3">
      <c r="A757" s="7" t="s">
        <v>90</v>
      </c>
      <c r="B757" s="8">
        <v>43920</v>
      </c>
      <c r="C757" s="7">
        <v>27509</v>
      </c>
      <c r="D757" s="7">
        <v>15140</v>
      </c>
      <c r="E757" s="7">
        <v>1514</v>
      </c>
      <c r="F757" s="7">
        <v>3603</v>
      </c>
      <c r="G757" s="7">
        <v>9330</v>
      </c>
    </row>
    <row r="758" spans="1:7" x14ac:dyDescent="0.3">
      <c r="A758" s="7" t="s">
        <v>91</v>
      </c>
      <c r="B758" s="8">
        <v>43920</v>
      </c>
      <c r="C758" s="7">
        <v>54</v>
      </c>
      <c r="D758" s="7">
        <v>27</v>
      </c>
      <c r="E758" s="7">
        <v>3</v>
      </c>
      <c r="F758" s="7">
        <v>1</v>
      </c>
      <c r="G758" s="7">
        <v>0</v>
      </c>
    </row>
    <row r="759" spans="1:7" x14ac:dyDescent="0.3">
      <c r="A759" s="7" t="s">
        <v>92</v>
      </c>
      <c r="B759" s="8">
        <v>43920</v>
      </c>
      <c r="C759" s="7">
        <v>974</v>
      </c>
      <c r="D759" s="7">
        <v>283</v>
      </c>
      <c r="E759" s="7">
        <v>59</v>
      </c>
      <c r="F759" s="7">
        <v>34</v>
      </c>
      <c r="G759" s="7">
        <v>20</v>
      </c>
    </row>
    <row r="760" spans="1:7" x14ac:dyDescent="0.3">
      <c r="A760" s="7" t="s">
        <v>93</v>
      </c>
      <c r="B760" s="8">
        <v>43920</v>
      </c>
      <c r="C760" s="7">
        <v>2305</v>
      </c>
      <c r="D760" s="7">
        <v>1035</v>
      </c>
      <c r="E760" s="7">
        <v>99</v>
      </c>
      <c r="F760" s="7">
        <v>113</v>
      </c>
      <c r="G760" s="7">
        <v>192</v>
      </c>
    </row>
    <row r="761" spans="1:7" x14ac:dyDescent="0.3">
      <c r="A761" s="7" t="s">
        <v>94</v>
      </c>
      <c r="B761" s="8">
        <v>43920</v>
      </c>
      <c r="C761" s="7">
        <v>6320</v>
      </c>
      <c r="D761" s="7">
        <v>3594</v>
      </c>
      <c r="E761" s="7">
        <v>307</v>
      </c>
      <c r="F761" s="7">
        <v>325</v>
      </c>
      <c r="G761" s="7">
        <v>1796</v>
      </c>
    </row>
    <row r="762" spans="1:7" x14ac:dyDescent="0.3">
      <c r="A762" s="7" t="s">
        <v>95</v>
      </c>
      <c r="B762" s="8">
        <v>43920</v>
      </c>
      <c r="C762" s="7">
        <v>1810</v>
      </c>
      <c r="D762" s="7">
        <v>575</v>
      </c>
      <c r="E762" s="7">
        <v>51</v>
      </c>
      <c r="F762" s="7">
        <v>85</v>
      </c>
      <c r="G762" s="7">
        <v>496</v>
      </c>
    </row>
    <row r="763" spans="1:7" x14ac:dyDescent="0.3">
      <c r="A763" s="7" t="s">
        <v>77</v>
      </c>
      <c r="B763" s="8">
        <v>43921</v>
      </c>
      <c r="C763" s="7">
        <v>6392</v>
      </c>
      <c r="D763" s="7">
        <v>3147</v>
      </c>
      <c r="E763" s="7">
        <v>260</v>
      </c>
      <c r="F763" s="7">
        <v>308</v>
      </c>
      <c r="G763" s="7">
        <v>182</v>
      </c>
    </row>
    <row r="764" spans="1:7" x14ac:dyDescent="0.3">
      <c r="A764" s="7" t="s">
        <v>78</v>
      </c>
      <c r="B764" s="8">
        <v>43921</v>
      </c>
      <c r="C764" s="7">
        <v>2491</v>
      </c>
      <c r="D764" s="7">
        <v>1234</v>
      </c>
      <c r="E764" s="7">
        <v>168</v>
      </c>
      <c r="F764" s="7">
        <v>169</v>
      </c>
      <c r="G764" s="7">
        <v>257</v>
      </c>
    </row>
    <row r="765" spans="1:7" x14ac:dyDescent="0.3">
      <c r="A765" s="7" t="s">
        <v>79</v>
      </c>
      <c r="B765" s="8">
        <v>43921</v>
      </c>
      <c r="C765" s="7">
        <v>1322</v>
      </c>
      <c r="D765" s="7">
        <v>590</v>
      </c>
      <c r="E765" s="7">
        <v>76</v>
      </c>
      <c r="F765" s="7">
        <v>63</v>
      </c>
      <c r="G765" s="7">
        <v>109</v>
      </c>
    </row>
    <row r="766" spans="1:7" x14ac:dyDescent="0.3">
      <c r="A766" s="7" t="s">
        <v>80</v>
      </c>
      <c r="B766" s="8">
        <v>43921</v>
      </c>
      <c r="C766" s="7">
        <v>1131</v>
      </c>
      <c r="D766" s="7">
        <v>468</v>
      </c>
      <c r="E766" s="7">
        <v>95</v>
      </c>
      <c r="F766" s="7">
        <v>46</v>
      </c>
      <c r="G766" s="7">
        <v>170</v>
      </c>
    </row>
    <row r="767" spans="1:7" x14ac:dyDescent="0.3">
      <c r="A767" s="7" t="s">
        <v>81</v>
      </c>
      <c r="B767" s="8">
        <v>43921</v>
      </c>
      <c r="C767" s="7">
        <v>1380</v>
      </c>
      <c r="D767" s="7">
        <v>532</v>
      </c>
      <c r="E767" s="7">
        <v>110</v>
      </c>
      <c r="F767" s="7">
        <v>62</v>
      </c>
      <c r="G767" s="7">
        <v>77</v>
      </c>
    </row>
    <row r="768" spans="1:7" x14ac:dyDescent="0.3">
      <c r="A768" s="7" t="s">
        <v>82</v>
      </c>
      <c r="B768" s="8">
        <v>43921</v>
      </c>
      <c r="C768" s="7">
        <v>1213</v>
      </c>
      <c r="D768" s="7">
        <v>543</v>
      </c>
      <c r="E768" s="7">
        <v>54</v>
      </c>
      <c r="F768" s="7">
        <v>54</v>
      </c>
      <c r="G768" s="7">
        <v>43</v>
      </c>
    </row>
    <row r="769" spans="1:7" x14ac:dyDescent="0.3">
      <c r="A769" s="7" t="s">
        <v>83</v>
      </c>
      <c r="B769" s="8">
        <v>43921</v>
      </c>
      <c r="C769" s="7">
        <v>7047</v>
      </c>
      <c r="D769" s="7">
        <v>3230</v>
      </c>
      <c r="E769" s="7">
        <v>353</v>
      </c>
      <c r="F769" s="7">
        <v>774</v>
      </c>
      <c r="G769" s="7">
        <v>397</v>
      </c>
    </row>
    <row r="770" spans="1:7" x14ac:dyDescent="0.3">
      <c r="A770" s="7" t="s">
        <v>84</v>
      </c>
      <c r="B770" s="8">
        <v>43921</v>
      </c>
      <c r="C770" s="7">
        <v>6847</v>
      </c>
      <c r="D770" s="7">
        <v>2692</v>
      </c>
      <c r="E770" s="7">
        <v>345</v>
      </c>
      <c r="F770" s="7">
        <v>585</v>
      </c>
      <c r="G770" s="7">
        <v>1259</v>
      </c>
    </row>
    <row r="771" spans="1:7" x14ac:dyDescent="0.3">
      <c r="A771" s="7" t="s">
        <v>85</v>
      </c>
      <c r="B771" s="8">
        <v>43921</v>
      </c>
      <c r="C771" s="7">
        <v>19991</v>
      </c>
      <c r="D771" s="7">
        <v>13969</v>
      </c>
      <c r="E771" s="7">
        <v>1769</v>
      </c>
      <c r="F771" s="7">
        <v>1849</v>
      </c>
      <c r="G771" s="7">
        <v>5701</v>
      </c>
    </row>
    <row r="772" spans="1:7" x14ac:dyDescent="0.3">
      <c r="A772" s="7" t="s">
        <v>86</v>
      </c>
      <c r="B772" s="8">
        <v>43921</v>
      </c>
      <c r="C772" s="7">
        <v>51</v>
      </c>
      <c r="D772" s="7">
        <v>6</v>
      </c>
      <c r="E772" s="7">
        <v>3</v>
      </c>
      <c r="F772" s="7">
        <v>1</v>
      </c>
      <c r="G772" s="7">
        <v>0</v>
      </c>
    </row>
    <row r="773" spans="1:7" x14ac:dyDescent="0.3">
      <c r="A773" s="7" t="s">
        <v>87</v>
      </c>
      <c r="B773" s="8">
        <v>43921</v>
      </c>
      <c r="C773" s="7">
        <v>5922</v>
      </c>
      <c r="D773" s="7">
        <v>2189</v>
      </c>
      <c r="E773" s="7">
        <v>365</v>
      </c>
      <c r="F773" s="7">
        <v>395</v>
      </c>
      <c r="G773" s="7">
        <v>240</v>
      </c>
    </row>
    <row r="774" spans="1:7" x14ac:dyDescent="0.3">
      <c r="A774" s="7" t="s">
        <v>88</v>
      </c>
      <c r="B774" s="8">
        <v>43921</v>
      </c>
      <c r="C774" s="7">
        <v>1679</v>
      </c>
      <c r="D774" s="7">
        <v>372</v>
      </c>
      <c r="E774" s="7">
        <v>58</v>
      </c>
      <c r="F774" s="7">
        <v>152</v>
      </c>
      <c r="G774" s="7">
        <v>113</v>
      </c>
    </row>
    <row r="775" spans="1:7" x14ac:dyDescent="0.3">
      <c r="A775" s="7" t="s">
        <v>89</v>
      </c>
      <c r="B775" s="8">
        <v>43921</v>
      </c>
      <c r="C775" s="7">
        <v>4432</v>
      </c>
      <c r="D775" s="7">
        <v>1338</v>
      </c>
      <c r="E775" s="7">
        <v>158</v>
      </c>
      <c r="F775" s="7">
        <v>103</v>
      </c>
      <c r="G775" s="7">
        <v>259</v>
      </c>
    </row>
    <row r="776" spans="1:7" x14ac:dyDescent="0.3">
      <c r="A776" s="7" t="s">
        <v>90</v>
      </c>
      <c r="B776" s="8">
        <v>43921</v>
      </c>
      <c r="C776" s="7">
        <v>29840</v>
      </c>
      <c r="D776" s="7">
        <v>15227</v>
      </c>
      <c r="E776" s="7">
        <v>1514</v>
      </c>
      <c r="F776" s="7">
        <v>3865</v>
      </c>
      <c r="G776" s="7">
        <v>10827</v>
      </c>
    </row>
    <row r="777" spans="1:7" x14ac:dyDescent="0.3">
      <c r="A777" s="7" t="s">
        <v>91</v>
      </c>
      <c r="B777" s="8">
        <v>43921</v>
      </c>
      <c r="C777" s="7">
        <v>62</v>
      </c>
      <c r="D777" s="7">
        <v>32</v>
      </c>
      <c r="E777" s="7">
        <v>3</v>
      </c>
      <c r="F777" s="7">
        <v>1</v>
      </c>
      <c r="G777" s="7">
        <v>0</v>
      </c>
    </row>
    <row r="778" spans="1:7" x14ac:dyDescent="0.3">
      <c r="A778" s="7" t="s">
        <v>92</v>
      </c>
      <c r="B778" s="8">
        <v>43921</v>
      </c>
      <c r="C778" s="7">
        <v>1041</v>
      </c>
      <c r="D778" s="7">
        <v>304</v>
      </c>
      <c r="E778" s="7">
        <v>59</v>
      </c>
      <c r="F778" s="7">
        <v>37</v>
      </c>
      <c r="G778" s="7">
        <v>43</v>
      </c>
    </row>
    <row r="779" spans="1:7" x14ac:dyDescent="0.3">
      <c r="A779" s="7" t="s">
        <v>93</v>
      </c>
      <c r="B779" s="8">
        <v>43921</v>
      </c>
      <c r="C779" s="7">
        <v>2497</v>
      </c>
      <c r="D779" s="7">
        <v>1120</v>
      </c>
      <c r="E779" s="7">
        <v>104</v>
      </c>
      <c r="F779" s="7">
        <v>130</v>
      </c>
      <c r="G779" s="7">
        <v>236</v>
      </c>
    </row>
    <row r="780" spans="1:7" x14ac:dyDescent="0.3">
      <c r="A780" s="7" t="s">
        <v>94</v>
      </c>
      <c r="B780" s="8">
        <v>43921</v>
      </c>
      <c r="C780" s="7">
        <v>6838</v>
      </c>
      <c r="D780" s="7">
        <v>3806</v>
      </c>
      <c r="E780" s="7">
        <v>324</v>
      </c>
      <c r="F780" s="7">
        <v>369</v>
      </c>
      <c r="G780" s="7">
        <v>2165</v>
      </c>
    </row>
    <row r="781" spans="1:7" x14ac:dyDescent="0.3">
      <c r="A781" s="7" t="s">
        <v>95</v>
      </c>
      <c r="B781" s="8">
        <v>43921</v>
      </c>
      <c r="C781" s="7">
        <v>1960</v>
      </c>
      <c r="D781" s="7">
        <v>619</v>
      </c>
      <c r="E781" s="7">
        <v>54</v>
      </c>
      <c r="F781" s="7">
        <v>90</v>
      </c>
      <c r="G781" s="7">
        <v>569</v>
      </c>
    </row>
    <row r="782" spans="1:7" x14ac:dyDescent="0.3">
      <c r="A782" s="7" t="s">
        <v>77</v>
      </c>
      <c r="B782" s="8">
        <v>43922</v>
      </c>
      <c r="C782" s="7">
        <v>6972</v>
      </c>
      <c r="D782" s="7">
        <v>3444</v>
      </c>
      <c r="E782" s="7">
        <v>280</v>
      </c>
      <c r="F782" s="7">
        <v>343</v>
      </c>
      <c r="G782" s="7">
        <v>228</v>
      </c>
    </row>
    <row r="783" spans="1:7" x14ac:dyDescent="0.3">
      <c r="A783" s="7" t="s">
        <v>78</v>
      </c>
      <c r="B783" s="8">
        <v>43922</v>
      </c>
      <c r="C783" s="7">
        <v>2700</v>
      </c>
      <c r="D783" s="7">
        <v>1320</v>
      </c>
      <c r="E783" s="7">
        <v>178</v>
      </c>
      <c r="F783" s="7">
        <v>200</v>
      </c>
      <c r="G783" s="7">
        <v>320</v>
      </c>
    </row>
    <row r="784" spans="1:7" x14ac:dyDescent="0.3">
      <c r="A784" s="7" t="s">
        <v>79</v>
      </c>
      <c r="B784" s="8">
        <v>43922</v>
      </c>
      <c r="C784" s="7">
        <v>1384</v>
      </c>
      <c r="D784" s="7">
        <v>640</v>
      </c>
      <c r="E784" s="7">
        <v>79</v>
      </c>
      <c r="F784" s="7">
        <v>69</v>
      </c>
      <c r="G784" s="7">
        <v>135</v>
      </c>
    </row>
    <row r="785" spans="1:7" x14ac:dyDescent="0.3">
      <c r="A785" s="7" t="s">
        <v>80</v>
      </c>
      <c r="B785" s="8">
        <v>43922</v>
      </c>
      <c r="C785" s="7">
        <v>1204</v>
      </c>
      <c r="D785" s="7">
        <v>517</v>
      </c>
      <c r="E785" s="7">
        <v>105</v>
      </c>
      <c r="F785" s="7">
        <v>58</v>
      </c>
      <c r="G785" s="7">
        <v>239</v>
      </c>
    </row>
    <row r="786" spans="1:7" x14ac:dyDescent="0.3">
      <c r="A786" s="7" t="s">
        <v>81</v>
      </c>
      <c r="B786" s="8">
        <v>43922</v>
      </c>
      <c r="C786" s="7">
        <v>1444</v>
      </c>
      <c r="D786" s="7">
        <v>566</v>
      </c>
      <c r="E786" s="7">
        <v>113</v>
      </c>
      <c r="F786" s="7">
        <v>68</v>
      </c>
      <c r="G786" s="7">
        <v>94</v>
      </c>
    </row>
    <row r="787" spans="1:7" x14ac:dyDescent="0.3">
      <c r="A787" s="7" t="s">
        <v>82</v>
      </c>
      <c r="B787" s="8">
        <v>43922</v>
      </c>
      <c r="C787" s="7">
        <v>1268</v>
      </c>
      <c r="D787" s="7">
        <v>567</v>
      </c>
      <c r="E787" s="7">
        <v>57</v>
      </c>
      <c r="F787" s="7">
        <v>60</v>
      </c>
      <c r="G787" s="7">
        <v>60</v>
      </c>
    </row>
    <row r="788" spans="1:7" x14ac:dyDescent="0.3">
      <c r="A788" s="7" t="s">
        <v>83</v>
      </c>
      <c r="B788" s="8">
        <v>43922</v>
      </c>
      <c r="C788" s="7">
        <v>7682</v>
      </c>
      <c r="D788" s="7">
        <v>3230</v>
      </c>
      <c r="E788" s="7">
        <v>355</v>
      </c>
      <c r="F788" s="7">
        <v>854</v>
      </c>
      <c r="G788" s="7">
        <v>494</v>
      </c>
    </row>
    <row r="789" spans="1:7" x14ac:dyDescent="0.3">
      <c r="A789" s="7" t="s">
        <v>84</v>
      </c>
      <c r="B789" s="8">
        <v>43922</v>
      </c>
      <c r="C789" s="7">
        <v>7355</v>
      </c>
      <c r="D789" s="7">
        <v>2709</v>
      </c>
      <c r="E789" s="7">
        <v>353</v>
      </c>
      <c r="F789" s="7">
        <v>641</v>
      </c>
      <c r="G789" s="7">
        <v>1498</v>
      </c>
    </row>
    <row r="790" spans="1:7" x14ac:dyDescent="0.3">
      <c r="A790" s="7" t="s">
        <v>85</v>
      </c>
      <c r="B790" s="8">
        <v>43922</v>
      </c>
      <c r="C790" s="7">
        <v>21804</v>
      </c>
      <c r="D790" s="7">
        <v>15489</v>
      </c>
      <c r="E790" s="7">
        <v>1855</v>
      </c>
      <c r="F790" s="7">
        <v>2093</v>
      </c>
      <c r="G790" s="7">
        <v>6917</v>
      </c>
    </row>
    <row r="791" spans="1:7" x14ac:dyDescent="0.3">
      <c r="A791" s="7" t="s">
        <v>86</v>
      </c>
      <c r="B791" s="8">
        <v>43922</v>
      </c>
      <c r="C791" s="7">
        <v>55</v>
      </c>
      <c r="D791" s="7">
        <v>7</v>
      </c>
      <c r="E791" s="7">
        <v>3</v>
      </c>
      <c r="F791" s="7">
        <v>1</v>
      </c>
      <c r="G791" s="7">
        <v>0</v>
      </c>
    </row>
    <row r="792" spans="1:7" x14ac:dyDescent="0.3">
      <c r="A792" s="7" t="s">
        <v>87</v>
      </c>
      <c r="B792" s="8">
        <v>43922</v>
      </c>
      <c r="C792" s="7">
        <v>6308</v>
      </c>
      <c r="D792" s="7">
        <v>2189</v>
      </c>
      <c r="E792" s="7">
        <v>379</v>
      </c>
      <c r="F792" s="7">
        <v>443</v>
      </c>
      <c r="G792" s="7">
        <v>432</v>
      </c>
    </row>
    <row r="793" spans="1:7" x14ac:dyDescent="0.3">
      <c r="A793" s="7" t="s">
        <v>88</v>
      </c>
      <c r="B793" s="8">
        <v>43922</v>
      </c>
      <c r="C793" s="7">
        <v>1837</v>
      </c>
      <c r="D793" s="7">
        <v>412</v>
      </c>
      <c r="E793" s="7">
        <v>62</v>
      </c>
      <c r="F793" s="7">
        <v>181</v>
      </c>
      <c r="G793" s="7">
        <v>139</v>
      </c>
    </row>
    <row r="794" spans="1:7" x14ac:dyDescent="0.3">
      <c r="A794" s="7" t="s">
        <v>89</v>
      </c>
      <c r="B794" s="8">
        <v>43922</v>
      </c>
      <c r="C794" s="7">
        <v>4842</v>
      </c>
      <c r="D794" s="7">
        <v>1447</v>
      </c>
      <c r="E794" s="7">
        <v>165</v>
      </c>
      <c r="F794" s="7">
        <v>120</v>
      </c>
      <c r="G794" s="7">
        <v>333</v>
      </c>
    </row>
    <row r="795" spans="1:7" x14ac:dyDescent="0.3">
      <c r="A795" s="7" t="s">
        <v>90</v>
      </c>
      <c r="B795" s="8">
        <v>43922</v>
      </c>
      <c r="C795" s="7">
        <v>32155</v>
      </c>
      <c r="D795" s="7">
        <v>15227</v>
      </c>
      <c r="E795" s="7">
        <v>1528</v>
      </c>
      <c r="F795" s="7">
        <v>4175</v>
      </c>
      <c r="G795" s="7">
        <v>12400</v>
      </c>
    </row>
    <row r="796" spans="1:7" x14ac:dyDescent="0.3">
      <c r="A796" s="7" t="s">
        <v>91</v>
      </c>
      <c r="B796" s="8">
        <v>43922</v>
      </c>
      <c r="C796" s="7">
        <v>62</v>
      </c>
      <c r="D796" s="7">
        <v>32</v>
      </c>
      <c r="E796" s="7">
        <v>3</v>
      </c>
      <c r="F796" s="7">
        <v>1</v>
      </c>
      <c r="G796" s="7">
        <v>0</v>
      </c>
    </row>
    <row r="797" spans="1:7" x14ac:dyDescent="0.3">
      <c r="A797" s="7" t="s">
        <v>92</v>
      </c>
      <c r="B797" s="8">
        <v>43922</v>
      </c>
      <c r="C797" s="7">
        <v>1084</v>
      </c>
      <c r="D797" s="7">
        <v>389</v>
      </c>
      <c r="E797" s="7">
        <v>68</v>
      </c>
      <c r="F797" s="7">
        <v>42</v>
      </c>
      <c r="G797" s="7">
        <v>45</v>
      </c>
    </row>
    <row r="798" spans="1:7" x14ac:dyDescent="0.3">
      <c r="A798" s="7" t="s">
        <v>93</v>
      </c>
      <c r="B798" s="8">
        <v>43922</v>
      </c>
      <c r="C798" s="7">
        <v>2682</v>
      </c>
      <c r="D798" s="7">
        <v>1181</v>
      </c>
      <c r="E798" s="7">
        <v>108</v>
      </c>
      <c r="F798" s="7">
        <v>141</v>
      </c>
      <c r="G798" s="7">
        <v>278</v>
      </c>
    </row>
    <row r="799" spans="1:7" x14ac:dyDescent="0.3">
      <c r="A799" s="7" t="s">
        <v>94</v>
      </c>
      <c r="B799" s="8">
        <v>43922</v>
      </c>
      <c r="C799" s="7">
        <v>7317</v>
      </c>
      <c r="D799" s="7">
        <v>4087</v>
      </c>
      <c r="E799" s="7">
        <v>344</v>
      </c>
      <c r="F799" s="7">
        <v>412</v>
      </c>
      <c r="G799" s="7">
        <v>2490</v>
      </c>
    </row>
    <row r="800" spans="1:7" x14ac:dyDescent="0.3">
      <c r="A800" s="7" t="s">
        <v>95</v>
      </c>
      <c r="B800" s="8">
        <v>43922</v>
      </c>
      <c r="C800" s="7">
        <v>2083</v>
      </c>
      <c r="D800" s="7">
        <v>660</v>
      </c>
      <c r="E800" s="7">
        <v>57</v>
      </c>
      <c r="F800" s="7">
        <v>101</v>
      </c>
      <c r="G800" s="7">
        <v>641</v>
      </c>
    </row>
    <row r="801" spans="1:7" x14ac:dyDescent="0.3">
      <c r="A801" s="7" t="s">
        <v>77</v>
      </c>
      <c r="B801" s="8">
        <v>43923</v>
      </c>
      <c r="C801" s="7">
        <v>7374</v>
      </c>
      <c r="D801" s="7">
        <v>3673</v>
      </c>
      <c r="E801" s="7">
        <v>338</v>
      </c>
      <c r="F801" s="7">
        <v>376</v>
      </c>
      <c r="G801" s="7">
        <v>258</v>
      </c>
    </row>
    <row r="802" spans="1:7" x14ac:dyDescent="0.3">
      <c r="A802" s="7" t="s">
        <v>78</v>
      </c>
      <c r="B802" s="8">
        <v>43923</v>
      </c>
      <c r="C802" s="7">
        <v>2889</v>
      </c>
      <c r="D802" s="7">
        <v>1431</v>
      </c>
      <c r="E802" s="7">
        <v>180</v>
      </c>
      <c r="F802" s="7">
        <v>224</v>
      </c>
      <c r="G802" s="7">
        <v>378</v>
      </c>
    </row>
    <row r="803" spans="1:7" x14ac:dyDescent="0.3">
      <c r="A803" s="7" t="s">
        <v>79</v>
      </c>
      <c r="B803" s="8">
        <v>43923</v>
      </c>
      <c r="C803" s="7">
        <v>1433</v>
      </c>
      <c r="D803" s="7">
        <v>702</v>
      </c>
      <c r="E803" s="7">
        <v>86</v>
      </c>
      <c r="F803" s="7">
        <v>70</v>
      </c>
      <c r="G803" s="7">
        <v>154</v>
      </c>
    </row>
    <row r="804" spans="1:7" x14ac:dyDescent="0.3">
      <c r="A804" s="7" t="s">
        <v>80</v>
      </c>
      <c r="B804" s="8">
        <v>43923</v>
      </c>
      <c r="C804" s="7">
        <v>1257</v>
      </c>
      <c r="D804" s="7">
        <v>587</v>
      </c>
      <c r="E804" s="7">
        <v>112</v>
      </c>
      <c r="F804" s="7">
        <v>69</v>
      </c>
      <c r="G804" s="7">
        <v>375</v>
      </c>
    </row>
    <row r="805" spans="1:7" x14ac:dyDescent="0.3">
      <c r="A805" s="7" t="s">
        <v>81</v>
      </c>
      <c r="B805" s="8">
        <v>43923</v>
      </c>
      <c r="C805" s="7">
        <v>1490</v>
      </c>
      <c r="D805" s="7">
        <v>605</v>
      </c>
      <c r="E805" s="7">
        <v>120</v>
      </c>
      <c r="F805" s="7">
        <v>73</v>
      </c>
      <c r="G805" s="7">
        <v>102</v>
      </c>
    </row>
    <row r="806" spans="1:7" x14ac:dyDescent="0.3">
      <c r="A806" s="7" t="s">
        <v>82</v>
      </c>
      <c r="B806" s="8">
        <v>43923</v>
      </c>
      <c r="C806" s="7">
        <v>1321</v>
      </c>
      <c r="D806" s="7">
        <v>592</v>
      </c>
      <c r="E806" s="7">
        <v>59</v>
      </c>
      <c r="F806" s="7">
        <v>64</v>
      </c>
      <c r="G806" s="7">
        <v>74</v>
      </c>
    </row>
    <row r="807" spans="1:7" x14ac:dyDescent="0.3">
      <c r="A807" s="7" t="s">
        <v>83</v>
      </c>
      <c r="B807" s="8">
        <v>43923</v>
      </c>
      <c r="C807" s="7">
        <v>8523</v>
      </c>
      <c r="D807" s="7">
        <v>3168</v>
      </c>
      <c r="E807" s="7">
        <v>355</v>
      </c>
      <c r="F807" s="7">
        <v>916</v>
      </c>
      <c r="G807" s="7">
        <v>579</v>
      </c>
    </row>
    <row r="808" spans="1:7" x14ac:dyDescent="0.3">
      <c r="A808" s="7" t="s">
        <v>84</v>
      </c>
      <c r="B808" s="8">
        <v>43923</v>
      </c>
      <c r="C808" s="7">
        <v>7875</v>
      </c>
      <c r="D808" s="7">
        <v>2711</v>
      </c>
      <c r="E808" s="7">
        <v>355</v>
      </c>
      <c r="F808" s="7">
        <v>723</v>
      </c>
      <c r="G808" s="7">
        <v>1759</v>
      </c>
    </row>
    <row r="809" spans="1:7" x14ac:dyDescent="0.3">
      <c r="A809" s="7" t="s">
        <v>85</v>
      </c>
      <c r="B809" s="8">
        <v>43923</v>
      </c>
      <c r="C809" s="7">
        <v>23460</v>
      </c>
      <c r="D809" s="7">
        <v>17257</v>
      </c>
      <c r="E809" s="7">
        <v>2053</v>
      </c>
      <c r="F809" s="7">
        <v>2335</v>
      </c>
      <c r="G809" s="7">
        <v>7849</v>
      </c>
    </row>
    <row r="810" spans="1:7" x14ac:dyDescent="0.3">
      <c r="A810" s="7" t="s">
        <v>86</v>
      </c>
      <c r="B810" s="8">
        <v>43923</v>
      </c>
      <c r="C810" s="7">
        <v>62</v>
      </c>
      <c r="D810" s="7">
        <v>8</v>
      </c>
      <c r="E810" s="7">
        <v>3</v>
      </c>
      <c r="F810" s="7">
        <v>1</v>
      </c>
      <c r="G810" s="7">
        <v>2</v>
      </c>
    </row>
    <row r="811" spans="1:7" x14ac:dyDescent="0.3">
      <c r="A811" s="7" t="s">
        <v>87</v>
      </c>
      <c r="B811" s="8">
        <v>43923</v>
      </c>
      <c r="C811" s="7">
        <v>6624</v>
      </c>
      <c r="D811" s="7">
        <v>2064</v>
      </c>
      <c r="E811" s="7">
        <v>386</v>
      </c>
      <c r="F811" s="7">
        <v>511</v>
      </c>
      <c r="G811" s="7">
        <v>592</v>
      </c>
    </row>
    <row r="812" spans="1:7" x14ac:dyDescent="0.3">
      <c r="A812" s="7" t="s">
        <v>88</v>
      </c>
      <c r="B812" s="8">
        <v>43923</v>
      </c>
      <c r="C812" s="7">
        <v>1893</v>
      </c>
      <c r="D812" s="7">
        <v>415</v>
      </c>
      <c r="E812" s="7">
        <v>64</v>
      </c>
      <c r="F812" s="7">
        <v>200</v>
      </c>
      <c r="G812" s="7">
        <v>164</v>
      </c>
    </row>
    <row r="813" spans="1:7" x14ac:dyDescent="0.3">
      <c r="A813" s="7" t="s">
        <v>89</v>
      </c>
      <c r="B813" s="8">
        <v>43923</v>
      </c>
      <c r="C813" s="7">
        <v>5219</v>
      </c>
      <c r="D813" s="7">
        <v>1630</v>
      </c>
      <c r="E813" s="7">
        <v>178</v>
      </c>
      <c r="F813" s="7">
        <v>138</v>
      </c>
      <c r="G813" s="7">
        <v>435</v>
      </c>
    </row>
    <row r="814" spans="1:7" x14ac:dyDescent="0.3">
      <c r="A814" s="7" t="s">
        <v>90</v>
      </c>
      <c r="B814" s="8">
        <v>43923</v>
      </c>
      <c r="C814" s="7">
        <v>34188</v>
      </c>
      <c r="D814" s="7">
        <v>15050</v>
      </c>
      <c r="E814" s="7">
        <v>1506</v>
      </c>
      <c r="F814" s="7">
        <v>4483</v>
      </c>
      <c r="G814" s="7">
        <v>13850</v>
      </c>
    </row>
    <row r="815" spans="1:7" x14ac:dyDescent="0.3">
      <c r="A815" s="7" t="s">
        <v>91</v>
      </c>
      <c r="B815" s="8">
        <v>43923</v>
      </c>
      <c r="C815" s="7">
        <v>70</v>
      </c>
      <c r="D815" s="7">
        <v>34</v>
      </c>
      <c r="E815" s="7">
        <v>3</v>
      </c>
      <c r="F815" s="7">
        <v>2</v>
      </c>
      <c r="G815" s="7">
        <v>4</v>
      </c>
    </row>
    <row r="816" spans="1:7" x14ac:dyDescent="0.3">
      <c r="A816" s="7" t="s">
        <v>92</v>
      </c>
      <c r="B816" s="8">
        <v>43923</v>
      </c>
      <c r="C816" s="7">
        <v>1145</v>
      </c>
      <c r="D816" s="7">
        <v>405</v>
      </c>
      <c r="E816" s="7">
        <v>72</v>
      </c>
      <c r="F816" s="7">
        <v>46</v>
      </c>
      <c r="G816" s="7">
        <v>90</v>
      </c>
    </row>
    <row r="817" spans="1:7" x14ac:dyDescent="0.3">
      <c r="A817" s="7" t="s">
        <v>93</v>
      </c>
      <c r="B817" s="8">
        <v>43923</v>
      </c>
      <c r="C817" s="7">
        <v>2836</v>
      </c>
      <c r="D817" s="7">
        <v>1284</v>
      </c>
      <c r="E817" s="7">
        <v>119</v>
      </c>
      <c r="F817" s="7">
        <v>151</v>
      </c>
      <c r="G817" s="7">
        <v>294</v>
      </c>
    </row>
    <row r="818" spans="1:7" x14ac:dyDescent="0.3">
      <c r="A818" s="7" t="s">
        <v>94</v>
      </c>
      <c r="B818" s="8">
        <v>43923</v>
      </c>
      <c r="C818" s="7">
        <v>7827</v>
      </c>
      <c r="D818" s="7">
        <v>4283</v>
      </c>
      <c r="E818" s="7">
        <v>363</v>
      </c>
      <c r="F818" s="7">
        <v>444</v>
      </c>
      <c r="G818" s="7">
        <v>2809</v>
      </c>
    </row>
    <row r="819" spans="1:7" x14ac:dyDescent="0.3">
      <c r="A819" s="7" t="s">
        <v>95</v>
      </c>
      <c r="B819" s="8">
        <v>43923</v>
      </c>
      <c r="C819" s="7">
        <v>2224</v>
      </c>
      <c r="D819" s="7">
        <v>738</v>
      </c>
      <c r="E819" s="7">
        <v>64</v>
      </c>
      <c r="F819" s="7">
        <v>109</v>
      </c>
      <c r="G819" s="7">
        <v>745</v>
      </c>
    </row>
    <row r="820" spans="1:7" x14ac:dyDescent="0.3">
      <c r="A820" s="7" t="s">
        <v>77</v>
      </c>
      <c r="B820" s="8">
        <v>43924</v>
      </c>
      <c r="C820" s="7">
        <v>7869</v>
      </c>
      <c r="D820" s="7">
        <v>3896</v>
      </c>
      <c r="E820" s="7">
        <v>364</v>
      </c>
      <c r="F820" s="7">
        <v>426</v>
      </c>
      <c r="G820" s="7">
        <v>463</v>
      </c>
    </row>
    <row r="821" spans="1:7" x14ac:dyDescent="0.3">
      <c r="A821" s="7" t="s">
        <v>78</v>
      </c>
      <c r="B821" s="8">
        <v>43924</v>
      </c>
      <c r="C821" s="7">
        <v>3078</v>
      </c>
      <c r="D821" s="7">
        <v>1505</v>
      </c>
      <c r="E821" s="7">
        <v>190</v>
      </c>
      <c r="F821" s="7">
        <v>251</v>
      </c>
      <c r="G821" s="7">
        <v>440</v>
      </c>
    </row>
    <row r="822" spans="1:7" x14ac:dyDescent="0.3">
      <c r="A822" s="7" t="s">
        <v>79</v>
      </c>
      <c r="B822" s="8">
        <v>43924</v>
      </c>
      <c r="C822" s="7">
        <v>1522</v>
      </c>
      <c r="D822" s="7">
        <v>766</v>
      </c>
      <c r="E822" s="7">
        <v>87</v>
      </c>
      <c r="F822" s="7">
        <v>76</v>
      </c>
      <c r="G822" s="7">
        <v>190</v>
      </c>
    </row>
    <row r="823" spans="1:7" x14ac:dyDescent="0.3">
      <c r="A823" s="7" t="s">
        <v>80</v>
      </c>
      <c r="B823" s="8">
        <v>43924</v>
      </c>
      <c r="C823" s="7">
        <v>1271</v>
      </c>
      <c r="D823" s="7">
        <v>634</v>
      </c>
      <c r="E823" s="7">
        <v>114</v>
      </c>
      <c r="F823" s="7">
        <v>71</v>
      </c>
      <c r="G823" s="7">
        <v>422</v>
      </c>
    </row>
    <row r="824" spans="1:7" x14ac:dyDescent="0.3">
      <c r="A824" s="7" t="s">
        <v>81</v>
      </c>
      <c r="B824" s="8">
        <v>43924</v>
      </c>
      <c r="C824" s="7">
        <v>1564</v>
      </c>
      <c r="D824" s="7">
        <v>632</v>
      </c>
      <c r="E824" s="7">
        <v>128</v>
      </c>
      <c r="F824" s="7">
        <v>78</v>
      </c>
      <c r="G824" s="7">
        <v>123</v>
      </c>
    </row>
    <row r="825" spans="1:7" x14ac:dyDescent="0.3">
      <c r="A825" s="7" t="s">
        <v>82</v>
      </c>
      <c r="B825" s="8">
        <v>43924</v>
      </c>
      <c r="C825" s="7">
        <v>1384</v>
      </c>
      <c r="D825" s="7">
        <v>619</v>
      </c>
      <c r="E825" s="7">
        <v>60</v>
      </c>
      <c r="F825" s="7">
        <v>68</v>
      </c>
      <c r="G825" s="7">
        <v>99</v>
      </c>
    </row>
    <row r="826" spans="1:7" x14ac:dyDescent="0.3">
      <c r="A826" s="7" t="s">
        <v>83</v>
      </c>
      <c r="B826" s="8">
        <v>43924</v>
      </c>
      <c r="C826" s="7">
        <v>9324</v>
      </c>
      <c r="D826" s="7">
        <v>3133</v>
      </c>
      <c r="E826" s="7">
        <v>360</v>
      </c>
      <c r="F826" s="7">
        <v>989</v>
      </c>
      <c r="G826" s="7">
        <v>657</v>
      </c>
    </row>
    <row r="827" spans="1:7" x14ac:dyDescent="0.3">
      <c r="A827" s="7" t="s">
        <v>84</v>
      </c>
      <c r="B827" s="8">
        <v>43924</v>
      </c>
      <c r="C827" s="7">
        <v>8332</v>
      </c>
      <c r="D827" s="7">
        <v>2664</v>
      </c>
      <c r="E827" s="7">
        <v>348</v>
      </c>
      <c r="F827" s="7">
        <v>786</v>
      </c>
      <c r="G827" s="7">
        <v>2021</v>
      </c>
    </row>
    <row r="828" spans="1:7" x14ac:dyDescent="0.3">
      <c r="A828" s="7" t="s">
        <v>85</v>
      </c>
      <c r="B828" s="8">
        <v>43924</v>
      </c>
      <c r="C828" s="7">
        <v>24734</v>
      </c>
      <c r="D828" s="7">
        <v>17678</v>
      </c>
      <c r="E828" s="7">
        <v>2108</v>
      </c>
      <c r="F828" s="7">
        <v>2508</v>
      </c>
      <c r="G828" s="7">
        <v>8635</v>
      </c>
    </row>
    <row r="829" spans="1:7" x14ac:dyDescent="0.3">
      <c r="A829" s="7" t="s">
        <v>86</v>
      </c>
      <c r="B829" s="8">
        <v>43924</v>
      </c>
      <c r="C829" s="7">
        <v>73</v>
      </c>
      <c r="D829" s="7">
        <v>8</v>
      </c>
      <c r="E829" s="7">
        <v>4</v>
      </c>
      <c r="F829" s="7">
        <v>1</v>
      </c>
      <c r="G829" s="7">
        <v>2</v>
      </c>
    </row>
    <row r="830" spans="1:7" x14ac:dyDescent="0.3">
      <c r="A830" s="7" t="s">
        <v>87</v>
      </c>
      <c r="B830" s="8">
        <v>43924</v>
      </c>
      <c r="C830" s="7">
        <v>6901</v>
      </c>
      <c r="D830" s="7">
        <v>1977</v>
      </c>
      <c r="E830" s="7">
        <v>386</v>
      </c>
      <c r="F830" s="7">
        <v>571</v>
      </c>
      <c r="G830" s="7">
        <v>695</v>
      </c>
    </row>
    <row r="831" spans="1:7" x14ac:dyDescent="0.3">
      <c r="A831" s="7" t="s">
        <v>88</v>
      </c>
      <c r="B831" s="8">
        <v>43924</v>
      </c>
      <c r="C831" s="7">
        <v>1979</v>
      </c>
      <c r="D831" s="7">
        <v>453</v>
      </c>
      <c r="E831" s="7">
        <v>64</v>
      </c>
      <c r="F831" s="7">
        <v>208</v>
      </c>
      <c r="G831" s="7">
        <v>205</v>
      </c>
    </row>
    <row r="832" spans="1:7" x14ac:dyDescent="0.3">
      <c r="A832" s="7" t="s">
        <v>89</v>
      </c>
      <c r="B832" s="8">
        <v>43924</v>
      </c>
      <c r="C832" s="7">
        <v>5625</v>
      </c>
      <c r="D832" s="7">
        <v>1767</v>
      </c>
      <c r="E832" s="7">
        <v>178</v>
      </c>
      <c r="F832" s="7">
        <v>159</v>
      </c>
      <c r="G832" s="7">
        <v>531</v>
      </c>
    </row>
    <row r="833" spans="1:7" x14ac:dyDescent="0.3">
      <c r="A833" s="7" t="s">
        <v>90</v>
      </c>
      <c r="B833" s="8">
        <v>43924</v>
      </c>
      <c r="C833" s="7">
        <v>36249</v>
      </c>
      <c r="D833" s="7">
        <v>14741</v>
      </c>
      <c r="E833" s="7">
        <v>1498</v>
      </c>
      <c r="F833" s="7">
        <v>4723</v>
      </c>
      <c r="G833" s="7">
        <v>15362</v>
      </c>
    </row>
    <row r="834" spans="1:7" x14ac:dyDescent="0.3">
      <c r="A834" s="7" t="s">
        <v>91</v>
      </c>
      <c r="B834" s="8">
        <v>43924</v>
      </c>
      <c r="C834" s="7">
        <v>79</v>
      </c>
      <c r="D834" s="7">
        <v>37</v>
      </c>
      <c r="E834" s="7">
        <v>3</v>
      </c>
      <c r="F834" s="7">
        <v>2</v>
      </c>
      <c r="G834" s="7">
        <v>9</v>
      </c>
    </row>
    <row r="835" spans="1:7" x14ac:dyDescent="0.3">
      <c r="A835" s="7" t="s">
        <v>92</v>
      </c>
      <c r="B835" s="8">
        <v>43924</v>
      </c>
      <c r="C835" s="7">
        <v>1188</v>
      </c>
      <c r="D835" s="7">
        <v>434</v>
      </c>
      <c r="E835" s="7">
        <v>79</v>
      </c>
      <c r="F835" s="7">
        <v>51</v>
      </c>
      <c r="G835" s="7">
        <v>113</v>
      </c>
    </row>
    <row r="836" spans="1:7" x14ac:dyDescent="0.3">
      <c r="A836" s="7" t="s">
        <v>93</v>
      </c>
      <c r="B836" s="8">
        <v>43924</v>
      </c>
      <c r="C836" s="7">
        <v>2972</v>
      </c>
      <c r="D836" s="7">
        <v>1341</v>
      </c>
      <c r="E836" s="7">
        <v>120</v>
      </c>
      <c r="F836" s="7">
        <v>171</v>
      </c>
      <c r="G836" s="7">
        <v>311</v>
      </c>
    </row>
    <row r="837" spans="1:7" x14ac:dyDescent="0.3">
      <c r="A837" s="7" t="s">
        <v>94</v>
      </c>
      <c r="B837" s="8">
        <v>43924</v>
      </c>
      <c r="C837" s="7">
        <v>8187</v>
      </c>
      <c r="D837" s="7">
        <v>4522</v>
      </c>
      <c r="E837" s="7">
        <v>377</v>
      </c>
      <c r="F837" s="7">
        <v>477</v>
      </c>
      <c r="G837" s="7">
        <v>3098</v>
      </c>
    </row>
    <row r="838" spans="1:7" x14ac:dyDescent="0.3">
      <c r="A838" s="7" t="s">
        <v>95</v>
      </c>
      <c r="B838" s="8">
        <v>43924</v>
      </c>
      <c r="C838" s="7">
        <v>2405</v>
      </c>
      <c r="D838" s="7">
        <v>805</v>
      </c>
      <c r="E838" s="7">
        <v>64</v>
      </c>
      <c r="F838" s="7">
        <v>128</v>
      </c>
      <c r="G838" s="7">
        <v>843</v>
      </c>
    </row>
    <row r="839" spans="1:7" x14ac:dyDescent="0.3">
      <c r="A839" s="7" t="s">
        <v>77</v>
      </c>
      <c r="B839" s="8">
        <v>43925</v>
      </c>
      <c r="C839" s="7">
        <v>8301</v>
      </c>
      <c r="D839" s="7">
        <v>4107</v>
      </c>
      <c r="E839" s="7">
        <v>474</v>
      </c>
      <c r="F839" s="7">
        <v>470</v>
      </c>
      <c r="G839" s="7">
        <v>665</v>
      </c>
    </row>
    <row r="840" spans="1:7" x14ac:dyDescent="0.3">
      <c r="A840" s="7" t="s">
        <v>78</v>
      </c>
      <c r="B840" s="8">
        <v>43925</v>
      </c>
      <c r="C840" s="7">
        <v>3232</v>
      </c>
      <c r="D840" s="7">
        <v>1588</v>
      </c>
      <c r="E840" s="7">
        <v>233</v>
      </c>
      <c r="F840" s="7">
        <v>270</v>
      </c>
      <c r="G840" s="7">
        <v>537</v>
      </c>
    </row>
    <row r="841" spans="1:7" x14ac:dyDescent="0.3">
      <c r="A841" s="7" t="s">
        <v>79</v>
      </c>
      <c r="B841" s="8">
        <v>43925</v>
      </c>
      <c r="C841" s="7">
        <v>1605</v>
      </c>
      <c r="D841" s="7">
        <v>808</v>
      </c>
      <c r="E841" s="7">
        <v>90</v>
      </c>
      <c r="F841" s="7">
        <v>80</v>
      </c>
      <c r="G841" s="7">
        <v>216</v>
      </c>
    </row>
    <row r="842" spans="1:7" x14ac:dyDescent="0.3">
      <c r="A842" s="7" t="s">
        <v>80</v>
      </c>
      <c r="B842" s="8">
        <v>43925</v>
      </c>
      <c r="C842" s="7">
        <v>1293</v>
      </c>
      <c r="D842" s="7">
        <v>664</v>
      </c>
      <c r="E842" s="7">
        <v>120</v>
      </c>
      <c r="F842" s="7">
        <v>75</v>
      </c>
      <c r="G842" s="7">
        <v>461</v>
      </c>
    </row>
    <row r="843" spans="1:7" x14ac:dyDescent="0.3">
      <c r="A843" s="7" t="s">
        <v>81</v>
      </c>
      <c r="B843" s="8">
        <v>43925</v>
      </c>
      <c r="C843" s="7">
        <v>1622</v>
      </c>
      <c r="D843" s="7">
        <v>644</v>
      </c>
      <c r="E843" s="7">
        <v>129</v>
      </c>
      <c r="F843" s="7">
        <v>80</v>
      </c>
      <c r="G843" s="7">
        <v>137</v>
      </c>
    </row>
    <row r="844" spans="1:7" x14ac:dyDescent="0.3">
      <c r="A844" s="7" t="s">
        <v>82</v>
      </c>
      <c r="B844" s="8">
        <v>43925</v>
      </c>
      <c r="C844" s="7">
        <v>1441</v>
      </c>
      <c r="D844" s="7">
        <v>639</v>
      </c>
      <c r="E844" s="7">
        <v>62</v>
      </c>
      <c r="F844" s="7">
        <v>68</v>
      </c>
      <c r="G844" s="7">
        <v>113</v>
      </c>
    </row>
    <row r="845" spans="1:7" x14ac:dyDescent="0.3">
      <c r="A845" s="7" t="s">
        <v>83</v>
      </c>
      <c r="B845" s="8">
        <v>43925</v>
      </c>
      <c r="C845" s="7">
        <v>10031</v>
      </c>
      <c r="D845" s="7">
        <v>2950</v>
      </c>
      <c r="E845" s="7">
        <v>357</v>
      </c>
      <c r="F845" s="7">
        <v>1055</v>
      </c>
      <c r="G845" s="7">
        <v>1149</v>
      </c>
    </row>
    <row r="846" spans="1:7" x14ac:dyDescent="0.3">
      <c r="A846" s="7" t="s">
        <v>84</v>
      </c>
      <c r="B846" s="8">
        <v>43925</v>
      </c>
      <c r="C846" s="7">
        <v>8749</v>
      </c>
      <c r="D846" s="7">
        <v>2574</v>
      </c>
      <c r="E846" s="7">
        <v>351</v>
      </c>
      <c r="F846" s="7">
        <v>847</v>
      </c>
      <c r="G846" s="7">
        <v>2331</v>
      </c>
    </row>
    <row r="847" spans="1:7" x14ac:dyDescent="0.3">
      <c r="A847" s="7" t="s">
        <v>85</v>
      </c>
      <c r="B847" s="8">
        <v>43925</v>
      </c>
      <c r="C847" s="7">
        <v>26032</v>
      </c>
      <c r="D847" s="7">
        <v>18656</v>
      </c>
      <c r="E847" s="7">
        <v>2249</v>
      </c>
      <c r="F847" s="7">
        <v>2637</v>
      </c>
      <c r="G847" s="7">
        <v>9528</v>
      </c>
    </row>
    <row r="848" spans="1:7" x14ac:dyDescent="0.3">
      <c r="A848" s="7" t="s">
        <v>86</v>
      </c>
      <c r="B848" s="8">
        <v>43925</v>
      </c>
      <c r="C848" s="7">
        <v>83</v>
      </c>
      <c r="D848" s="7">
        <v>9</v>
      </c>
      <c r="E848" s="7">
        <v>4</v>
      </c>
      <c r="F848" s="7">
        <v>2</v>
      </c>
      <c r="G848" s="7">
        <v>2</v>
      </c>
    </row>
    <row r="849" spans="1:7" x14ac:dyDescent="0.3">
      <c r="A849" s="7" t="s">
        <v>87</v>
      </c>
      <c r="B849" s="8">
        <v>43925</v>
      </c>
      <c r="C849" s="7">
        <v>7184</v>
      </c>
      <c r="D849" s="7">
        <v>1901</v>
      </c>
      <c r="E849" s="7">
        <v>381</v>
      </c>
      <c r="F849" s="7">
        <v>613</v>
      </c>
      <c r="G849" s="7">
        <v>812</v>
      </c>
    </row>
    <row r="850" spans="1:7" x14ac:dyDescent="0.3">
      <c r="A850" s="7" t="s">
        <v>88</v>
      </c>
      <c r="B850" s="8">
        <v>43925</v>
      </c>
      <c r="C850" s="7">
        <v>2047</v>
      </c>
      <c r="D850" s="7">
        <v>417</v>
      </c>
      <c r="E850" s="7">
        <v>66</v>
      </c>
      <c r="F850" s="7">
        <v>218</v>
      </c>
      <c r="G850" s="7">
        <v>215</v>
      </c>
    </row>
    <row r="851" spans="1:7" x14ac:dyDescent="0.3">
      <c r="A851" s="7" t="s">
        <v>89</v>
      </c>
      <c r="B851" s="8">
        <v>43925</v>
      </c>
      <c r="C851" s="7">
        <v>5944</v>
      </c>
      <c r="D851" s="7">
        <v>1831</v>
      </c>
      <c r="E851" s="7">
        <v>170</v>
      </c>
      <c r="F851" s="7">
        <v>174</v>
      </c>
      <c r="G851" s="7">
        <v>587</v>
      </c>
    </row>
    <row r="852" spans="1:7" x14ac:dyDescent="0.3">
      <c r="A852" s="7" t="s">
        <v>90</v>
      </c>
      <c r="B852" s="8">
        <v>43925</v>
      </c>
      <c r="C852" s="7">
        <v>37584</v>
      </c>
      <c r="D852" s="7">
        <v>14551</v>
      </c>
      <c r="E852" s="7">
        <v>1499</v>
      </c>
      <c r="F852" s="7">
        <v>4941</v>
      </c>
      <c r="G852" s="7">
        <v>16543</v>
      </c>
    </row>
    <row r="853" spans="1:7" x14ac:dyDescent="0.3">
      <c r="A853" s="7" t="s">
        <v>91</v>
      </c>
      <c r="B853" s="8">
        <v>43925</v>
      </c>
      <c r="C853" s="7">
        <v>83</v>
      </c>
      <c r="D853" s="7">
        <v>38</v>
      </c>
      <c r="E853" s="7">
        <v>3</v>
      </c>
      <c r="F853" s="7">
        <v>2</v>
      </c>
      <c r="G853" s="7">
        <v>11</v>
      </c>
    </row>
    <row r="854" spans="1:7" x14ac:dyDescent="0.3">
      <c r="A854" s="7" t="s">
        <v>92</v>
      </c>
      <c r="B854" s="8">
        <v>43925</v>
      </c>
      <c r="C854" s="7">
        <v>1235</v>
      </c>
      <c r="D854" s="7">
        <v>447</v>
      </c>
      <c r="E854" s="7">
        <v>80</v>
      </c>
      <c r="F854" s="7">
        <v>59</v>
      </c>
      <c r="G854" s="7">
        <v>130</v>
      </c>
    </row>
    <row r="855" spans="1:7" x14ac:dyDescent="0.3">
      <c r="A855" s="7" t="s">
        <v>93</v>
      </c>
      <c r="B855" s="8">
        <v>43925</v>
      </c>
      <c r="C855" s="7">
        <v>3073</v>
      </c>
      <c r="D855" s="7">
        <v>1399</v>
      </c>
      <c r="E855" s="7">
        <v>123</v>
      </c>
      <c r="F855" s="7">
        <v>178</v>
      </c>
      <c r="G855" s="7">
        <v>334</v>
      </c>
    </row>
    <row r="856" spans="1:7" x14ac:dyDescent="0.3">
      <c r="A856" s="7" t="s">
        <v>94</v>
      </c>
      <c r="B856" s="8">
        <v>43925</v>
      </c>
      <c r="C856" s="7">
        <v>8628</v>
      </c>
      <c r="D856" s="7">
        <v>4666</v>
      </c>
      <c r="E856" s="7">
        <v>404</v>
      </c>
      <c r="F856" s="7">
        <v>515</v>
      </c>
      <c r="G856" s="7">
        <v>3405</v>
      </c>
    </row>
    <row r="857" spans="1:7" x14ac:dyDescent="0.3">
      <c r="A857" s="7" t="s">
        <v>95</v>
      </c>
      <c r="B857" s="8">
        <v>43925</v>
      </c>
      <c r="C857" s="7">
        <v>2592</v>
      </c>
      <c r="D857" s="7">
        <v>855</v>
      </c>
      <c r="E857" s="7">
        <v>66</v>
      </c>
      <c r="F857" s="7">
        <v>134</v>
      </c>
      <c r="G857" s="7">
        <v>904</v>
      </c>
    </row>
    <row r="858" spans="1:7" x14ac:dyDescent="0.3">
      <c r="A858" s="7" t="s">
        <v>77</v>
      </c>
      <c r="B858" s="8">
        <v>43926</v>
      </c>
      <c r="C858" s="7">
        <v>8581</v>
      </c>
      <c r="D858" s="7">
        <v>4227</v>
      </c>
      <c r="E858" s="7">
        <v>489</v>
      </c>
      <c r="F858" s="7">
        <v>491</v>
      </c>
      <c r="G858" s="7">
        <v>2005</v>
      </c>
    </row>
    <row r="859" spans="1:7" x14ac:dyDescent="0.3">
      <c r="A859" s="7" t="s">
        <v>78</v>
      </c>
      <c r="B859" s="8">
        <v>43926</v>
      </c>
      <c r="C859" s="7">
        <v>3347</v>
      </c>
      <c r="D859" s="7">
        <v>1637</v>
      </c>
      <c r="E859" s="7">
        <v>237</v>
      </c>
      <c r="F859" s="7">
        <v>284</v>
      </c>
      <c r="G859" s="7">
        <v>578</v>
      </c>
    </row>
    <row r="860" spans="1:7" x14ac:dyDescent="0.3">
      <c r="A860" s="7" t="s">
        <v>79</v>
      </c>
      <c r="B860" s="8">
        <v>43926</v>
      </c>
      <c r="C860" s="7">
        <v>1646</v>
      </c>
      <c r="D860" s="7">
        <v>846</v>
      </c>
      <c r="E860" s="7">
        <v>90</v>
      </c>
      <c r="F860" s="7">
        <v>86</v>
      </c>
      <c r="G860" s="7">
        <v>363</v>
      </c>
    </row>
    <row r="861" spans="1:7" x14ac:dyDescent="0.3">
      <c r="A861" s="7" t="s">
        <v>80</v>
      </c>
      <c r="B861" s="8">
        <v>43926</v>
      </c>
      <c r="C861" s="7">
        <v>1320</v>
      </c>
      <c r="D861" s="7">
        <v>683</v>
      </c>
      <c r="E861" s="7">
        <v>121</v>
      </c>
      <c r="F861" s="7">
        <v>81</v>
      </c>
      <c r="G861" s="7">
        <v>240</v>
      </c>
    </row>
    <row r="862" spans="1:7" x14ac:dyDescent="0.3">
      <c r="A862" s="7" t="s">
        <v>81</v>
      </c>
      <c r="B862" s="8">
        <v>43926</v>
      </c>
      <c r="C862" s="7">
        <v>1649</v>
      </c>
      <c r="D862" s="7">
        <v>651</v>
      </c>
      <c r="E862" s="7">
        <v>133</v>
      </c>
      <c r="F862" s="7">
        <v>85</v>
      </c>
      <c r="G862" s="7">
        <v>337</v>
      </c>
    </row>
    <row r="863" spans="1:7" x14ac:dyDescent="0.3">
      <c r="A863" s="7" t="s">
        <v>82</v>
      </c>
      <c r="B863" s="8">
        <v>43926</v>
      </c>
      <c r="C863" s="7">
        <v>1483</v>
      </c>
      <c r="D863" s="7">
        <v>658</v>
      </c>
      <c r="E863" s="7">
        <v>65</v>
      </c>
      <c r="F863" s="7">
        <v>77</v>
      </c>
      <c r="G863" s="7">
        <v>160</v>
      </c>
    </row>
    <row r="864" spans="1:7" x14ac:dyDescent="0.3">
      <c r="A864" s="7" t="s">
        <v>83</v>
      </c>
      <c r="B864" s="8">
        <v>43926</v>
      </c>
      <c r="C864" s="7">
        <v>10602</v>
      </c>
      <c r="D864" s="7">
        <v>2901</v>
      </c>
      <c r="E864" s="7">
        <v>354</v>
      </c>
      <c r="F864" s="7">
        <v>1132</v>
      </c>
      <c r="G864" s="7">
        <v>2093</v>
      </c>
    </row>
    <row r="865" spans="1:7" x14ac:dyDescent="0.3">
      <c r="A865" s="7" t="s">
        <v>84</v>
      </c>
      <c r="B865" s="8">
        <v>43926</v>
      </c>
      <c r="C865" s="7">
        <v>9116</v>
      </c>
      <c r="D865" s="7">
        <v>2508</v>
      </c>
      <c r="E865" s="7">
        <v>348</v>
      </c>
      <c r="F865" s="7">
        <v>919</v>
      </c>
      <c r="G865" s="7">
        <v>1336</v>
      </c>
    </row>
    <row r="866" spans="1:7" x14ac:dyDescent="0.3">
      <c r="A866" s="7" t="s">
        <v>85</v>
      </c>
      <c r="B866" s="8">
        <v>43926</v>
      </c>
      <c r="C866" s="7">
        <v>26824</v>
      </c>
      <c r="D866" s="7">
        <v>19143</v>
      </c>
      <c r="E866" s="7">
        <v>2276</v>
      </c>
      <c r="F866" s="7">
        <v>2760</v>
      </c>
      <c r="G866" s="7">
        <v>4144</v>
      </c>
    </row>
    <row r="867" spans="1:7" x14ac:dyDescent="0.3">
      <c r="A867" s="7" t="s">
        <v>86</v>
      </c>
      <c r="B867" s="8">
        <v>43926</v>
      </c>
      <c r="C867" s="7">
        <v>83</v>
      </c>
      <c r="D867" s="7">
        <v>9</v>
      </c>
      <c r="E867" s="7">
        <v>4</v>
      </c>
      <c r="F867" s="7">
        <v>3</v>
      </c>
      <c r="G867" s="7">
        <v>13</v>
      </c>
    </row>
    <row r="868" spans="1:7" x14ac:dyDescent="0.3">
      <c r="A868" s="7" t="s">
        <v>87</v>
      </c>
      <c r="B868" s="8">
        <v>43926</v>
      </c>
      <c r="C868" s="7">
        <v>7334</v>
      </c>
      <c r="D868" s="7">
        <v>1909</v>
      </c>
      <c r="E868" s="7">
        <v>384</v>
      </c>
      <c r="F868" s="7">
        <v>637</v>
      </c>
      <c r="G868" s="7">
        <v>1188</v>
      </c>
    </row>
    <row r="869" spans="1:7" x14ac:dyDescent="0.3">
      <c r="A869" s="7" t="s">
        <v>88</v>
      </c>
      <c r="B869" s="8">
        <v>43926</v>
      </c>
      <c r="C869" s="7">
        <v>2068</v>
      </c>
      <c r="D869" s="7">
        <v>453</v>
      </c>
      <c r="E869" s="7">
        <v>66</v>
      </c>
      <c r="F869" s="7">
        <v>228</v>
      </c>
      <c r="G869" s="7">
        <v>223</v>
      </c>
    </row>
    <row r="870" spans="1:7" x14ac:dyDescent="0.3">
      <c r="A870" s="7" t="s">
        <v>89</v>
      </c>
      <c r="B870" s="8">
        <v>43926</v>
      </c>
      <c r="C870" s="7">
        <v>6151</v>
      </c>
      <c r="D870" s="7">
        <v>1916</v>
      </c>
      <c r="E870" s="7">
        <v>170</v>
      </c>
      <c r="F870" s="7">
        <v>190</v>
      </c>
      <c r="G870" s="7">
        <v>614</v>
      </c>
    </row>
    <row r="871" spans="1:7" x14ac:dyDescent="0.3">
      <c r="A871" s="7" t="s">
        <v>90</v>
      </c>
      <c r="B871" s="8">
        <v>43926</v>
      </c>
      <c r="C871" s="7">
        <v>38723</v>
      </c>
      <c r="D871" s="7">
        <v>14501</v>
      </c>
      <c r="E871" s="7">
        <v>1510</v>
      </c>
      <c r="F871" s="7">
        <v>5136</v>
      </c>
      <c r="G871" s="7">
        <v>3546</v>
      </c>
    </row>
    <row r="872" spans="1:7" x14ac:dyDescent="0.3">
      <c r="A872" s="7" t="s">
        <v>91</v>
      </c>
      <c r="B872" s="8">
        <v>43926</v>
      </c>
      <c r="C872" s="7">
        <v>86</v>
      </c>
      <c r="D872" s="7">
        <v>38</v>
      </c>
      <c r="E872" s="7">
        <v>3</v>
      </c>
      <c r="F872" s="7">
        <v>2</v>
      </c>
      <c r="G872" s="7">
        <v>28</v>
      </c>
    </row>
    <row r="873" spans="1:7" x14ac:dyDescent="0.3">
      <c r="A873" s="7" t="s">
        <v>92</v>
      </c>
      <c r="B873" s="8">
        <v>43926</v>
      </c>
      <c r="C873" s="7">
        <v>1259</v>
      </c>
      <c r="D873" s="7">
        <v>468</v>
      </c>
      <c r="E873" s="7">
        <v>81</v>
      </c>
      <c r="F873" s="7">
        <v>68</v>
      </c>
      <c r="G873" s="7">
        <v>284</v>
      </c>
    </row>
    <row r="874" spans="1:7" x14ac:dyDescent="0.3">
      <c r="A874" s="7" t="s">
        <v>93</v>
      </c>
      <c r="B874" s="8">
        <v>43926</v>
      </c>
      <c r="C874" s="7">
        <v>3231</v>
      </c>
      <c r="D874" s="7">
        <v>1432</v>
      </c>
      <c r="E874" s="7">
        <v>124</v>
      </c>
      <c r="F874" s="7">
        <v>187</v>
      </c>
      <c r="G874" s="7">
        <v>532</v>
      </c>
    </row>
    <row r="875" spans="1:7" x14ac:dyDescent="0.3">
      <c r="A875" s="7" t="s">
        <v>94</v>
      </c>
      <c r="B875" s="8">
        <v>43926</v>
      </c>
      <c r="C875" s="7">
        <v>8810</v>
      </c>
      <c r="D875" s="7">
        <v>4794</v>
      </c>
      <c r="E875" s="7">
        <v>410</v>
      </c>
      <c r="F875" s="7">
        <v>548</v>
      </c>
      <c r="G875" s="7">
        <v>1445</v>
      </c>
    </row>
    <row r="876" spans="1:7" x14ac:dyDescent="0.3">
      <c r="A876" s="7" t="s">
        <v>95</v>
      </c>
      <c r="B876" s="8">
        <v>43926</v>
      </c>
      <c r="C876" s="7">
        <v>2719</v>
      </c>
      <c r="D876" s="7">
        <v>888</v>
      </c>
      <c r="E876" s="7">
        <v>66</v>
      </c>
      <c r="F876" s="7">
        <v>141</v>
      </c>
      <c r="G876" s="7">
        <v>269</v>
      </c>
    </row>
    <row r="877" spans="1:7" x14ac:dyDescent="0.3">
      <c r="A877" s="7" t="s">
        <v>77</v>
      </c>
      <c r="B877" s="8">
        <v>43927</v>
      </c>
      <c r="C877" s="7">
        <v>8767</v>
      </c>
      <c r="D877" s="7">
        <v>4335</v>
      </c>
      <c r="E877" s="7">
        <v>499</v>
      </c>
      <c r="F877" s="7">
        <v>528</v>
      </c>
      <c r="G877" s="7">
        <v>900</v>
      </c>
    </row>
    <row r="878" spans="1:7" x14ac:dyDescent="0.3">
      <c r="A878" s="7" t="s">
        <v>78</v>
      </c>
      <c r="B878" s="8">
        <v>43927</v>
      </c>
      <c r="C878" s="7">
        <v>3449</v>
      </c>
      <c r="D878" s="7">
        <v>1663</v>
      </c>
      <c r="E878" s="7">
        <v>247</v>
      </c>
      <c r="F878" s="7">
        <v>312</v>
      </c>
      <c r="G878" s="7">
        <v>578</v>
      </c>
    </row>
    <row r="879" spans="1:7" x14ac:dyDescent="0.3">
      <c r="A879" s="7" t="s">
        <v>79</v>
      </c>
      <c r="B879" s="8">
        <v>43927</v>
      </c>
      <c r="C879" s="7">
        <v>1679</v>
      </c>
      <c r="D879" s="7">
        <v>889</v>
      </c>
      <c r="E879" s="7">
        <v>91</v>
      </c>
      <c r="F879" s="7">
        <v>96</v>
      </c>
      <c r="G879" s="7">
        <v>244</v>
      </c>
    </row>
    <row r="880" spans="1:7" x14ac:dyDescent="0.3">
      <c r="A880" s="7" t="s">
        <v>80</v>
      </c>
      <c r="B880" s="8">
        <v>43927</v>
      </c>
      <c r="C880" s="7">
        <v>1369</v>
      </c>
      <c r="D880" s="7">
        <v>705</v>
      </c>
      <c r="E880" s="7">
        <v>124</v>
      </c>
      <c r="F880" s="7">
        <v>84</v>
      </c>
      <c r="G880" s="7">
        <v>537</v>
      </c>
    </row>
    <row r="881" spans="1:7" x14ac:dyDescent="0.3">
      <c r="A881" s="7" t="s">
        <v>81</v>
      </c>
      <c r="B881" s="8">
        <v>43927</v>
      </c>
      <c r="C881" s="7">
        <v>1725</v>
      </c>
      <c r="D881" s="7">
        <v>689</v>
      </c>
      <c r="E881" s="7">
        <v>137</v>
      </c>
      <c r="F881" s="7">
        <v>89</v>
      </c>
      <c r="G881" s="7">
        <v>186</v>
      </c>
    </row>
    <row r="882" spans="1:7" x14ac:dyDescent="0.3">
      <c r="A882" s="7" t="s">
        <v>82</v>
      </c>
      <c r="B882" s="8">
        <v>43927</v>
      </c>
      <c r="C882" s="7">
        <v>1501</v>
      </c>
      <c r="D882" s="7">
        <v>677</v>
      </c>
      <c r="E882" s="7">
        <v>66</v>
      </c>
      <c r="F882" s="7">
        <v>85</v>
      </c>
      <c r="G882" s="7">
        <v>129</v>
      </c>
    </row>
    <row r="883" spans="1:7" x14ac:dyDescent="0.3">
      <c r="A883" s="7" t="s">
        <v>83</v>
      </c>
      <c r="B883" s="8">
        <v>43927</v>
      </c>
      <c r="C883" s="7">
        <v>11077</v>
      </c>
      <c r="D883" s="7">
        <v>2908</v>
      </c>
      <c r="E883" s="7">
        <v>360</v>
      </c>
      <c r="F883" s="7">
        <v>1177</v>
      </c>
      <c r="G883" s="7">
        <v>1353</v>
      </c>
    </row>
    <row r="884" spans="1:7" x14ac:dyDescent="0.3">
      <c r="A884" s="7" t="s">
        <v>84</v>
      </c>
      <c r="B884" s="8">
        <v>43927</v>
      </c>
      <c r="C884" s="7">
        <v>9581</v>
      </c>
      <c r="D884" s="7">
        <v>5180</v>
      </c>
      <c r="E884" s="7">
        <v>346</v>
      </c>
      <c r="F884" s="7">
        <v>982</v>
      </c>
      <c r="G884" s="7">
        <v>2711</v>
      </c>
    </row>
    <row r="885" spans="1:7" x14ac:dyDescent="0.3">
      <c r="A885" s="7" t="s">
        <v>85</v>
      </c>
      <c r="B885" s="8">
        <v>43927</v>
      </c>
      <c r="C885" s="7">
        <v>28323</v>
      </c>
      <c r="D885" s="7">
        <v>19745</v>
      </c>
      <c r="E885" s="7">
        <v>2391</v>
      </c>
      <c r="F885" s="7">
        <v>2908</v>
      </c>
      <c r="G885" s="7">
        <v>10738</v>
      </c>
    </row>
    <row r="886" spans="1:7" x14ac:dyDescent="0.3">
      <c r="A886" s="7" t="s">
        <v>86</v>
      </c>
      <c r="B886" s="8">
        <v>43927</v>
      </c>
      <c r="C886" s="7">
        <v>83</v>
      </c>
      <c r="D886" s="7">
        <v>9</v>
      </c>
      <c r="E886" s="7">
        <v>4</v>
      </c>
      <c r="F886" s="7">
        <v>4</v>
      </c>
      <c r="G886" s="7">
        <v>2</v>
      </c>
    </row>
    <row r="887" spans="1:7" x14ac:dyDescent="0.3">
      <c r="A887" s="7" t="s">
        <v>87</v>
      </c>
      <c r="B887" s="8">
        <v>43927</v>
      </c>
      <c r="C887" s="7">
        <v>7443</v>
      </c>
      <c r="D887" s="7">
        <v>1887</v>
      </c>
      <c r="E887" s="7">
        <v>384</v>
      </c>
      <c r="F887" s="7">
        <v>672</v>
      </c>
      <c r="G887" s="7">
        <v>1103</v>
      </c>
    </row>
    <row r="888" spans="1:7" x14ac:dyDescent="0.3">
      <c r="A888" s="7" t="s">
        <v>88</v>
      </c>
      <c r="B888" s="8">
        <v>43927</v>
      </c>
      <c r="C888" s="7">
        <v>2116</v>
      </c>
      <c r="D888" s="7">
        <v>686</v>
      </c>
      <c r="E888" s="7">
        <v>70</v>
      </c>
      <c r="F888" s="7">
        <v>258</v>
      </c>
      <c r="G888" s="7">
        <v>282</v>
      </c>
    </row>
    <row r="889" spans="1:7" x14ac:dyDescent="0.3">
      <c r="A889" s="7" t="s">
        <v>89</v>
      </c>
      <c r="B889" s="8">
        <v>43927</v>
      </c>
      <c r="C889" s="7">
        <v>6331</v>
      </c>
      <c r="D889" s="7">
        <v>1968</v>
      </c>
      <c r="E889" s="7">
        <v>162</v>
      </c>
      <c r="F889" s="7">
        <v>204</v>
      </c>
      <c r="G889" s="7">
        <v>688</v>
      </c>
    </row>
    <row r="890" spans="1:7" x14ac:dyDescent="0.3">
      <c r="A890" s="7" t="s">
        <v>90</v>
      </c>
      <c r="B890" s="8">
        <v>43927</v>
      </c>
      <c r="C890" s="7">
        <v>40469</v>
      </c>
      <c r="D890" s="7">
        <v>13950</v>
      </c>
      <c r="E890" s="7">
        <v>1494</v>
      </c>
      <c r="F890" s="7">
        <v>5371</v>
      </c>
      <c r="G890" s="7">
        <v>18410</v>
      </c>
    </row>
    <row r="891" spans="1:7" x14ac:dyDescent="0.3">
      <c r="A891" s="7" t="s">
        <v>91</v>
      </c>
      <c r="B891" s="8">
        <v>43927</v>
      </c>
      <c r="C891" s="7">
        <v>92</v>
      </c>
      <c r="D891" s="7">
        <v>40</v>
      </c>
      <c r="E891" s="7">
        <v>3</v>
      </c>
      <c r="F891" s="7">
        <v>2</v>
      </c>
      <c r="G891" s="7">
        <v>11</v>
      </c>
    </row>
    <row r="892" spans="1:7" x14ac:dyDescent="0.3">
      <c r="A892" s="7" t="s">
        <v>92</v>
      </c>
      <c r="B892" s="8">
        <v>43927</v>
      </c>
      <c r="C892" s="7">
        <v>1283</v>
      </c>
      <c r="D892" s="7">
        <v>500</v>
      </c>
      <c r="E892" s="7">
        <v>84</v>
      </c>
      <c r="F892" s="7">
        <v>78</v>
      </c>
      <c r="G892" s="7">
        <v>193</v>
      </c>
    </row>
    <row r="893" spans="1:7" x14ac:dyDescent="0.3">
      <c r="A893" s="7" t="s">
        <v>93</v>
      </c>
      <c r="B893" s="8">
        <v>43927</v>
      </c>
      <c r="C893" s="7">
        <v>3355</v>
      </c>
      <c r="D893" s="7">
        <v>1488</v>
      </c>
      <c r="E893" s="7">
        <v>124</v>
      </c>
      <c r="F893" s="7">
        <v>202</v>
      </c>
      <c r="G893" s="7">
        <v>421</v>
      </c>
    </row>
    <row r="894" spans="1:7" x14ac:dyDescent="0.3">
      <c r="A894" s="7" t="s">
        <v>94</v>
      </c>
      <c r="B894" s="8">
        <v>43927</v>
      </c>
      <c r="C894" s="7">
        <v>9021</v>
      </c>
      <c r="D894" s="7">
        <v>4856</v>
      </c>
      <c r="E894" s="7">
        <v>417</v>
      </c>
      <c r="F894" s="7">
        <v>586</v>
      </c>
      <c r="G894" s="7">
        <v>3728</v>
      </c>
    </row>
    <row r="895" spans="1:7" x14ac:dyDescent="0.3">
      <c r="A895" s="7" t="s">
        <v>95</v>
      </c>
      <c r="B895" s="8">
        <v>43927</v>
      </c>
      <c r="C895" s="7">
        <v>2846</v>
      </c>
      <c r="D895" s="7">
        <v>918</v>
      </c>
      <c r="E895" s="7">
        <v>66</v>
      </c>
      <c r="F895" s="7">
        <v>160</v>
      </c>
      <c r="G895" s="7">
        <v>994</v>
      </c>
    </row>
    <row r="896" spans="1:7" x14ac:dyDescent="0.3">
      <c r="A896" s="7" t="s">
        <v>77</v>
      </c>
      <c r="B896" s="8">
        <v>43928</v>
      </c>
      <c r="C896" s="7">
        <v>8997</v>
      </c>
      <c r="D896" s="7">
        <v>4463</v>
      </c>
      <c r="E896" s="7">
        <v>520</v>
      </c>
      <c r="F896" s="7">
        <v>605</v>
      </c>
      <c r="G896" s="7">
        <v>1041</v>
      </c>
    </row>
    <row r="897" spans="1:7" x14ac:dyDescent="0.3">
      <c r="A897" s="7" t="s">
        <v>78</v>
      </c>
      <c r="B897" s="8">
        <v>43928</v>
      </c>
      <c r="C897" s="7">
        <v>3549</v>
      </c>
      <c r="D897" s="7">
        <v>1716</v>
      </c>
      <c r="E897" s="7">
        <v>255</v>
      </c>
      <c r="F897" s="7">
        <v>349</v>
      </c>
      <c r="G897" s="7">
        <v>659</v>
      </c>
    </row>
    <row r="898" spans="1:7" x14ac:dyDescent="0.3">
      <c r="A898" s="7" t="s">
        <v>79</v>
      </c>
      <c r="B898" s="8">
        <v>43928</v>
      </c>
      <c r="C898" s="7">
        <v>1705</v>
      </c>
      <c r="D898" s="7">
        <v>958</v>
      </c>
      <c r="E898" s="7">
        <v>91</v>
      </c>
      <c r="F898" s="7">
        <v>102</v>
      </c>
      <c r="G898" s="7">
        <v>294</v>
      </c>
    </row>
    <row r="899" spans="1:7" x14ac:dyDescent="0.3">
      <c r="A899" s="7" t="s">
        <v>80</v>
      </c>
      <c r="B899" s="8">
        <v>43928</v>
      </c>
      <c r="C899" s="7">
        <v>1412</v>
      </c>
      <c r="D899" s="7">
        <v>731</v>
      </c>
      <c r="E899" s="7">
        <v>129</v>
      </c>
      <c r="F899" s="7">
        <v>89</v>
      </c>
      <c r="G899" s="7">
        <v>616</v>
      </c>
    </row>
    <row r="900" spans="1:7" x14ac:dyDescent="0.3">
      <c r="A900" s="7" t="s">
        <v>81</v>
      </c>
      <c r="B900" s="8">
        <v>43928</v>
      </c>
      <c r="C900" s="7">
        <v>1762</v>
      </c>
      <c r="D900" s="7">
        <v>703</v>
      </c>
      <c r="E900" s="7">
        <v>138</v>
      </c>
      <c r="F900" s="7">
        <v>91</v>
      </c>
      <c r="G900" s="7">
        <v>249</v>
      </c>
    </row>
    <row r="901" spans="1:7" x14ac:dyDescent="0.3">
      <c r="A901" s="7" t="s">
        <v>82</v>
      </c>
      <c r="B901" s="8">
        <v>43928</v>
      </c>
      <c r="C901" s="7">
        <v>1572</v>
      </c>
      <c r="D901" s="7">
        <v>700</v>
      </c>
      <c r="E901" s="7">
        <v>69</v>
      </c>
      <c r="F901" s="7">
        <v>92</v>
      </c>
      <c r="G901" s="7">
        <v>175</v>
      </c>
    </row>
    <row r="902" spans="1:7" x14ac:dyDescent="0.3">
      <c r="A902" s="7" t="s">
        <v>83</v>
      </c>
      <c r="B902" s="8">
        <v>43928</v>
      </c>
      <c r="C902" s="7">
        <v>11788</v>
      </c>
      <c r="D902" s="7">
        <v>2731</v>
      </c>
      <c r="E902" s="7">
        <v>354</v>
      </c>
      <c r="F902" s="7">
        <v>1255</v>
      </c>
      <c r="G902" s="7">
        <v>1557</v>
      </c>
    </row>
    <row r="903" spans="1:7" x14ac:dyDescent="0.3">
      <c r="A903" s="7" t="s">
        <v>84</v>
      </c>
      <c r="B903" s="8">
        <v>43928</v>
      </c>
      <c r="C903" s="7">
        <v>10058</v>
      </c>
      <c r="D903" s="7">
        <v>5322</v>
      </c>
      <c r="E903" s="7">
        <v>342</v>
      </c>
      <c r="F903" s="7">
        <v>1028</v>
      </c>
      <c r="G903" s="7">
        <v>2988</v>
      </c>
    </row>
    <row r="904" spans="1:7" x14ac:dyDescent="0.3">
      <c r="A904" s="7" t="s">
        <v>85</v>
      </c>
      <c r="B904" s="8">
        <v>43928</v>
      </c>
      <c r="C904" s="7">
        <v>29647</v>
      </c>
      <c r="D904" s="7">
        <v>20250</v>
      </c>
      <c r="E904" s="7">
        <v>2442</v>
      </c>
      <c r="F904" s="7">
        <v>3041</v>
      </c>
      <c r="G904" s="7">
        <v>12250</v>
      </c>
    </row>
    <row r="905" spans="1:7" x14ac:dyDescent="0.3">
      <c r="A905" s="7" t="s">
        <v>86</v>
      </c>
      <c r="B905" s="8">
        <v>43928</v>
      </c>
      <c r="C905" s="7">
        <v>84</v>
      </c>
      <c r="D905" s="7">
        <v>9</v>
      </c>
      <c r="E905" s="7">
        <v>4</v>
      </c>
      <c r="F905" s="7">
        <v>4</v>
      </c>
      <c r="G905" s="7">
        <v>7</v>
      </c>
    </row>
    <row r="906" spans="1:7" x14ac:dyDescent="0.3">
      <c r="A906" s="7" t="s">
        <v>87</v>
      </c>
      <c r="B906" s="8">
        <v>43928</v>
      </c>
      <c r="C906" s="7">
        <v>7655</v>
      </c>
      <c r="D906" s="7">
        <v>1714</v>
      </c>
      <c r="E906" s="7">
        <v>371</v>
      </c>
      <c r="F906" s="7">
        <v>724</v>
      </c>
      <c r="G906" s="7">
        <v>1344</v>
      </c>
    </row>
    <row r="907" spans="1:7" x14ac:dyDescent="0.3">
      <c r="A907" s="7" t="s">
        <v>88</v>
      </c>
      <c r="B907" s="8">
        <v>43928</v>
      </c>
      <c r="C907" s="7">
        <v>2184</v>
      </c>
      <c r="D907" s="7">
        <v>898</v>
      </c>
      <c r="E907" s="7">
        <v>98</v>
      </c>
      <c r="F907" s="7">
        <v>271</v>
      </c>
      <c r="G907" s="7">
        <v>328</v>
      </c>
    </row>
    <row r="908" spans="1:7" x14ac:dyDescent="0.3">
      <c r="A908" s="7" t="s">
        <v>89</v>
      </c>
      <c r="B908" s="8">
        <v>43928</v>
      </c>
      <c r="C908" s="7">
        <v>6538</v>
      </c>
      <c r="D908" s="7">
        <v>2014</v>
      </c>
      <c r="E908" s="7">
        <v>158</v>
      </c>
      <c r="F908" s="7">
        <v>213</v>
      </c>
      <c r="G908" s="7">
        <v>800</v>
      </c>
    </row>
    <row r="909" spans="1:7" x14ac:dyDescent="0.3">
      <c r="A909" s="7" t="s">
        <v>90</v>
      </c>
      <c r="B909" s="8">
        <v>43928</v>
      </c>
      <c r="C909" s="7">
        <v>42450</v>
      </c>
      <c r="D909" s="7">
        <v>13289</v>
      </c>
      <c r="E909" s="7">
        <v>1450</v>
      </c>
      <c r="F909" s="7">
        <v>5586</v>
      </c>
      <c r="G909" s="7">
        <v>19836</v>
      </c>
    </row>
    <row r="910" spans="1:7" x14ac:dyDescent="0.3">
      <c r="A910" s="7" t="s">
        <v>163</v>
      </c>
      <c r="B910" s="8">
        <v>43928</v>
      </c>
      <c r="C910" s="7">
        <v>93</v>
      </c>
      <c r="D910" s="7">
        <v>40</v>
      </c>
      <c r="E910" s="7">
        <v>3</v>
      </c>
      <c r="F910" s="7">
        <v>2</v>
      </c>
      <c r="G910" s="7">
        <v>12</v>
      </c>
    </row>
    <row r="911" spans="1:7" x14ac:dyDescent="0.3">
      <c r="A911" s="7" t="s">
        <v>92</v>
      </c>
      <c r="B911" s="8">
        <v>43928</v>
      </c>
      <c r="C911" s="7">
        <v>1326</v>
      </c>
      <c r="D911" s="7">
        <v>515</v>
      </c>
      <c r="E911" s="7">
        <v>86</v>
      </c>
      <c r="F911" s="7">
        <v>85</v>
      </c>
      <c r="G911" s="7">
        <v>203</v>
      </c>
    </row>
    <row r="912" spans="1:7" x14ac:dyDescent="0.3">
      <c r="A912" s="7" t="s">
        <v>93</v>
      </c>
      <c r="B912" s="8">
        <v>43928</v>
      </c>
      <c r="C912" s="7">
        <v>3467</v>
      </c>
      <c r="D912" s="7">
        <v>1526</v>
      </c>
      <c r="E912" s="7">
        <v>124</v>
      </c>
      <c r="F912" s="7">
        <v>206</v>
      </c>
      <c r="G912" s="7">
        <v>450</v>
      </c>
    </row>
    <row r="913" spans="1:7" x14ac:dyDescent="0.3">
      <c r="A913" s="7" t="s">
        <v>94</v>
      </c>
      <c r="B913" s="8">
        <v>43928</v>
      </c>
      <c r="C913" s="7">
        <v>9452</v>
      </c>
      <c r="D913" s="7">
        <v>4982</v>
      </c>
      <c r="E913" s="7">
        <v>430</v>
      </c>
      <c r="F913" s="7">
        <v>635</v>
      </c>
      <c r="G913" s="7">
        <v>4151</v>
      </c>
    </row>
    <row r="914" spans="1:7" x14ac:dyDescent="0.3">
      <c r="A914" s="7" t="s">
        <v>95</v>
      </c>
      <c r="B914" s="8">
        <v>43928</v>
      </c>
      <c r="C914" s="7">
        <v>2951</v>
      </c>
      <c r="D914" s="7">
        <v>955</v>
      </c>
      <c r="E914" s="7">
        <v>68</v>
      </c>
      <c r="F914" s="7">
        <v>177</v>
      </c>
      <c r="G914" s="7">
        <v>1061</v>
      </c>
    </row>
    <row r="915" spans="1:7" x14ac:dyDescent="0.3">
      <c r="A915" s="7" t="s">
        <v>77</v>
      </c>
      <c r="B915" s="8">
        <v>43929</v>
      </c>
      <c r="C915" s="7">
        <v>9261</v>
      </c>
      <c r="D915" s="7">
        <v>4599</v>
      </c>
      <c r="E915" s="7">
        <v>538</v>
      </c>
      <c r="F915" s="7">
        <v>652</v>
      </c>
      <c r="G915" s="7">
        <v>1193</v>
      </c>
    </row>
    <row r="916" spans="1:7" x14ac:dyDescent="0.3">
      <c r="A916" s="7" t="s">
        <v>78</v>
      </c>
      <c r="B916" s="8">
        <v>43929</v>
      </c>
      <c r="C916" s="7">
        <v>3685</v>
      </c>
      <c r="D916" s="7">
        <v>1765</v>
      </c>
      <c r="E916" s="7">
        <v>261</v>
      </c>
      <c r="F916" s="7">
        <v>385</v>
      </c>
      <c r="G916" s="7">
        <v>718</v>
      </c>
    </row>
    <row r="917" spans="1:7" x14ac:dyDescent="0.3">
      <c r="A917" s="7" t="s">
        <v>79</v>
      </c>
      <c r="B917" s="8">
        <v>43929</v>
      </c>
      <c r="C917" s="7">
        <v>1737</v>
      </c>
      <c r="D917" s="7">
        <v>1018</v>
      </c>
      <c r="E917" s="7">
        <v>94</v>
      </c>
      <c r="F917" s="7">
        <v>110</v>
      </c>
      <c r="G917" s="7">
        <v>340</v>
      </c>
    </row>
    <row r="918" spans="1:7" x14ac:dyDescent="0.3">
      <c r="A918" s="7" t="s">
        <v>80</v>
      </c>
      <c r="B918" s="8">
        <v>43929</v>
      </c>
      <c r="C918" s="7">
        <v>1448</v>
      </c>
      <c r="D918" s="7">
        <v>751</v>
      </c>
      <c r="E918" s="7">
        <v>132</v>
      </c>
      <c r="F918" s="7">
        <v>89</v>
      </c>
      <c r="G918" s="7">
        <v>696</v>
      </c>
    </row>
    <row r="919" spans="1:7" x14ac:dyDescent="0.3">
      <c r="A919" s="7" t="s">
        <v>81</v>
      </c>
      <c r="B919" s="8">
        <v>43929</v>
      </c>
      <c r="C919" s="7">
        <v>1834</v>
      </c>
      <c r="D919" s="7">
        <v>730</v>
      </c>
      <c r="E919" s="7">
        <v>140</v>
      </c>
      <c r="F919" s="7">
        <v>92</v>
      </c>
      <c r="G919" s="7">
        <v>359</v>
      </c>
    </row>
    <row r="920" spans="1:7" x14ac:dyDescent="0.3">
      <c r="A920" s="7" t="s">
        <v>82</v>
      </c>
      <c r="B920" s="8">
        <v>43929</v>
      </c>
      <c r="C920" s="7">
        <v>1619</v>
      </c>
      <c r="D920" s="7">
        <v>720</v>
      </c>
      <c r="E920" s="7">
        <v>71</v>
      </c>
      <c r="F920" s="7">
        <v>98</v>
      </c>
      <c r="G920" s="7">
        <v>214</v>
      </c>
    </row>
    <row r="921" spans="1:7" x14ac:dyDescent="0.3">
      <c r="A921" s="7" t="s">
        <v>83</v>
      </c>
      <c r="B921" s="8">
        <v>43929</v>
      </c>
      <c r="C921" s="7">
        <v>12489</v>
      </c>
      <c r="D921" s="7">
        <v>2575</v>
      </c>
      <c r="E921" s="7">
        <v>342</v>
      </c>
      <c r="F921" s="7">
        <v>1322</v>
      </c>
      <c r="G921" s="7">
        <v>1766</v>
      </c>
    </row>
    <row r="922" spans="1:7" x14ac:dyDescent="0.3">
      <c r="A922" s="7" t="s">
        <v>84</v>
      </c>
      <c r="B922" s="8">
        <v>43929</v>
      </c>
      <c r="C922" s="7">
        <v>10518</v>
      </c>
      <c r="D922" s="7">
        <v>5523</v>
      </c>
      <c r="E922" s="7">
        <v>338</v>
      </c>
      <c r="F922" s="7">
        <v>1082</v>
      </c>
      <c r="G922" s="7">
        <v>3242</v>
      </c>
    </row>
    <row r="923" spans="1:7" x14ac:dyDescent="0.3">
      <c r="A923" s="7" t="s">
        <v>85</v>
      </c>
      <c r="B923" s="8">
        <v>43929</v>
      </c>
      <c r="C923" s="7">
        <v>31043</v>
      </c>
      <c r="D923" s="7">
        <v>20943</v>
      </c>
      <c r="E923" s="7">
        <v>2507</v>
      </c>
      <c r="F923" s="7">
        <v>3148</v>
      </c>
      <c r="G923" s="7">
        <v>13063</v>
      </c>
    </row>
    <row r="924" spans="1:7" x14ac:dyDescent="0.3">
      <c r="A924" s="7" t="s">
        <v>86</v>
      </c>
      <c r="B924" s="8">
        <v>43929</v>
      </c>
      <c r="C924" s="7">
        <v>84</v>
      </c>
      <c r="D924" s="7">
        <v>9</v>
      </c>
      <c r="E924" s="7">
        <v>4</v>
      </c>
      <c r="F924" s="7">
        <v>4</v>
      </c>
      <c r="G924" s="7">
        <v>7</v>
      </c>
    </row>
    <row r="925" spans="1:7" x14ac:dyDescent="0.3">
      <c r="A925" s="7" t="s">
        <v>87</v>
      </c>
      <c r="B925" s="8">
        <v>43929</v>
      </c>
      <c r="C925" s="7">
        <v>7964</v>
      </c>
      <c r="D925" s="7">
        <v>3815</v>
      </c>
      <c r="E925" s="7">
        <v>541</v>
      </c>
      <c r="F925" s="7">
        <v>767</v>
      </c>
      <c r="G925" s="7">
        <v>1772</v>
      </c>
    </row>
    <row r="926" spans="1:7" x14ac:dyDescent="0.3">
      <c r="A926" s="7" t="s">
        <v>88</v>
      </c>
      <c r="B926" s="8">
        <v>43929</v>
      </c>
      <c r="C926" s="7">
        <v>2273</v>
      </c>
      <c r="D926" s="7">
        <v>958</v>
      </c>
      <c r="E926" s="7">
        <v>99</v>
      </c>
      <c r="F926" s="7">
        <v>283</v>
      </c>
      <c r="G926" s="7">
        <v>381</v>
      </c>
    </row>
    <row r="927" spans="1:7" x14ac:dyDescent="0.3">
      <c r="A927" s="7" t="s">
        <v>89</v>
      </c>
      <c r="B927" s="8">
        <v>43929</v>
      </c>
      <c r="C927" s="7">
        <v>6758</v>
      </c>
      <c r="D927" s="7">
        <v>2094</v>
      </c>
      <c r="E927" s="7">
        <v>155</v>
      </c>
      <c r="F927" s="7">
        <v>231</v>
      </c>
      <c r="G927" s="7">
        <v>910</v>
      </c>
    </row>
    <row r="928" spans="1:7" x14ac:dyDescent="0.3">
      <c r="A928" s="7" t="s">
        <v>90</v>
      </c>
      <c r="B928" s="8">
        <v>43929</v>
      </c>
      <c r="C928" s="7">
        <v>43877</v>
      </c>
      <c r="D928" s="7">
        <v>12853</v>
      </c>
      <c r="E928" s="7">
        <v>1433</v>
      </c>
      <c r="F928" s="7">
        <v>5800</v>
      </c>
      <c r="G928" s="7">
        <v>21121</v>
      </c>
    </row>
    <row r="929" spans="1:7" x14ac:dyDescent="0.3">
      <c r="A929" s="7" t="s">
        <v>163</v>
      </c>
      <c r="B929" s="8">
        <v>43929</v>
      </c>
      <c r="C929" s="7">
        <v>93</v>
      </c>
      <c r="D929" s="7">
        <v>40</v>
      </c>
      <c r="E929" s="7">
        <v>3</v>
      </c>
      <c r="F929" s="7">
        <v>2</v>
      </c>
      <c r="G929" s="7">
        <v>16</v>
      </c>
    </row>
    <row r="930" spans="1:7" x14ac:dyDescent="0.3">
      <c r="A930" s="7" t="s">
        <v>92</v>
      </c>
      <c r="B930" s="8">
        <v>43929</v>
      </c>
      <c r="C930" s="7">
        <v>1356</v>
      </c>
      <c r="D930" s="7">
        <v>533</v>
      </c>
      <c r="E930" s="7">
        <v>87</v>
      </c>
      <c r="F930" s="7">
        <v>88</v>
      </c>
      <c r="G930" s="7">
        <v>219</v>
      </c>
    </row>
    <row r="931" spans="1:7" x14ac:dyDescent="0.3">
      <c r="A931" s="7" t="s">
        <v>93</v>
      </c>
      <c r="B931" s="8">
        <v>43929</v>
      </c>
      <c r="C931" s="7">
        <v>3575</v>
      </c>
      <c r="D931" s="7">
        <v>1526</v>
      </c>
      <c r="E931" s="7">
        <v>124</v>
      </c>
      <c r="F931" s="7">
        <v>214</v>
      </c>
      <c r="G931" s="7">
        <v>462</v>
      </c>
    </row>
    <row r="932" spans="1:7" x14ac:dyDescent="0.3">
      <c r="A932" s="7" t="s">
        <v>94</v>
      </c>
      <c r="B932" s="8">
        <v>43929</v>
      </c>
      <c r="C932" s="7">
        <v>9806</v>
      </c>
      <c r="D932" s="7">
        <v>5130</v>
      </c>
      <c r="E932" s="7">
        <v>433</v>
      </c>
      <c r="F932" s="7">
        <v>689</v>
      </c>
      <c r="G932" s="7">
        <v>4514</v>
      </c>
    </row>
    <row r="933" spans="1:7" x14ac:dyDescent="0.3">
      <c r="A933" s="7" t="s">
        <v>95</v>
      </c>
      <c r="B933" s="8">
        <v>43929</v>
      </c>
      <c r="C933" s="7">
        <v>3026</v>
      </c>
      <c r="D933" s="7">
        <v>997</v>
      </c>
      <c r="E933" s="7">
        <v>69</v>
      </c>
      <c r="F933" s="7">
        <v>182</v>
      </c>
      <c r="G933" s="7">
        <v>1172</v>
      </c>
    </row>
    <row r="934" spans="1:7" x14ac:dyDescent="0.3">
      <c r="A934" s="7" t="s">
        <v>77</v>
      </c>
      <c r="B934" s="8">
        <v>43930</v>
      </c>
      <c r="C934" s="7">
        <v>9510</v>
      </c>
      <c r="D934" s="7">
        <v>4715</v>
      </c>
      <c r="E934" s="7">
        <v>582</v>
      </c>
      <c r="F934" s="7">
        <v>691</v>
      </c>
      <c r="G934" s="7">
        <v>1437</v>
      </c>
    </row>
    <row r="935" spans="1:7" x14ac:dyDescent="0.3">
      <c r="A935" s="7" t="s">
        <v>78</v>
      </c>
      <c r="B935" s="8">
        <v>43930</v>
      </c>
      <c r="C935" s="7">
        <v>3831</v>
      </c>
      <c r="D935" s="7">
        <v>1822</v>
      </c>
      <c r="E935" s="7">
        <v>263</v>
      </c>
      <c r="F935" s="7">
        <v>409</v>
      </c>
      <c r="G935" s="7">
        <v>797</v>
      </c>
    </row>
    <row r="936" spans="1:7" x14ac:dyDescent="0.3">
      <c r="A936" s="7" t="s">
        <v>79</v>
      </c>
      <c r="B936" s="8">
        <v>43930</v>
      </c>
      <c r="C936" s="7">
        <v>1799</v>
      </c>
      <c r="D936" s="7">
        <v>1083</v>
      </c>
      <c r="E936" s="7">
        <v>100</v>
      </c>
      <c r="F936" s="7">
        <v>121</v>
      </c>
      <c r="G936" s="7">
        <v>372</v>
      </c>
    </row>
    <row r="937" spans="1:7" x14ac:dyDescent="0.3">
      <c r="A937" s="7" t="s">
        <v>80</v>
      </c>
      <c r="B937" s="8">
        <v>43930</v>
      </c>
      <c r="C937" s="7">
        <v>1488</v>
      </c>
      <c r="D937" s="7">
        <v>777</v>
      </c>
      <c r="E937" s="7">
        <v>136</v>
      </c>
      <c r="F937" s="7">
        <v>97</v>
      </c>
      <c r="G937" s="7">
        <v>737</v>
      </c>
    </row>
    <row r="938" spans="1:7" x14ac:dyDescent="0.3">
      <c r="A938" s="7" t="s">
        <v>81</v>
      </c>
      <c r="B938" s="8">
        <v>43930</v>
      </c>
      <c r="C938" s="7">
        <v>1858</v>
      </c>
      <c r="D938" s="7">
        <v>738</v>
      </c>
      <c r="E938" s="7">
        <v>141</v>
      </c>
      <c r="F938" s="7">
        <v>94</v>
      </c>
      <c r="G938" s="7">
        <v>386</v>
      </c>
    </row>
    <row r="939" spans="1:7" x14ac:dyDescent="0.3">
      <c r="A939" s="7" t="s">
        <v>82</v>
      </c>
      <c r="B939" s="8">
        <v>43930</v>
      </c>
      <c r="C939" s="7">
        <v>1659</v>
      </c>
      <c r="D939" s="7">
        <v>747</v>
      </c>
      <c r="E939" s="7">
        <v>73</v>
      </c>
      <c r="F939" s="7">
        <v>102</v>
      </c>
      <c r="G939" s="7">
        <v>265</v>
      </c>
    </row>
    <row r="940" spans="1:7" x14ac:dyDescent="0.3">
      <c r="A940" s="7" t="s">
        <v>83</v>
      </c>
      <c r="B940" s="8">
        <v>43930</v>
      </c>
      <c r="C940" s="7">
        <v>13063</v>
      </c>
      <c r="D940" s="7">
        <v>2359</v>
      </c>
      <c r="E940" s="7">
        <v>329</v>
      </c>
      <c r="F940" s="7">
        <v>1431</v>
      </c>
      <c r="G940" s="7">
        <v>1982</v>
      </c>
    </row>
    <row r="941" spans="1:7" x14ac:dyDescent="0.3">
      <c r="A941" s="7" t="s">
        <v>84</v>
      </c>
      <c r="B941" s="8">
        <v>43930</v>
      </c>
      <c r="C941" s="7">
        <v>11102</v>
      </c>
      <c r="D941" s="7">
        <v>5674</v>
      </c>
      <c r="E941" s="7">
        <v>332</v>
      </c>
      <c r="F941" s="7">
        <v>1129</v>
      </c>
      <c r="G941" s="7">
        <v>3506</v>
      </c>
    </row>
    <row r="942" spans="1:7" x14ac:dyDescent="0.3">
      <c r="A942" s="7" t="s">
        <v>85</v>
      </c>
      <c r="B942" s="8">
        <v>43930</v>
      </c>
      <c r="C942" s="7">
        <v>31824</v>
      </c>
      <c r="D942" s="7">
        <v>21530</v>
      </c>
      <c r="E942" s="7">
        <v>2582</v>
      </c>
      <c r="F942" s="7">
        <v>3231</v>
      </c>
      <c r="G942" s="7">
        <v>13513</v>
      </c>
    </row>
    <row r="943" spans="1:7" x14ac:dyDescent="0.3">
      <c r="A943" s="7" t="s">
        <v>86</v>
      </c>
      <c r="B943" s="8">
        <v>43930</v>
      </c>
      <c r="C943" s="7">
        <v>91</v>
      </c>
      <c r="D943" s="7">
        <v>9</v>
      </c>
      <c r="E943" s="7">
        <v>4</v>
      </c>
      <c r="F943" s="7">
        <v>4</v>
      </c>
      <c r="G943" s="7">
        <v>12</v>
      </c>
    </row>
    <row r="944" spans="1:7" x14ac:dyDescent="0.3">
      <c r="A944" s="7" t="s">
        <v>87</v>
      </c>
      <c r="B944" s="8">
        <v>43930</v>
      </c>
      <c r="C944" s="7">
        <v>8331</v>
      </c>
      <c r="D944" s="7">
        <v>3987</v>
      </c>
      <c r="E944" s="7">
        <v>561</v>
      </c>
      <c r="F944" s="7">
        <v>796</v>
      </c>
      <c r="G944" s="7">
        <v>2085</v>
      </c>
    </row>
    <row r="945" spans="1:7" x14ac:dyDescent="0.3">
      <c r="A945" s="7" t="s">
        <v>88</v>
      </c>
      <c r="B945" s="8">
        <v>43930</v>
      </c>
      <c r="C945" s="7">
        <v>2332</v>
      </c>
      <c r="D945" s="7">
        <v>1003</v>
      </c>
      <c r="E945" s="7">
        <v>101</v>
      </c>
      <c r="F945" s="7">
        <v>288</v>
      </c>
      <c r="G945" s="7">
        <v>397</v>
      </c>
    </row>
    <row r="946" spans="1:7" x14ac:dyDescent="0.3">
      <c r="A946" s="7" t="s">
        <v>89</v>
      </c>
      <c r="B946" s="8">
        <v>43930</v>
      </c>
      <c r="C946" s="7">
        <v>6946</v>
      </c>
      <c r="D946" s="7">
        <v>2165</v>
      </c>
      <c r="E946" s="7">
        <v>151</v>
      </c>
      <c r="F946" s="7">
        <v>243</v>
      </c>
      <c r="G946" s="7">
        <v>997</v>
      </c>
    </row>
    <row r="947" spans="1:7" x14ac:dyDescent="0.3">
      <c r="A947" s="7" t="s">
        <v>90</v>
      </c>
      <c r="B947" s="8">
        <v>43930</v>
      </c>
      <c r="C947" s="7">
        <v>44783</v>
      </c>
      <c r="D947" s="7">
        <v>12432</v>
      </c>
      <c r="E947" s="7">
        <v>1399</v>
      </c>
      <c r="F947" s="7">
        <v>5972</v>
      </c>
      <c r="G947" s="7">
        <v>22414</v>
      </c>
    </row>
    <row r="948" spans="1:7" x14ac:dyDescent="0.3">
      <c r="A948" s="7" t="s">
        <v>163</v>
      </c>
      <c r="B948" s="8">
        <v>43930</v>
      </c>
      <c r="C948" s="7">
        <v>95</v>
      </c>
      <c r="D948" s="7">
        <v>41</v>
      </c>
      <c r="E948" s="7">
        <v>3</v>
      </c>
      <c r="F948" s="7">
        <v>2</v>
      </c>
      <c r="G948" s="7">
        <v>17</v>
      </c>
    </row>
    <row r="949" spans="1:7" x14ac:dyDescent="0.3">
      <c r="A949" s="7" t="s">
        <v>92</v>
      </c>
      <c r="B949" s="8">
        <v>43930</v>
      </c>
      <c r="C949" s="7">
        <v>1383</v>
      </c>
      <c r="D949" s="7">
        <v>533</v>
      </c>
      <c r="E949" s="7">
        <v>88</v>
      </c>
      <c r="F949" s="7">
        <v>90</v>
      </c>
      <c r="G949" s="7">
        <v>255</v>
      </c>
    </row>
    <row r="950" spans="1:7" x14ac:dyDescent="0.3">
      <c r="A950" s="7" t="s">
        <v>93</v>
      </c>
      <c r="B950" s="8">
        <v>43930</v>
      </c>
      <c r="C950" s="7">
        <v>3748</v>
      </c>
      <c r="D950" s="7">
        <v>1620</v>
      </c>
      <c r="E950" s="7">
        <v>124</v>
      </c>
      <c r="F950" s="7">
        <v>218</v>
      </c>
      <c r="G950" s="7">
        <v>560</v>
      </c>
    </row>
    <row r="951" spans="1:7" x14ac:dyDescent="0.3">
      <c r="A951" s="7" t="s">
        <v>94</v>
      </c>
      <c r="B951" s="8">
        <v>43930</v>
      </c>
      <c r="C951" s="7">
        <v>10103</v>
      </c>
      <c r="D951" s="7">
        <v>5290</v>
      </c>
      <c r="E951" s="7">
        <v>442</v>
      </c>
      <c r="F951" s="7">
        <v>729</v>
      </c>
      <c r="G951" s="7">
        <v>4680</v>
      </c>
    </row>
    <row r="952" spans="1:7" x14ac:dyDescent="0.3">
      <c r="A952" s="7" t="s">
        <v>95</v>
      </c>
      <c r="B952" s="8">
        <v>43930</v>
      </c>
      <c r="C952" s="7">
        <v>3076</v>
      </c>
      <c r="D952" s="7">
        <v>1047</v>
      </c>
      <c r="E952" s="7">
        <v>71</v>
      </c>
      <c r="F952" s="7">
        <v>196</v>
      </c>
      <c r="G952" s="7">
        <v>1256</v>
      </c>
    </row>
    <row r="953" spans="1:7" x14ac:dyDescent="0.3">
      <c r="A953" s="7" t="s">
        <v>77</v>
      </c>
      <c r="B953" s="8">
        <v>43931</v>
      </c>
      <c r="C953" s="7">
        <v>9712</v>
      </c>
      <c r="D953" s="7">
        <v>4808</v>
      </c>
      <c r="E953" s="7">
        <v>602</v>
      </c>
      <c r="F953" s="7">
        <v>737</v>
      </c>
      <c r="G953" s="7">
        <v>1630</v>
      </c>
    </row>
    <row r="954" spans="1:7" x14ac:dyDescent="0.3">
      <c r="A954" s="7" t="s">
        <v>78</v>
      </c>
      <c r="B954" s="8">
        <v>43931</v>
      </c>
      <c r="C954" s="7">
        <v>3969</v>
      </c>
      <c r="D954" s="7">
        <v>1860</v>
      </c>
      <c r="E954" s="7">
        <v>266</v>
      </c>
      <c r="F954" s="7">
        <v>425</v>
      </c>
      <c r="G954" s="7">
        <v>888</v>
      </c>
    </row>
    <row r="955" spans="1:7" x14ac:dyDescent="0.3">
      <c r="A955" s="7" t="s">
        <v>79</v>
      </c>
      <c r="B955" s="8">
        <v>43931</v>
      </c>
      <c r="C955" s="7">
        <v>1827</v>
      </c>
      <c r="D955" s="7">
        <v>1147</v>
      </c>
      <c r="E955" s="7">
        <v>105</v>
      </c>
      <c r="F955" s="7">
        <v>128</v>
      </c>
      <c r="G955" s="7">
        <v>414</v>
      </c>
    </row>
    <row r="956" spans="1:7" x14ac:dyDescent="0.3">
      <c r="A956" s="7" t="s">
        <v>80</v>
      </c>
      <c r="B956" s="8">
        <v>43931</v>
      </c>
      <c r="C956" s="7">
        <v>1507</v>
      </c>
      <c r="D956" s="7">
        <v>778</v>
      </c>
      <c r="E956" s="7">
        <v>137</v>
      </c>
      <c r="F956" s="7">
        <v>102</v>
      </c>
      <c r="G956" s="7">
        <v>757</v>
      </c>
    </row>
    <row r="957" spans="1:7" x14ac:dyDescent="0.3">
      <c r="A957" s="7" t="s">
        <v>81</v>
      </c>
      <c r="B957" s="8">
        <v>43931</v>
      </c>
      <c r="C957" s="7">
        <v>1887</v>
      </c>
      <c r="D957" s="7">
        <v>745</v>
      </c>
      <c r="E957" s="7">
        <v>144</v>
      </c>
      <c r="F957" s="7">
        <v>95</v>
      </c>
      <c r="G957" s="7">
        <v>432</v>
      </c>
    </row>
    <row r="958" spans="1:7" x14ac:dyDescent="0.3">
      <c r="A958" s="7" t="s">
        <v>82</v>
      </c>
      <c r="B958" s="8">
        <v>43931</v>
      </c>
      <c r="C958" s="7">
        <v>1719</v>
      </c>
      <c r="D958" s="7">
        <v>773</v>
      </c>
      <c r="E958" s="7">
        <v>75</v>
      </c>
      <c r="F958" s="7">
        <v>107</v>
      </c>
      <c r="G958" s="7">
        <v>281</v>
      </c>
    </row>
    <row r="959" spans="1:7" x14ac:dyDescent="0.3">
      <c r="A959" s="7" t="s">
        <v>83</v>
      </c>
      <c r="B959" s="8">
        <v>43931</v>
      </c>
      <c r="C959" s="7">
        <v>13456</v>
      </c>
      <c r="D959" s="7">
        <v>2198</v>
      </c>
      <c r="E959" s="7">
        <v>316</v>
      </c>
      <c r="F959" s="7">
        <v>1483</v>
      </c>
      <c r="G959" s="7">
        <v>2205</v>
      </c>
    </row>
    <row r="960" spans="1:7" x14ac:dyDescent="0.3">
      <c r="A960" s="7" t="s">
        <v>84</v>
      </c>
      <c r="B960" s="8">
        <v>43931</v>
      </c>
      <c r="C960" s="7">
        <v>11543</v>
      </c>
      <c r="D960" s="7">
        <v>5817</v>
      </c>
      <c r="E960" s="7">
        <v>327</v>
      </c>
      <c r="F960" s="7">
        <v>1180</v>
      </c>
      <c r="G960" s="7">
        <v>3757</v>
      </c>
    </row>
    <row r="961" spans="1:7" x14ac:dyDescent="0.3">
      <c r="A961" s="7" t="s">
        <v>85</v>
      </c>
      <c r="B961" s="8">
        <v>43931</v>
      </c>
      <c r="C961" s="7">
        <v>32984</v>
      </c>
      <c r="D961" s="7">
        <v>21921</v>
      </c>
      <c r="E961" s="7">
        <v>2629</v>
      </c>
      <c r="F961" s="7">
        <v>3331</v>
      </c>
      <c r="G961" s="7">
        <v>14258</v>
      </c>
    </row>
    <row r="962" spans="1:7" x14ac:dyDescent="0.3">
      <c r="A962" s="7" t="s">
        <v>86</v>
      </c>
      <c r="B962" s="8">
        <v>43931</v>
      </c>
      <c r="C962" s="7">
        <v>93</v>
      </c>
      <c r="D962" s="7">
        <v>9</v>
      </c>
      <c r="E962" s="7">
        <v>4</v>
      </c>
      <c r="F962" s="7">
        <v>4</v>
      </c>
      <c r="G962" s="7">
        <v>17</v>
      </c>
    </row>
    <row r="963" spans="1:7" x14ac:dyDescent="0.3">
      <c r="A963" s="7" t="s">
        <v>87</v>
      </c>
      <c r="B963" s="8">
        <v>43931</v>
      </c>
      <c r="C963" s="7">
        <v>8578</v>
      </c>
      <c r="D963" s="7">
        <v>4132</v>
      </c>
      <c r="E963" s="7">
        <v>565</v>
      </c>
      <c r="F963" s="7">
        <v>818</v>
      </c>
      <c r="G963" s="7">
        <v>2289</v>
      </c>
    </row>
    <row r="964" spans="1:7" x14ac:dyDescent="0.3">
      <c r="A964" s="7" t="s">
        <v>88</v>
      </c>
      <c r="B964" s="8">
        <v>43931</v>
      </c>
      <c r="C964" s="7">
        <v>2486</v>
      </c>
      <c r="D964" s="7">
        <v>1052</v>
      </c>
      <c r="E964" s="7">
        <v>104</v>
      </c>
      <c r="F964" s="7">
        <v>303</v>
      </c>
      <c r="G964" s="7">
        <v>462</v>
      </c>
    </row>
    <row r="965" spans="1:7" x14ac:dyDescent="0.3">
      <c r="A965" s="7" t="s">
        <v>89</v>
      </c>
      <c r="B965" s="8">
        <v>43931</v>
      </c>
      <c r="C965" s="7">
        <v>7176</v>
      </c>
      <c r="D965" s="7">
        <v>2215</v>
      </c>
      <c r="E965" s="7">
        <v>144</v>
      </c>
      <c r="F965" s="7">
        <v>261</v>
      </c>
      <c r="G965" s="7">
        <v>1082</v>
      </c>
    </row>
    <row r="966" spans="1:7" x14ac:dyDescent="0.3">
      <c r="A966" s="7" t="s">
        <v>90</v>
      </c>
      <c r="B966" s="8">
        <v>43931</v>
      </c>
      <c r="C966" s="7">
        <v>45849</v>
      </c>
      <c r="D966" s="7">
        <v>11894</v>
      </c>
      <c r="E966" s="7">
        <v>1376</v>
      </c>
      <c r="F966" s="7">
        <v>6084</v>
      </c>
      <c r="G966" s="7">
        <v>23663</v>
      </c>
    </row>
    <row r="967" spans="1:7" x14ac:dyDescent="0.3">
      <c r="A967" s="7" t="s">
        <v>163</v>
      </c>
      <c r="B967" s="8">
        <v>43931</v>
      </c>
      <c r="C967" s="7">
        <v>98</v>
      </c>
      <c r="D967" s="7">
        <v>43</v>
      </c>
      <c r="E967" s="7">
        <v>3</v>
      </c>
      <c r="F967" s="7">
        <v>2</v>
      </c>
      <c r="G967" s="7">
        <v>18</v>
      </c>
    </row>
    <row r="968" spans="1:7" x14ac:dyDescent="0.3">
      <c r="A968" s="7" t="s">
        <v>92</v>
      </c>
      <c r="B968" s="8">
        <v>43931</v>
      </c>
      <c r="C968" s="7">
        <v>1413</v>
      </c>
      <c r="D968" s="7">
        <v>533</v>
      </c>
      <c r="E968" s="7">
        <v>88</v>
      </c>
      <c r="F968" s="7">
        <v>94</v>
      </c>
      <c r="G968" s="7">
        <v>275</v>
      </c>
    </row>
    <row r="969" spans="1:7" x14ac:dyDescent="0.3">
      <c r="A969" s="7" t="s">
        <v>93</v>
      </c>
      <c r="B969" s="8">
        <v>43931</v>
      </c>
      <c r="C969" s="7">
        <v>3817</v>
      </c>
      <c r="D969" s="7">
        <v>1641</v>
      </c>
      <c r="E969" s="7">
        <v>124</v>
      </c>
      <c r="F969" s="7">
        <v>227</v>
      </c>
      <c r="G969" s="7">
        <v>603</v>
      </c>
    </row>
    <row r="970" spans="1:7" x14ac:dyDescent="0.3">
      <c r="A970" s="7" t="s">
        <v>94</v>
      </c>
      <c r="B970" s="8">
        <v>43931</v>
      </c>
      <c r="C970" s="7">
        <v>10515</v>
      </c>
      <c r="D970" s="7">
        <v>5402</v>
      </c>
      <c r="E970" s="7">
        <v>453</v>
      </c>
      <c r="F970" s="7">
        <v>765</v>
      </c>
      <c r="G970" s="7">
        <v>4741</v>
      </c>
    </row>
    <row r="971" spans="1:7" x14ac:dyDescent="0.3">
      <c r="A971" s="7" t="s">
        <v>95</v>
      </c>
      <c r="B971" s="8">
        <v>43931</v>
      </c>
      <c r="C971" s="7">
        <v>3223</v>
      </c>
      <c r="D971" s="7">
        <v>1082</v>
      </c>
      <c r="E971" s="7">
        <v>73</v>
      </c>
      <c r="F971" s="7">
        <v>207</v>
      </c>
      <c r="G971" s="7">
        <v>1337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2663F-E02C-40D0-B777-CFD5A7A4C372}">
  <dimension ref="A1:CI649"/>
  <sheetViews>
    <sheetView workbookViewId="0">
      <selection activeCell="S5" sqref="S5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4" bestFit="1" customWidth="1"/>
    <col min="11" max="11" width="10.44140625" style="4" bestFit="1" customWidth="1"/>
    <col min="12" max="12" width="8.6640625" style="4" bestFit="1" customWidth="1"/>
    <col min="13" max="13" width="3.109375" style="5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M2" s="1"/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M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91.61132922843322</v>
      </c>
      <c r="BW3" s="1">
        <v>21912565.126841363</v>
      </c>
      <c r="BX3" s="7">
        <v>19</v>
      </c>
      <c r="BY3" s="1">
        <v>1153292.9014127033</v>
      </c>
      <c r="BZ3" s="49">
        <v>957063.55644944182</v>
      </c>
      <c r="CA3" s="49">
        <v>1248112.7494081743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M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49</v>
      </c>
      <c r="CH4" s="1"/>
      <c r="CI4" s="1"/>
    </row>
    <row r="5" spans="1:87" x14ac:dyDescent="0.3">
      <c r="A5" s="1"/>
      <c r="M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M6" s="1"/>
      <c r="BL6" s="7"/>
      <c r="BM6" s="7"/>
      <c r="BN6" s="7"/>
      <c r="BO6" s="7"/>
      <c r="BP6" s="7"/>
      <c r="BQ6" s="7"/>
      <c r="BR6" s="7"/>
      <c r="BU6" s="83"/>
      <c r="BV6" s="84"/>
      <c r="BW6" s="85"/>
      <c r="BX6" s="86"/>
      <c r="BY6" s="85"/>
      <c r="BZ6" s="87"/>
      <c r="CA6" s="87"/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M7" s="1"/>
      <c r="BL7" s="7"/>
      <c r="BM7" s="7"/>
      <c r="BN7" s="7"/>
      <c r="BO7" s="7"/>
      <c r="BP7" s="7"/>
      <c r="BQ7" s="7"/>
      <c r="BR7" s="7"/>
      <c r="BU7" s="68"/>
      <c r="BV7" s="82"/>
      <c r="BW7" s="1"/>
      <c r="BZ7" s="49"/>
      <c r="CA7" s="49"/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M8" s="1"/>
      <c r="BL8" s="7"/>
      <c r="BM8" s="7"/>
      <c r="BN8" s="7"/>
      <c r="BO8" s="7"/>
      <c r="BP8" s="7"/>
      <c r="BQ8" s="7"/>
      <c r="BR8" s="7"/>
      <c r="BU8" s="68">
        <v>15</v>
      </c>
      <c r="BV8" s="82">
        <v>78.659156978528031</v>
      </c>
      <c r="BW8" s="1">
        <v>28818147.295801237</v>
      </c>
      <c r="BX8" s="7">
        <v>20</v>
      </c>
      <c r="BY8" s="1">
        <v>1440907.364790062</v>
      </c>
      <c r="BZ8" s="49">
        <v>821752.2129546823</v>
      </c>
      <c r="CA8" s="49">
        <v>1071652.354675466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M9" s="1"/>
      <c r="BL9" s="7"/>
      <c r="BM9" s="7"/>
      <c r="BN9" s="7"/>
      <c r="BO9" s="7"/>
      <c r="BP9" s="7"/>
      <c r="BQ9" s="7"/>
      <c r="BR9" s="7"/>
      <c r="BU9" s="68">
        <v>16</v>
      </c>
      <c r="BV9" s="82">
        <v>91.61132922843322</v>
      </c>
      <c r="BW9" s="1">
        <v>21912565.126841363</v>
      </c>
      <c r="BX9" s="7">
        <v>19</v>
      </c>
      <c r="BY9" s="1">
        <v>1153292.9014127033</v>
      </c>
      <c r="BZ9" s="49">
        <v>957063.55644944182</v>
      </c>
      <c r="CA9" s="49">
        <v>1248112.7494081743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M10" s="1"/>
      <c r="BL10" s="73" t="s">
        <v>132</v>
      </c>
      <c r="BU10" s="68">
        <v>17</v>
      </c>
      <c r="BV10" s="82">
        <v>107.07195128273104</v>
      </c>
      <c r="BW10" s="1">
        <v>26631083.324775413</v>
      </c>
      <c r="BX10" s="7">
        <v>18</v>
      </c>
      <c r="BY10" s="1">
        <v>1479504.6291541895</v>
      </c>
      <c r="BZ10" s="49">
        <v>1118580.6750506912</v>
      </c>
      <c r="CA10" s="49">
        <v>1458748.2642759276</v>
      </c>
    </row>
    <row r="11" spans="1:87" x14ac:dyDescent="0.3">
      <c r="A11" s="1"/>
      <c r="N11" s="55"/>
      <c r="O11" s="55"/>
      <c r="P11" s="55"/>
      <c r="AJ11" s="1"/>
      <c r="AK11" s="123">
        <v>50000</v>
      </c>
      <c r="AL11" s="123"/>
      <c r="AM11" s="123"/>
      <c r="AN11" s="123"/>
      <c r="AO11" s="123"/>
      <c r="AP11" s="92"/>
      <c r="AQ11" s="92"/>
      <c r="AR11" s="92"/>
      <c r="AS11" s="92"/>
      <c r="AT11" s="92"/>
      <c r="AU11" s="123"/>
      <c r="AV11" s="123"/>
      <c r="AW11" s="123"/>
      <c r="AX11" s="123"/>
      <c r="AY11" s="123"/>
      <c r="AZ11" s="123"/>
      <c r="BL11" s="72">
        <f>+BU14</f>
        <v>91.611329230931091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102"/>
      <c r="K12" s="102"/>
      <c r="L12" s="102"/>
      <c r="M12" s="78"/>
      <c r="N12" s="124" t="s">
        <v>19</v>
      </c>
      <c r="O12" s="124"/>
      <c r="P12" s="125" t="s">
        <v>28</v>
      </c>
      <c r="Q12" s="125"/>
      <c r="R12" s="125"/>
      <c r="S12" s="77"/>
      <c r="T12" s="77"/>
      <c r="U12" s="89"/>
      <c r="V12" s="89"/>
      <c r="W12" s="89"/>
      <c r="X12" s="89"/>
      <c r="Y12" s="125" t="s">
        <v>164</v>
      </c>
      <c r="Z12" s="125"/>
      <c r="AA12" s="89"/>
      <c r="AB12" s="89"/>
      <c r="AC12" s="89"/>
      <c r="AD12" s="89"/>
      <c r="AE12" s="126" t="s">
        <v>14</v>
      </c>
      <c r="AF12" s="126"/>
      <c r="AG12" s="126"/>
      <c r="AH12" s="126"/>
      <c r="AI12" s="42" t="s">
        <v>68</v>
      </c>
      <c r="AK12" s="127" t="s">
        <v>67</v>
      </c>
      <c r="AL12" s="127"/>
      <c r="AM12" s="127"/>
      <c r="AN12" s="127"/>
      <c r="AO12" s="127"/>
      <c r="AP12" s="126" t="s">
        <v>14</v>
      </c>
      <c r="AQ12" s="126"/>
      <c r="AR12" s="126"/>
      <c r="AS12" s="126"/>
      <c r="AT12" s="42" t="s">
        <v>68</v>
      </c>
      <c r="AU12" s="127" t="s">
        <v>67</v>
      </c>
      <c r="AV12" s="127"/>
      <c r="AW12" s="127"/>
      <c r="AX12" s="127"/>
      <c r="AY12" s="127"/>
      <c r="AZ12" s="127"/>
      <c r="BJ12" s="128" t="s">
        <v>129</v>
      </c>
      <c r="BK12" s="128"/>
      <c r="BL12" s="122" t="s">
        <v>19</v>
      </c>
      <c r="BM12" s="122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77" t="s">
        <v>5</v>
      </c>
      <c r="D13" s="77" t="s">
        <v>6</v>
      </c>
      <c r="E13" s="77" t="s">
        <v>29</v>
      </c>
      <c r="F13" s="77" t="s">
        <v>18</v>
      </c>
      <c r="G13" s="77" t="s">
        <v>7</v>
      </c>
      <c r="H13" s="77" t="s">
        <v>17</v>
      </c>
      <c r="I13" s="77" t="s">
        <v>8</v>
      </c>
      <c r="J13" s="103" t="s">
        <v>9</v>
      </c>
      <c r="K13" s="103" t="s">
        <v>10</v>
      </c>
      <c r="L13" s="103" t="s">
        <v>12</v>
      </c>
      <c r="M13" s="79" t="s">
        <v>13</v>
      </c>
      <c r="N13" s="77" t="s">
        <v>102</v>
      </c>
      <c r="O13" s="77" t="s">
        <v>28</v>
      </c>
      <c r="P13" s="77" t="s">
        <v>29</v>
      </c>
      <c r="Q13" s="77" t="s">
        <v>7</v>
      </c>
      <c r="R13" s="77" t="s">
        <v>8</v>
      </c>
      <c r="S13" s="77" t="s">
        <v>103</v>
      </c>
      <c r="T13" s="77" t="s">
        <v>74</v>
      </c>
      <c r="U13" s="90" t="s">
        <v>6</v>
      </c>
      <c r="V13" s="90" t="s">
        <v>29</v>
      </c>
      <c r="W13" s="90" t="s">
        <v>7</v>
      </c>
      <c r="X13" s="90" t="s">
        <v>8</v>
      </c>
      <c r="Y13" s="95" t="s">
        <v>165</v>
      </c>
      <c r="Z13" s="90" t="s">
        <v>166</v>
      </c>
      <c r="AA13" s="70" t="s">
        <v>6</v>
      </c>
      <c r="AB13" s="70" t="s">
        <v>29</v>
      </c>
      <c r="AC13" s="70" t="s">
        <v>7</v>
      </c>
      <c r="AD13" s="70" t="s">
        <v>8</v>
      </c>
      <c r="AE13" s="73" t="s">
        <v>50</v>
      </c>
      <c r="AF13" s="73" t="s">
        <v>15</v>
      </c>
      <c r="AG13" s="73" t="s">
        <v>49</v>
      </c>
      <c r="AH13" s="73" t="s">
        <v>16</v>
      </c>
      <c r="AI13" s="73" t="s">
        <v>69</v>
      </c>
      <c r="AJ13" s="73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91" t="s">
        <v>50</v>
      </c>
      <c r="AQ13" s="91" t="s">
        <v>15</v>
      </c>
      <c r="AR13" s="91"/>
      <c r="AS13" s="91" t="s">
        <v>16</v>
      </c>
      <c r="AT13" s="91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4">
        <v>56.37</v>
      </c>
      <c r="K14" s="4">
        <v>0</v>
      </c>
      <c r="L14" s="4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Z14" s="1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16</v>
      </c>
      <c r="BK14" s="7">
        <v>1</v>
      </c>
      <c r="BL14" s="1">
        <f t="shared" ref="BL14:BL45" si="12">IF(OR(BJ14&lt;$BU$12,BJ14&gt;$BW$12),0,$BU$14*B14)</f>
        <v>916.11329230931096</v>
      </c>
      <c r="BM14" s="74">
        <f>+EvolOf!H3</f>
        <v>2</v>
      </c>
      <c r="BN14" s="1">
        <f t="shared" ref="BN14:BN45" si="13">IF(OR(BJ14&lt;$BU$12,BJ14&gt;$BW$12),0,IF(BJ14&gt;$BW$12,0,VLOOKUP(BJ14,$BK$14:$BM$87,3)))</f>
        <v>386</v>
      </c>
      <c r="BO14" s="1">
        <f>+BL14-BN14</f>
        <v>530.11329230931096</v>
      </c>
      <c r="BP14" s="36">
        <f>IF(BN14=0,0,BL14/BN14-1)</f>
        <v>1.3733504982106504</v>
      </c>
      <c r="BQ14" s="1">
        <f t="shared" ref="BQ14:BQ52" si="14">+BO14*BO14</f>
        <v>281020.10268301697</v>
      </c>
      <c r="BR14" s="1">
        <f t="shared" ref="BR14:BR45" si="15">+$BU$14*B14</f>
        <v>916.11329230931096</v>
      </c>
      <c r="BS14" s="1">
        <f t="shared" ref="BS14:BS45" si="16">+$BU$14*E14</f>
        <v>916.11329230931096</v>
      </c>
      <c r="BT14" s="68">
        <v>16</v>
      </c>
      <c r="BU14" s="82">
        <v>91.611329230931091</v>
      </c>
      <c r="BV14" s="1">
        <f>SUM(BQ14:BQ71)</f>
        <v>21912565.12684137</v>
      </c>
      <c r="BW14" s="7">
        <f>COUNTIF(BQ14:BQ52,"&gt;0")</f>
        <v>19</v>
      </c>
      <c r="BX14" s="1">
        <f>+BV14/BW14</f>
        <v>1153292.9014127038</v>
      </c>
      <c r="BY14" s="49">
        <f>MAX(BS14:BS91)</f>
        <v>957063.55647553713</v>
      </c>
      <c r="BZ14" s="49">
        <f>INDEX(BR14:BR88,MATCH(BY14,BS14:BS88,0),1)</f>
        <v>1248112.7494422051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4">
        <v>56.37</v>
      </c>
      <c r="K15" s="4">
        <v>0</v>
      </c>
      <c r="L15" s="4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Z15" s="1">
        <v>0</v>
      </c>
      <c r="AA15" s="1">
        <f t="shared" ref="AA15:AA78" si="17">+D15+U15</f>
        <v>49990</v>
      </c>
      <c r="AB15" s="1">
        <f t="shared" ref="AB15:AB78" si="18">+E15+V15</f>
        <v>10</v>
      </c>
      <c r="AC15" s="1">
        <f t="shared" ref="AC15:AC78" si="19">+G15+W15</f>
        <v>0</v>
      </c>
      <c r="AD15" s="1">
        <f t="shared" ref="AD15:AD78" si="20">+I15+X15</f>
        <v>0</v>
      </c>
      <c r="AE15" s="1">
        <f>IF($C15="","",E15-E14)</f>
        <v>0</v>
      </c>
      <c r="AF15" s="1">
        <f t="shared" ref="AF15:AF78" si="21">IF($C15="","",G15-G14)</f>
        <v>0</v>
      </c>
      <c r="AG15" s="1">
        <f t="shared" ref="AG15:AG78" si="22">IF($C15="","",H15-H14)</f>
        <v>0</v>
      </c>
      <c r="AH15" s="1">
        <f t="shared" ref="AH15:AH78" si="23">IF($C15="","",I15-I14)</f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P78" si="24">IF($C15="","",V15-V14)</f>
        <v>0</v>
      </c>
      <c r="AQ15" s="1">
        <f t="shared" ref="AQ15:AQ78" si="25">IF($C15="","",W15-W14)</f>
        <v>0</v>
      </c>
      <c r="AR15" s="1"/>
      <c r="AS15" s="1">
        <f t="shared" ref="AS15:AS78" si="26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7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17</v>
      </c>
      <c r="BK15" s="7">
        <f>+BK14+1</f>
        <v>2</v>
      </c>
      <c r="BL15" s="1">
        <f t="shared" si="12"/>
        <v>916.11329230931096</v>
      </c>
      <c r="BM15" s="74">
        <f>+EvolOf!H4</f>
        <v>2</v>
      </c>
      <c r="BN15" s="1">
        <f t="shared" si="13"/>
        <v>526</v>
      </c>
      <c r="BO15" s="1">
        <f t="shared" ref="BO15:BO78" si="28">+BL15-BN15</f>
        <v>390.11329230931096</v>
      </c>
      <c r="BP15" s="36">
        <f t="shared" ref="BP15:BP52" si="29">IF(BN15=0,0,BL15/BN15-1)</f>
        <v>0.74166025153861392</v>
      </c>
      <c r="BQ15" s="1">
        <f t="shared" si="14"/>
        <v>152188.38083640989</v>
      </c>
      <c r="BR15" s="1">
        <f t="shared" si="15"/>
        <v>916.11329230931096</v>
      </c>
      <c r="BS15" s="1">
        <f t="shared" si="16"/>
        <v>916.11329230931096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4">
        <v>56.36</v>
      </c>
      <c r="K16" s="4">
        <v>0</v>
      </c>
      <c r="L16" s="4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Z16" s="1">
        <v>0</v>
      </c>
      <c r="AA16" s="1">
        <f t="shared" si="17"/>
        <v>49990</v>
      </c>
      <c r="AB16" s="1">
        <f t="shared" si="18"/>
        <v>10</v>
      </c>
      <c r="AC16" s="1">
        <f t="shared" si="19"/>
        <v>0</v>
      </c>
      <c r="AD16" s="1">
        <f t="shared" si="20"/>
        <v>0</v>
      </c>
      <c r="AE16" s="1">
        <f t="shared" ref="AE16:AE79" si="30">IF($C16="","",E16-E15)</f>
        <v>0</v>
      </c>
      <c r="AF16" s="1">
        <f t="shared" si="21"/>
        <v>0</v>
      </c>
      <c r="AG16" s="1">
        <f t="shared" si="22"/>
        <v>0</v>
      </c>
      <c r="AH16" s="1">
        <f t="shared" si="23"/>
        <v>0</v>
      </c>
      <c r="AI16" s="1">
        <f t="shared" ref="AI16:AI79" si="31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4"/>
        <v>0</v>
      </c>
      <c r="AQ16" s="1">
        <f t="shared" si="25"/>
        <v>0</v>
      </c>
      <c r="AR16" s="1"/>
      <c r="AS16" s="1">
        <f t="shared" si="26"/>
        <v>0</v>
      </c>
      <c r="AT16" s="1">
        <f t="shared" ref="AT16:AT79" si="32">IF(OR($C16="",ISNA($C16)),NA(),AP16+AQ16+AR16+AS16)</f>
        <v>0</v>
      </c>
      <c r="AU16" s="1">
        <f t="shared" si="7"/>
        <v>0</v>
      </c>
      <c r="AV16" s="9">
        <f t="shared" si="27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33">+BJ15+1</f>
        <v>18</v>
      </c>
      <c r="BK16" s="7">
        <f t="shared" si="33"/>
        <v>3</v>
      </c>
      <c r="BL16" s="1">
        <f t="shared" si="12"/>
        <v>916.11329230931096</v>
      </c>
      <c r="BM16" s="74">
        <f>+EvolOf!H5</f>
        <v>2</v>
      </c>
      <c r="BN16" s="1">
        <f t="shared" si="13"/>
        <v>1006</v>
      </c>
      <c r="BO16" s="1">
        <f t="shared" si="28"/>
        <v>-89.886707690689036</v>
      </c>
      <c r="BP16" s="36">
        <f t="shared" si="29"/>
        <v>-8.935060406629125E-2</v>
      </c>
      <c r="BQ16" s="1">
        <f t="shared" si="14"/>
        <v>8079.6202194713751</v>
      </c>
      <c r="BR16" s="1">
        <f t="shared" si="15"/>
        <v>916.11329230931096</v>
      </c>
      <c r="BS16" s="1">
        <f t="shared" si="16"/>
        <v>916.11329230931096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17</v>
      </c>
      <c r="C17" s="1">
        <v>4</v>
      </c>
      <c r="D17" s="1">
        <v>49982</v>
      </c>
      <c r="E17" s="1">
        <v>17</v>
      </c>
      <c r="F17" s="1">
        <v>0</v>
      </c>
      <c r="G17" s="1">
        <v>0</v>
      </c>
      <c r="H17" s="1">
        <v>0</v>
      </c>
      <c r="I17" s="1">
        <v>0</v>
      </c>
      <c r="J17" s="4">
        <v>56.35</v>
      </c>
      <c r="K17" s="4">
        <v>0.42</v>
      </c>
      <c r="L17" s="4">
        <v>0</v>
      </c>
      <c r="M17" s="1">
        <v>0</v>
      </c>
      <c r="N17" s="1">
        <v>0</v>
      </c>
      <c r="O17" s="1">
        <v>6</v>
      </c>
      <c r="P17" s="1">
        <v>6</v>
      </c>
      <c r="Q17" s="1">
        <v>0</v>
      </c>
      <c r="R17" s="1">
        <v>0</v>
      </c>
      <c r="S17" s="1">
        <v>0</v>
      </c>
      <c r="T17" s="1">
        <v>0</v>
      </c>
      <c r="Z17" s="1">
        <v>0</v>
      </c>
      <c r="AA17" s="1">
        <f t="shared" si="17"/>
        <v>49982</v>
      </c>
      <c r="AB17" s="1">
        <f t="shared" si="18"/>
        <v>17</v>
      </c>
      <c r="AC17" s="1">
        <f t="shared" si="19"/>
        <v>0</v>
      </c>
      <c r="AD17" s="1">
        <f t="shared" si="20"/>
        <v>0</v>
      </c>
      <c r="AE17" s="1">
        <f t="shared" si="30"/>
        <v>7</v>
      </c>
      <c r="AF17" s="1">
        <f t="shared" si="21"/>
        <v>0</v>
      </c>
      <c r="AG17" s="1">
        <f t="shared" si="22"/>
        <v>0</v>
      </c>
      <c r="AH17" s="1">
        <f t="shared" si="23"/>
        <v>0</v>
      </c>
      <c r="AI17" s="1">
        <f t="shared" si="31"/>
        <v>7</v>
      </c>
      <c r="AJ17" s="9">
        <f t="shared" si="1"/>
        <v>0</v>
      </c>
      <c r="AK17" s="9">
        <f t="shared" si="2"/>
        <v>3.4000000000000002E-4</v>
      </c>
      <c r="AL17" s="9">
        <f t="shared" si="3"/>
        <v>3.4000000000000002E-4</v>
      </c>
      <c r="AM17" s="9">
        <f t="shared" si="4"/>
        <v>0</v>
      </c>
      <c r="AN17" s="9">
        <f t="shared" si="5"/>
        <v>0</v>
      </c>
      <c r="AO17" s="9">
        <f t="shared" si="6"/>
        <v>1.3999999999999999E-4</v>
      </c>
      <c r="AP17" s="1">
        <f t="shared" si="24"/>
        <v>0</v>
      </c>
      <c r="AQ17" s="1">
        <f t="shared" si="25"/>
        <v>0</v>
      </c>
      <c r="AR17" s="1"/>
      <c r="AS17" s="1">
        <f t="shared" si="26"/>
        <v>0</v>
      </c>
      <c r="AT17" s="1">
        <f t="shared" si="32"/>
        <v>0</v>
      </c>
      <c r="AU17" s="1">
        <f t="shared" si="7"/>
        <v>0</v>
      </c>
      <c r="AV17" s="9">
        <f t="shared" si="27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33"/>
        <v>19</v>
      </c>
      <c r="BK17" s="7">
        <f t="shared" si="33"/>
        <v>4</v>
      </c>
      <c r="BL17" s="1">
        <f t="shared" si="12"/>
        <v>1557.3925969258285</v>
      </c>
      <c r="BM17" s="74">
        <f>+EvolOf!H6</f>
        <v>2</v>
      </c>
      <c r="BN17" s="1">
        <f t="shared" si="13"/>
        <v>1606</v>
      </c>
      <c r="BO17" s="1">
        <f t="shared" si="28"/>
        <v>-48.607403074171543</v>
      </c>
      <c r="BP17" s="36">
        <f t="shared" si="29"/>
        <v>-3.0266128937840309E-2</v>
      </c>
      <c r="BQ17" s="1">
        <f t="shared" si="14"/>
        <v>2362.6796336149814</v>
      </c>
      <c r="BR17" s="1">
        <f t="shared" si="15"/>
        <v>1557.3925969258285</v>
      </c>
      <c r="BS17" s="1">
        <f t="shared" si="16"/>
        <v>1557.3925969258285</v>
      </c>
      <c r="CC17" s="1"/>
      <c r="CD17" s="1"/>
      <c r="CE17" s="1"/>
      <c r="CF17" s="1"/>
    </row>
    <row r="18" spans="2:85" x14ac:dyDescent="0.3">
      <c r="B18" s="1">
        <f t="shared" si="0"/>
        <v>22</v>
      </c>
      <c r="C18" s="1">
        <v>5</v>
      </c>
      <c r="D18" s="1">
        <v>49977</v>
      </c>
      <c r="E18" s="1">
        <v>22</v>
      </c>
      <c r="F18" s="1">
        <v>0</v>
      </c>
      <c r="G18" s="1">
        <v>0</v>
      </c>
      <c r="H18" s="1">
        <v>0</v>
      </c>
      <c r="I18" s="1">
        <v>0</v>
      </c>
      <c r="J18" s="4">
        <v>56.35</v>
      </c>
      <c r="K18" s="4">
        <v>0.54</v>
      </c>
      <c r="L18" s="4">
        <v>0</v>
      </c>
      <c r="M18" s="1">
        <v>0</v>
      </c>
      <c r="N18" s="1">
        <v>1</v>
      </c>
      <c r="O18" s="1">
        <v>11</v>
      </c>
      <c r="P18" s="1">
        <v>11</v>
      </c>
      <c r="Q18" s="1">
        <v>0</v>
      </c>
      <c r="R18" s="1">
        <v>0</v>
      </c>
      <c r="S18" s="1">
        <v>0</v>
      </c>
      <c r="T18" s="1">
        <v>0</v>
      </c>
      <c r="Z18" s="1">
        <v>0</v>
      </c>
      <c r="AA18" s="1">
        <f t="shared" si="17"/>
        <v>49977</v>
      </c>
      <c r="AB18" s="1">
        <f t="shared" si="18"/>
        <v>22</v>
      </c>
      <c r="AC18" s="1">
        <f t="shared" si="19"/>
        <v>0</v>
      </c>
      <c r="AD18" s="1">
        <f t="shared" si="20"/>
        <v>0</v>
      </c>
      <c r="AE18" s="1">
        <f t="shared" si="30"/>
        <v>5</v>
      </c>
      <c r="AF18" s="1">
        <f t="shared" si="21"/>
        <v>0</v>
      </c>
      <c r="AG18" s="1">
        <f t="shared" si="22"/>
        <v>0</v>
      </c>
      <c r="AH18" s="1">
        <f t="shared" si="23"/>
        <v>0</v>
      </c>
      <c r="AI18" s="1">
        <f t="shared" si="31"/>
        <v>5</v>
      </c>
      <c r="AJ18" s="9">
        <f t="shared" si="1"/>
        <v>0</v>
      </c>
      <c r="AK18" s="9">
        <f t="shared" si="2"/>
        <v>4.4000000000000002E-4</v>
      </c>
      <c r="AL18" s="9">
        <f t="shared" si="3"/>
        <v>4.4000000000000002E-4</v>
      </c>
      <c r="AM18" s="9">
        <f t="shared" si="4"/>
        <v>0</v>
      </c>
      <c r="AN18" s="9">
        <f t="shared" si="5"/>
        <v>0</v>
      </c>
      <c r="AO18" s="9">
        <f t="shared" si="6"/>
        <v>1E-4</v>
      </c>
      <c r="AP18" s="1">
        <f t="shared" si="24"/>
        <v>0</v>
      </c>
      <c r="AQ18" s="1">
        <f t="shared" si="25"/>
        <v>0</v>
      </c>
      <c r="AR18" s="1"/>
      <c r="AS18" s="1">
        <f t="shared" si="26"/>
        <v>0</v>
      </c>
      <c r="AT18" s="1">
        <f t="shared" si="32"/>
        <v>0</v>
      </c>
      <c r="AU18" s="1">
        <f t="shared" si="7"/>
        <v>0</v>
      </c>
      <c r="AV18" s="9">
        <f t="shared" si="27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33"/>
        <v>20</v>
      </c>
      <c r="BK18" s="7">
        <f t="shared" si="33"/>
        <v>5</v>
      </c>
      <c r="BL18" s="1">
        <f t="shared" si="12"/>
        <v>2015.4492430804839</v>
      </c>
      <c r="BM18" s="74">
        <f>+EvolOf!H7</f>
        <v>3</v>
      </c>
      <c r="BN18" s="1">
        <f t="shared" si="13"/>
        <v>2117</v>
      </c>
      <c r="BO18" s="1">
        <f t="shared" si="28"/>
        <v>-101.55075691951606</v>
      </c>
      <c r="BP18" s="36">
        <f t="shared" si="29"/>
        <v>-4.7969181350739798E-2</v>
      </c>
      <c r="BQ18" s="1">
        <f t="shared" si="14"/>
        <v>10312.556230926639</v>
      </c>
      <c r="BR18" s="1">
        <f t="shared" si="15"/>
        <v>2015.4492430804839</v>
      </c>
      <c r="BS18" s="1">
        <f t="shared" si="16"/>
        <v>2015.4492430804839</v>
      </c>
    </row>
    <row r="19" spans="2:85" x14ac:dyDescent="0.3">
      <c r="B19" s="1">
        <f t="shared" si="0"/>
        <v>27</v>
      </c>
      <c r="C19" s="1">
        <v>6</v>
      </c>
      <c r="D19" s="1">
        <v>49972</v>
      </c>
      <c r="E19" s="1">
        <v>27</v>
      </c>
      <c r="F19" s="1">
        <v>0</v>
      </c>
      <c r="G19" s="1">
        <v>0</v>
      </c>
      <c r="H19" s="1">
        <v>0</v>
      </c>
      <c r="I19" s="1">
        <v>0</v>
      </c>
      <c r="J19" s="4">
        <v>56.35</v>
      </c>
      <c r="K19" s="4">
        <v>0.66</v>
      </c>
      <c r="L19" s="4">
        <v>0</v>
      </c>
      <c r="M19" s="1">
        <v>0</v>
      </c>
      <c r="N19" s="1">
        <v>2</v>
      </c>
      <c r="O19" s="1">
        <v>14</v>
      </c>
      <c r="P19" s="1">
        <v>14</v>
      </c>
      <c r="Q19" s="1">
        <v>0</v>
      </c>
      <c r="R19" s="1">
        <v>0</v>
      </c>
      <c r="S19" s="1">
        <v>0</v>
      </c>
      <c r="T19" s="1">
        <v>0</v>
      </c>
      <c r="Z19" s="1">
        <v>0</v>
      </c>
      <c r="AA19" s="1">
        <f t="shared" si="17"/>
        <v>49972</v>
      </c>
      <c r="AB19" s="1">
        <f t="shared" si="18"/>
        <v>27</v>
      </c>
      <c r="AC19" s="1">
        <f t="shared" si="19"/>
        <v>0</v>
      </c>
      <c r="AD19" s="1">
        <f t="shared" si="20"/>
        <v>0</v>
      </c>
      <c r="AE19" s="1">
        <f t="shared" si="30"/>
        <v>5</v>
      </c>
      <c r="AF19" s="1">
        <f t="shared" si="21"/>
        <v>0</v>
      </c>
      <c r="AG19" s="1">
        <f t="shared" si="22"/>
        <v>0</v>
      </c>
      <c r="AH19" s="1">
        <f t="shared" si="23"/>
        <v>0</v>
      </c>
      <c r="AI19" s="1">
        <f t="shared" si="31"/>
        <v>5</v>
      </c>
      <c r="AJ19" s="9">
        <f t="shared" si="1"/>
        <v>0</v>
      </c>
      <c r="AK19" s="9">
        <f t="shared" si="2"/>
        <v>5.4000000000000001E-4</v>
      </c>
      <c r="AL19" s="9">
        <f t="shared" si="3"/>
        <v>5.4000000000000001E-4</v>
      </c>
      <c r="AM19" s="9">
        <f t="shared" si="4"/>
        <v>0</v>
      </c>
      <c r="AN19" s="9">
        <f t="shared" si="5"/>
        <v>0</v>
      </c>
      <c r="AO19" s="9">
        <f t="shared" si="6"/>
        <v>1E-4</v>
      </c>
      <c r="AP19" s="1">
        <f t="shared" si="24"/>
        <v>0</v>
      </c>
      <c r="AQ19" s="1">
        <f t="shared" si="25"/>
        <v>0</v>
      </c>
      <c r="AR19" s="1"/>
      <c r="AS19" s="1">
        <f t="shared" si="26"/>
        <v>0</v>
      </c>
      <c r="AT19" s="1">
        <f t="shared" si="32"/>
        <v>0</v>
      </c>
      <c r="AU19" s="1">
        <f t="shared" si="7"/>
        <v>0</v>
      </c>
      <c r="AV19" s="9">
        <f t="shared" si="27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33"/>
        <v>21</v>
      </c>
      <c r="BK19" s="7">
        <f t="shared" si="33"/>
        <v>6</v>
      </c>
      <c r="BL19" s="1">
        <f t="shared" si="12"/>
        <v>2473.5058892351394</v>
      </c>
      <c r="BM19" s="74">
        <f>+EvolOf!H8</f>
        <v>10</v>
      </c>
      <c r="BN19" s="1">
        <f t="shared" si="13"/>
        <v>2929</v>
      </c>
      <c r="BO19" s="1">
        <f t="shared" si="28"/>
        <v>-455.49411076486058</v>
      </c>
      <c r="BP19" s="36">
        <f t="shared" si="29"/>
        <v>-0.15551181658069668</v>
      </c>
      <c r="BQ19" s="1">
        <f t="shared" si="14"/>
        <v>207474.88494147107</v>
      </c>
      <c r="BR19" s="1">
        <f t="shared" si="15"/>
        <v>2473.5058892351394</v>
      </c>
      <c r="BS19" s="1">
        <f t="shared" si="16"/>
        <v>2473.5058892351394</v>
      </c>
    </row>
    <row r="20" spans="2:85" x14ac:dyDescent="0.3">
      <c r="B20" s="1">
        <f t="shared" si="0"/>
        <v>39</v>
      </c>
      <c r="C20" s="1">
        <v>7</v>
      </c>
      <c r="D20" s="1">
        <v>49960</v>
      </c>
      <c r="E20" s="1">
        <v>39</v>
      </c>
      <c r="F20" s="1">
        <v>0</v>
      </c>
      <c r="G20" s="1">
        <v>0</v>
      </c>
      <c r="H20" s="1">
        <v>0</v>
      </c>
      <c r="I20" s="1">
        <v>0</v>
      </c>
      <c r="J20" s="4">
        <v>56.35</v>
      </c>
      <c r="K20" s="4">
        <v>0.72</v>
      </c>
      <c r="L20" s="4">
        <v>0</v>
      </c>
      <c r="M20" s="1">
        <v>0</v>
      </c>
      <c r="N20" s="1">
        <v>3</v>
      </c>
      <c r="O20" s="1">
        <v>25</v>
      </c>
      <c r="P20" s="1">
        <v>25</v>
      </c>
      <c r="Q20" s="1">
        <v>0</v>
      </c>
      <c r="R20" s="1">
        <v>0</v>
      </c>
      <c r="S20" s="1">
        <v>10</v>
      </c>
      <c r="T20" s="1">
        <v>0</v>
      </c>
      <c r="Z20" s="1">
        <v>0</v>
      </c>
      <c r="AA20" s="1">
        <f t="shared" si="17"/>
        <v>49960</v>
      </c>
      <c r="AB20" s="1">
        <f t="shared" si="18"/>
        <v>39</v>
      </c>
      <c r="AC20" s="1">
        <f t="shared" si="19"/>
        <v>0</v>
      </c>
      <c r="AD20" s="1">
        <f t="shared" si="20"/>
        <v>0</v>
      </c>
      <c r="AE20" s="1">
        <f t="shared" si="30"/>
        <v>12</v>
      </c>
      <c r="AF20" s="1">
        <f t="shared" si="21"/>
        <v>0</v>
      </c>
      <c r="AG20" s="1">
        <f t="shared" si="22"/>
        <v>0</v>
      </c>
      <c r="AH20" s="1">
        <f t="shared" si="23"/>
        <v>0</v>
      </c>
      <c r="AI20" s="1">
        <f t="shared" si="31"/>
        <v>12</v>
      </c>
      <c r="AJ20" s="9">
        <f t="shared" si="1"/>
        <v>0</v>
      </c>
      <c r="AK20" s="9">
        <f t="shared" si="2"/>
        <v>7.7999999999999999E-4</v>
      </c>
      <c r="AL20" s="9">
        <f t="shared" si="3"/>
        <v>7.7999999999999999E-4</v>
      </c>
      <c r="AM20" s="9">
        <f t="shared" si="4"/>
        <v>0</v>
      </c>
      <c r="AN20" s="9">
        <f t="shared" si="5"/>
        <v>0</v>
      </c>
      <c r="AO20" s="9">
        <f t="shared" si="6"/>
        <v>2.4000000000000001E-4</v>
      </c>
      <c r="AP20" s="1">
        <f t="shared" si="24"/>
        <v>0</v>
      </c>
      <c r="AQ20" s="1">
        <f t="shared" si="25"/>
        <v>0</v>
      </c>
      <c r="AR20" s="1"/>
      <c r="AS20" s="1">
        <f t="shared" si="26"/>
        <v>0</v>
      </c>
      <c r="AT20" s="1">
        <f t="shared" si="32"/>
        <v>0</v>
      </c>
      <c r="AU20" s="1">
        <f t="shared" si="7"/>
        <v>0</v>
      </c>
      <c r="AV20" s="9">
        <f t="shared" si="27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33"/>
        <v>22</v>
      </c>
      <c r="BK20" s="7">
        <f t="shared" si="33"/>
        <v>7</v>
      </c>
      <c r="BL20" s="1">
        <f t="shared" si="12"/>
        <v>3572.8418400063124</v>
      </c>
      <c r="BM20" s="74">
        <f>+EvolOf!H9</f>
        <v>16</v>
      </c>
      <c r="BN20" s="1">
        <f t="shared" si="13"/>
        <v>4130</v>
      </c>
      <c r="BO20" s="1">
        <f t="shared" si="28"/>
        <v>-557.1581599936876</v>
      </c>
      <c r="BP20" s="36">
        <f t="shared" si="29"/>
        <v>-0.13490512348515438</v>
      </c>
      <c r="BQ20" s="1">
        <f t="shared" si="14"/>
        <v>310425.21524755162</v>
      </c>
      <c r="BR20" s="1">
        <f t="shared" si="15"/>
        <v>3572.8418400063124</v>
      </c>
      <c r="BS20" s="1">
        <f t="shared" si="16"/>
        <v>3572.8418400063124</v>
      </c>
    </row>
    <row r="21" spans="2:85" x14ac:dyDescent="0.3">
      <c r="B21" s="1">
        <f t="shared" si="0"/>
        <v>52</v>
      </c>
      <c r="C21" s="1">
        <v>8</v>
      </c>
      <c r="D21" s="1">
        <v>49947</v>
      </c>
      <c r="E21" s="1">
        <v>52</v>
      </c>
      <c r="F21" s="1">
        <v>0</v>
      </c>
      <c r="G21" s="1">
        <v>0</v>
      </c>
      <c r="H21" s="1">
        <v>0</v>
      </c>
      <c r="I21" s="1">
        <v>0</v>
      </c>
      <c r="J21" s="4">
        <v>56.35</v>
      </c>
      <c r="K21" s="4">
        <v>0.83</v>
      </c>
      <c r="L21" s="4">
        <v>0</v>
      </c>
      <c r="M21" s="1">
        <v>0</v>
      </c>
      <c r="N21" s="1">
        <v>5</v>
      </c>
      <c r="O21" s="1">
        <v>37</v>
      </c>
      <c r="P21" s="1">
        <v>37</v>
      </c>
      <c r="Q21" s="1">
        <v>0</v>
      </c>
      <c r="R21" s="1">
        <v>0</v>
      </c>
      <c r="S21" s="1">
        <v>10</v>
      </c>
      <c r="T21" s="1">
        <v>0</v>
      </c>
      <c r="Z21" s="1">
        <v>0</v>
      </c>
      <c r="AA21" s="1">
        <f t="shared" si="17"/>
        <v>49947</v>
      </c>
      <c r="AB21" s="1">
        <f t="shared" si="18"/>
        <v>52</v>
      </c>
      <c r="AC21" s="1">
        <f t="shared" si="19"/>
        <v>0</v>
      </c>
      <c r="AD21" s="1">
        <f t="shared" si="20"/>
        <v>0</v>
      </c>
      <c r="AE21" s="1">
        <f t="shared" si="30"/>
        <v>13</v>
      </c>
      <c r="AF21" s="1">
        <f t="shared" si="21"/>
        <v>0</v>
      </c>
      <c r="AG21" s="1">
        <f t="shared" si="22"/>
        <v>0</v>
      </c>
      <c r="AH21" s="1">
        <f t="shared" si="23"/>
        <v>0</v>
      </c>
      <c r="AI21" s="1">
        <f t="shared" si="31"/>
        <v>13</v>
      </c>
      <c r="AJ21" s="9">
        <f t="shared" si="1"/>
        <v>0</v>
      </c>
      <c r="AK21" s="9">
        <f t="shared" si="2"/>
        <v>1.0399999999999999E-3</v>
      </c>
      <c r="AL21" s="9">
        <f t="shared" si="3"/>
        <v>1.0399999999999999E-3</v>
      </c>
      <c r="AM21" s="9">
        <f t="shared" si="4"/>
        <v>0</v>
      </c>
      <c r="AN21" s="9">
        <f t="shared" si="5"/>
        <v>0</v>
      </c>
      <c r="AO21" s="9">
        <f t="shared" si="6"/>
        <v>2.5999999999999998E-4</v>
      </c>
      <c r="AP21" s="1">
        <f t="shared" si="24"/>
        <v>0</v>
      </c>
      <c r="AQ21" s="1">
        <f t="shared" si="25"/>
        <v>0</v>
      </c>
      <c r="AR21" s="1"/>
      <c r="AS21" s="1">
        <f t="shared" si="26"/>
        <v>0</v>
      </c>
      <c r="AT21" s="1">
        <f t="shared" si="32"/>
        <v>0</v>
      </c>
      <c r="AU21" s="1">
        <f t="shared" si="7"/>
        <v>0</v>
      </c>
      <c r="AV21" s="9">
        <f t="shared" si="27"/>
        <v>0</v>
      </c>
      <c r="AW21" s="9">
        <f t="shared" si="8"/>
        <v>0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33"/>
        <v>23</v>
      </c>
      <c r="BK21" s="7">
        <f t="shared" si="33"/>
        <v>8</v>
      </c>
      <c r="BL21" s="1">
        <f t="shared" si="12"/>
        <v>4763.7891200084168</v>
      </c>
      <c r="BM21" s="74">
        <f>+EvolOf!H10</f>
        <v>29</v>
      </c>
      <c r="BN21" s="1">
        <f t="shared" si="13"/>
        <v>5844</v>
      </c>
      <c r="BO21" s="1">
        <f t="shared" si="28"/>
        <v>-1080.2108799915832</v>
      </c>
      <c r="BP21" s="36">
        <f t="shared" si="29"/>
        <v>-0.18484101300335098</v>
      </c>
      <c r="BQ21" s="1">
        <f t="shared" si="14"/>
        <v>1166855.5452521904</v>
      </c>
      <c r="BR21" s="1">
        <f t="shared" si="15"/>
        <v>4763.7891200084168</v>
      </c>
      <c r="BS21" s="1">
        <f t="shared" si="16"/>
        <v>4763.7891200084168</v>
      </c>
    </row>
    <row r="22" spans="2:85" x14ac:dyDescent="0.3">
      <c r="B22" s="1">
        <f t="shared" si="0"/>
        <v>69</v>
      </c>
      <c r="C22" s="1">
        <v>9</v>
      </c>
      <c r="D22" s="1">
        <v>49930</v>
      </c>
      <c r="E22" s="1">
        <v>69</v>
      </c>
      <c r="F22" s="1">
        <v>0</v>
      </c>
      <c r="G22" s="1">
        <v>0</v>
      </c>
      <c r="H22" s="1">
        <v>0</v>
      </c>
      <c r="I22" s="1">
        <v>0</v>
      </c>
      <c r="J22" s="4">
        <v>56.35</v>
      </c>
      <c r="K22" s="4">
        <v>0.89</v>
      </c>
      <c r="L22" s="4">
        <v>0.8</v>
      </c>
      <c r="M22" s="1">
        <v>0.59</v>
      </c>
      <c r="N22" s="1">
        <v>7</v>
      </c>
      <c r="O22" s="1">
        <v>52</v>
      </c>
      <c r="P22" s="1">
        <v>52</v>
      </c>
      <c r="Q22" s="1">
        <v>0</v>
      </c>
      <c r="R22" s="1">
        <v>0</v>
      </c>
      <c r="S22" s="1">
        <v>9</v>
      </c>
      <c r="T22" s="1">
        <v>0</v>
      </c>
      <c r="Z22" s="1">
        <v>0</v>
      </c>
      <c r="AA22" s="1">
        <f t="shared" si="17"/>
        <v>49930</v>
      </c>
      <c r="AB22" s="1">
        <f t="shared" si="18"/>
        <v>69</v>
      </c>
      <c r="AC22" s="1">
        <f t="shared" si="19"/>
        <v>0</v>
      </c>
      <c r="AD22" s="1">
        <f t="shared" si="20"/>
        <v>0</v>
      </c>
      <c r="AE22" s="1">
        <f t="shared" si="30"/>
        <v>17</v>
      </c>
      <c r="AF22" s="1">
        <f t="shared" si="21"/>
        <v>0</v>
      </c>
      <c r="AG22" s="1">
        <f t="shared" si="22"/>
        <v>0</v>
      </c>
      <c r="AH22" s="1">
        <f t="shared" si="23"/>
        <v>0</v>
      </c>
      <c r="AI22" s="1">
        <f t="shared" si="31"/>
        <v>17</v>
      </c>
      <c r="AJ22" s="9">
        <f t="shared" si="1"/>
        <v>0</v>
      </c>
      <c r="AK22" s="9">
        <f t="shared" si="2"/>
        <v>1.3799999999999999E-3</v>
      </c>
      <c r="AL22" s="9">
        <f t="shared" si="3"/>
        <v>1.3799999999999999E-3</v>
      </c>
      <c r="AM22" s="9">
        <f t="shared" si="4"/>
        <v>0</v>
      </c>
      <c r="AN22" s="9">
        <f t="shared" si="5"/>
        <v>0</v>
      </c>
      <c r="AO22" s="9">
        <f t="shared" si="6"/>
        <v>3.4000000000000002E-4</v>
      </c>
      <c r="AP22" s="1">
        <f t="shared" si="24"/>
        <v>0</v>
      </c>
      <c r="AQ22" s="1">
        <f t="shared" si="25"/>
        <v>0</v>
      </c>
      <c r="AR22" s="1"/>
      <c r="AS22" s="1">
        <f t="shared" si="26"/>
        <v>0</v>
      </c>
      <c r="AT22" s="1">
        <f t="shared" si="32"/>
        <v>0</v>
      </c>
      <c r="AU22" s="1">
        <f t="shared" si="7"/>
        <v>0</v>
      </c>
      <c r="AV22" s="9">
        <f t="shared" si="27"/>
        <v>0</v>
      </c>
      <c r="AW22" s="9">
        <f t="shared" si="8"/>
        <v>0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33"/>
        <v>24</v>
      </c>
      <c r="BK22" s="7">
        <f t="shared" si="33"/>
        <v>9</v>
      </c>
      <c r="BL22" s="1">
        <f t="shared" si="12"/>
        <v>6321.1817169342448</v>
      </c>
      <c r="BM22" s="74">
        <f>+EvolOf!H11</f>
        <v>43</v>
      </c>
      <c r="BN22" s="1">
        <f t="shared" si="13"/>
        <v>7698</v>
      </c>
      <c r="BO22" s="1">
        <f t="shared" si="28"/>
        <v>-1376.8182830657552</v>
      </c>
      <c r="BP22" s="36">
        <f t="shared" si="29"/>
        <v>-0.1788540248201812</v>
      </c>
      <c r="BQ22" s="1">
        <f t="shared" si="14"/>
        <v>1895628.5845841339</v>
      </c>
      <c r="BR22" s="1">
        <f t="shared" si="15"/>
        <v>6321.1817169342448</v>
      </c>
      <c r="BS22" s="1">
        <f t="shared" si="16"/>
        <v>6321.1817169342448</v>
      </c>
    </row>
    <row r="23" spans="2:85" x14ac:dyDescent="0.3">
      <c r="B23" s="1">
        <f t="shared" si="0"/>
        <v>99</v>
      </c>
      <c r="C23" s="1">
        <v>10</v>
      </c>
      <c r="D23" s="1">
        <v>49900</v>
      </c>
      <c r="E23" s="1">
        <v>99</v>
      </c>
      <c r="F23" s="1">
        <v>0</v>
      </c>
      <c r="G23" s="1">
        <v>0</v>
      </c>
      <c r="H23" s="1">
        <v>0</v>
      </c>
      <c r="I23" s="1">
        <v>0</v>
      </c>
      <c r="J23" s="4">
        <v>56.34</v>
      </c>
      <c r="K23" s="4">
        <v>0.91</v>
      </c>
      <c r="L23" s="4">
        <v>1.3</v>
      </c>
      <c r="M23" s="1">
        <v>0.66</v>
      </c>
      <c r="N23" s="1">
        <v>10</v>
      </c>
      <c r="O23" s="1">
        <v>78</v>
      </c>
      <c r="P23" s="1">
        <v>78</v>
      </c>
      <c r="Q23" s="1">
        <v>0</v>
      </c>
      <c r="R23" s="1">
        <v>0</v>
      </c>
      <c r="S23" s="1">
        <v>17</v>
      </c>
      <c r="T23" s="1">
        <v>1</v>
      </c>
      <c r="Z23" s="1">
        <v>0</v>
      </c>
      <c r="AA23" s="1">
        <f t="shared" si="17"/>
        <v>49900</v>
      </c>
      <c r="AB23" s="1">
        <f t="shared" si="18"/>
        <v>99</v>
      </c>
      <c r="AC23" s="1">
        <f t="shared" si="19"/>
        <v>0</v>
      </c>
      <c r="AD23" s="1">
        <f t="shared" si="20"/>
        <v>0</v>
      </c>
      <c r="AE23" s="1">
        <f t="shared" si="30"/>
        <v>30</v>
      </c>
      <c r="AF23" s="1">
        <f t="shared" si="21"/>
        <v>0</v>
      </c>
      <c r="AG23" s="1">
        <f t="shared" si="22"/>
        <v>0</v>
      </c>
      <c r="AH23" s="1">
        <f t="shared" si="23"/>
        <v>0</v>
      </c>
      <c r="AI23" s="1">
        <f t="shared" si="31"/>
        <v>30</v>
      </c>
      <c r="AJ23" s="9">
        <f t="shared" si="1"/>
        <v>0</v>
      </c>
      <c r="AK23" s="9">
        <f t="shared" si="2"/>
        <v>1.98E-3</v>
      </c>
      <c r="AL23" s="9">
        <f t="shared" si="3"/>
        <v>1.98E-3</v>
      </c>
      <c r="AM23" s="9">
        <f t="shared" si="4"/>
        <v>0</v>
      </c>
      <c r="AN23" s="9">
        <f t="shared" si="5"/>
        <v>0</v>
      </c>
      <c r="AO23" s="9">
        <f t="shared" si="6"/>
        <v>5.9999999999999995E-4</v>
      </c>
      <c r="AP23" s="1">
        <f t="shared" si="24"/>
        <v>0</v>
      </c>
      <c r="AQ23" s="1">
        <f t="shared" si="25"/>
        <v>0</v>
      </c>
      <c r="AR23" s="1"/>
      <c r="AS23" s="1">
        <f t="shared" si="26"/>
        <v>0</v>
      </c>
      <c r="AT23" s="1">
        <f t="shared" si="32"/>
        <v>0</v>
      </c>
      <c r="AU23" s="1">
        <f t="shared" si="7"/>
        <v>0</v>
      </c>
      <c r="AV23" s="9">
        <f t="shared" si="27"/>
        <v>0</v>
      </c>
      <c r="AW23" s="9">
        <f t="shared" si="8"/>
        <v>0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33"/>
        <v>25</v>
      </c>
      <c r="BK23" s="7">
        <f t="shared" si="33"/>
        <v>10</v>
      </c>
      <c r="BL23" s="1">
        <f t="shared" si="12"/>
        <v>9069.5215938621786</v>
      </c>
      <c r="BM23" s="74">
        <f>+EvolOf!H12</f>
        <v>65</v>
      </c>
      <c r="BN23" s="1">
        <f t="shared" si="13"/>
        <v>9149</v>
      </c>
      <c r="BO23" s="1">
        <f t="shared" si="28"/>
        <v>-79.478406137821366</v>
      </c>
      <c r="BP23" s="36">
        <f t="shared" si="29"/>
        <v>-8.6871140165942773E-3</v>
      </c>
      <c r="BQ23" s="1">
        <f t="shared" si="14"/>
        <v>6316.8170422084813</v>
      </c>
      <c r="BR23" s="1">
        <f t="shared" si="15"/>
        <v>9069.5215938621786</v>
      </c>
      <c r="BS23" s="1">
        <f t="shared" si="16"/>
        <v>9069.5215938621786</v>
      </c>
    </row>
    <row r="24" spans="2:85" x14ac:dyDescent="0.3">
      <c r="B24" s="1">
        <f t="shared" si="0"/>
        <v>132</v>
      </c>
      <c r="C24" s="1">
        <v>11</v>
      </c>
      <c r="D24" s="1">
        <v>49867</v>
      </c>
      <c r="E24" s="1">
        <v>132</v>
      </c>
      <c r="F24" s="1">
        <v>0</v>
      </c>
      <c r="G24" s="1">
        <v>0</v>
      </c>
      <c r="H24" s="1">
        <v>0</v>
      </c>
      <c r="I24" s="1">
        <v>0</v>
      </c>
      <c r="J24" s="4">
        <v>56.34</v>
      </c>
      <c r="K24" s="4">
        <v>0.92</v>
      </c>
      <c r="L24" s="4">
        <v>1.4</v>
      </c>
      <c r="M24" s="1">
        <v>0.45</v>
      </c>
      <c r="N24" s="1">
        <v>14</v>
      </c>
      <c r="O24" s="1">
        <v>107</v>
      </c>
      <c r="P24" s="1">
        <v>107</v>
      </c>
      <c r="Q24" s="1">
        <v>0</v>
      </c>
      <c r="R24" s="1">
        <v>0</v>
      </c>
      <c r="S24" s="1">
        <v>22</v>
      </c>
      <c r="T24" s="1">
        <v>2</v>
      </c>
      <c r="Z24" s="1">
        <v>0</v>
      </c>
      <c r="AA24" s="1">
        <f t="shared" si="17"/>
        <v>49867</v>
      </c>
      <c r="AB24" s="1">
        <f t="shared" si="18"/>
        <v>132</v>
      </c>
      <c r="AC24" s="1">
        <f t="shared" si="19"/>
        <v>0</v>
      </c>
      <c r="AD24" s="1">
        <f t="shared" si="20"/>
        <v>0</v>
      </c>
      <c r="AE24" s="1">
        <f t="shared" si="30"/>
        <v>33</v>
      </c>
      <c r="AF24" s="1">
        <f t="shared" si="21"/>
        <v>0</v>
      </c>
      <c r="AG24" s="1">
        <f t="shared" si="22"/>
        <v>0</v>
      </c>
      <c r="AH24" s="1">
        <f t="shared" si="23"/>
        <v>0</v>
      </c>
      <c r="AI24" s="1">
        <f t="shared" si="31"/>
        <v>33</v>
      </c>
      <c r="AJ24" s="9">
        <f t="shared" si="1"/>
        <v>0</v>
      </c>
      <c r="AK24" s="9">
        <f t="shared" si="2"/>
        <v>2.64E-3</v>
      </c>
      <c r="AL24" s="9">
        <f t="shared" si="3"/>
        <v>2.64E-3</v>
      </c>
      <c r="AM24" s="9">
        <f t="shared" si="4"/>
        <v>0</v>
      </c>
      <c r="AN24" s="9">
        <f t="shared" si="5"/>
        <v>0</v>
      </c>
      <c r="AO24" s="9">
        <f t="shared" si="6"/>
        <v>6.6E-4</v>
      </c>
      <c r="AP24" s="1">
        <f t="shared" si="24"/>
        <v>0</v>
      </c>
      <c r="AQ24" s="1">
        <f t="shared" si="25"/>
        <v>0</v>
      </c>
      <c r="AR24" s="1"/>
      <c r="AS24" s="1">
        <f t="shared" si="26"/>
        <v>0</v>
      </c>
      <c r="AT24" s="1">
        <f t="shared" si="32"/>
        <v>0</v>
      </c>
      <c r="AU24" s="1">
        <f t="shared" si="7"/>
        <v>0</v>
      </c>
      <c r="AV24" s="9">
        <f t="shared" si="27"/>
        <v>0</v>
      </c>
      <c r="AW24" s="9">
        <f t="shared" si="8"/>
        <v>0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33"/>
        <v>26</v>
      </c>
      <c r="BK24" s="7">
        <f t="shared" si="33"/>
        <v>11</v>
      </c>
      <c r="BL24" s="1">
        <f t="shared" si="12"/>
        <v>12092.695458482904</v>
      </c>
      <c r="BM24" s="74">
        <f>+EvolOf!H13</f>
        <v>113</v>
      </c>
      <c r="BN24" s="1">
        <f t="shared" si="13"/>
        <v>11178</v>
      </c>
      <c r="BO24" s="1">
        <f t="shared" si="28"/>
        <v>914.69545848290363</v>
      </c>
      <c r="BP24" s="36">
        <f t="shared" si="29"/>
        <v>8.1829974815074591E-2</v>
      </c>
      <c r="BQ24" s="1">
        <f t="shared" si="14"/>
        <v>836667.78176924924</v>
      </c>
      <c r="BR24" s="1">
        <f t="shared" si="15"/>
        <v>12092.695458482904</v>
      </c>
      <c r="BS24" s="1">
        <f t="shared" si="16"/>
        <v>12092.695458482904</v>
      </c>
    </row>
    <row r="25" spans="2:85" x14ac:dyDescent="0.3">
      <c r="B25" s="1">
        <f t="shared" si="0"/>
        <v>164</v>
      </c>
      <c r="C25" s="1">
        <v>12</v>
      </c>
      <c r="D25" s="1">
        <v>49834</v>
      </c>
      <c r="E25" s="1">
        <v>164</v>
      </c>
      <c r="F25" s="1">
        <v>0</v>
      </c>
      <c r="G25" s="1">
        <v>0</v>
      </c>
      <c r="H25" s="1">
        <v>0</v>
      </c>
      <c r="I25" s="1">
        <v>0</v>
      </c>
      <c r="J25" s="4">
        <v>56.34</v>
      </c>
      <c r="K25" s="4">
        <v>0.94</v>
      </c>
      <c r="L25" s="4">
        <v>3</v>
      </c>
      <c r="M25" s="1">
        <v>0.59</v>
      </c>
      <c r="N25" s="1">
        <v>19</v>
      </c>
      <c r="O25" s="1">
        <v>135</v>
      </c>
      <c r="P25" s="1">
        <v>135</v>
      </c>
      <c r="Q25" s="1">
        <v>0</v>
      </c>
      <c r="R25" s="1">
        <v>0</v>
      </c>
      <c r="S25" s="1">
        <v>27</v>
      </c>
      <c r="T25" s="1">
        <v>2</v>
      </c>
      <c r="Z25" s="1">
        <v>0</v>
      </c>
      <c r="AA25" s="1">
        <f t="shared" si="17"/>
        <v>49834</v>
      </c>
      <c r="AB25" s="1">
        <f t="shared" si="18"/>
        <v>164</v>
      </c>
      <c r="AC25" s="1">
        <f t="shared" si="19"/>
        <v>0</v>
      </c>
      <c r="AD25" s="1">
        <f t="shared" si="20"/>
        <v>0</v>
      </c>
      <c r="AE25" s="1">
        <f t="shared" si="30"/>
        <v>32</v>
      </c>
      <c r="AF25" s="1">
        <f t="shared" si="21"/>
        <v>0</v>
      </c>
      <c r="AG25" s="1">
        <f t="shared" si="22"/>
        <v>0</v>
      </c>
      <c r="AH25" s="1">
        <f t="shared" si="23"/>
        <v>0</v>
      </c>
      <c r="AI25" s="1">
        <f t="shared" si="31"/>
        <v>32</v>
      </c>
      <c r="AJ25" s="9">
        <f t="shared" si="1"/>
        <v>0</v>
      </c>
      <c r="AK25" s="9">
        <f t="shared" si="2"/>
        <v>3.2799999999999999E-3</v>
      </c>
      <c r="AL25" s="9">
        <f t="shared" si="3"/>
        <v>3.2799999999999999E-3</v>
      </c>
      <c r="AM25" s="9">
        <f t="shared" si="4"/>
        <v>0</v>
      </c>
      <c r="AN25" s="9">
        <f t="shared" si="5"/>
        <v>0</v>
      </c>
      <c r="AO25" s="9">
        <f t="shared" si="6"/>
        <v>6.4000000000000005E-4</v>
      </c>
      <c r="AP25" s="1">
        <f t="shared" si="24"/>
        <v>0</v>
      </c>
      <c r="AQ25" s="1">
        <f t="shared" si="25"/>
        <v>0</v>
      </c>
      <c r="AR25" s="1"/>
      <c r="AS25" s="1">
        <f t="shared" si="26"/>
        <v>0</v>
      </c>
      <c r="AT25" s="1">
        <f t="shared" si="32"/>
        <v>0</v>
      </c>
      <c r="AU25" s="1">
        <f t="shared" si="7"/>
        <v>0</v>
      </c>
      <c r="AV25" s="9">
        <f t="shared" si="27"/>
        <v>0</v>
      </c>
      <c r="AW25" s="9">
        <f t="shared" si="8"/>
        <v>0</v>
      </c>
      <c r="AX25" s="9">
        <f t="shared" si="9"/>
        <v>0</v>
      </c>
      <c r="AY25" s="9">
        <f t="shared" si="10"/>
        <v>0</v>
      </c>
      <c r="AZ25" s="9">
        <f t="shared" si="11"/>
        <v>0</v>
      </c>
      <c r="BJ25" s="7">
        <f t="shared" si="33"/>
        <v>27</v>
      </c>
      <c r="BK25" s="7">
        <f t="shared" si="33"/>
        <v>12</v>
      </c>
      <c r="BL25" s="1">
        <f t="shared" si="12"/>
        <v>15024.257993872699</v>
      </c>
      <c r="BM25" s="74">
        <f>+EvolOf!H14</f>
        <v>148</v>
      </c>
      <c r="BN25" s="1">
        <f t="shared" si="13"/>
        <v>13716</v>
      </c>
      <c r="BO25" s="1">
        <f t="shared" si="28"/>
        <v>1308.2579938726994</v>
      </c>
      <c r="BP25" s="36">
        <f t="shared" si="29"/>
        <v>9.5381889317053048E-2</v>
      </c>
      <c r="BQ25" s="1">
        <f t="shared" si="14"/>
        <v>1711538.97853182</v>
      </c>
      <c r="BR25" s="1">
        <f t="shared" si="15"/>
        <v>15024.257993872699</v>
      </c>
      <c r="BS25" s="1">
        <f t="shared" si="16"/>
        <v>15024.257993872699</v>
      </c>
    </row>
    <row r="26" spans="2:85" x14ac:dyDescent="0.3">
      <c r="B26" s="1">
        <f t="shared" si="0"/>
        <v>204</v>
      </c>
      <c r="C26" s="1">
        <v>13</v>
      </c>
      <c r="D26" s="1">
        <v>49794</v>
      </c>
      <c r="E26" s="1">
        <v>204</v>
      </c>
      <c r="F26" s="1">
        <v>0</v>
      </c>
      <c r="G26" s="1">
        <v>0</v>
      </c>
      <c r="H26" s="1">
        <v>0</v>
      </c>
      <c r="I26" s="1">
        <v>0</v>
      </c>
      <c r="J26" s="4">
        <v>56.35</v>
      </c>
      <c r="K26" s="4">
        <v>0.99</v>
      </c>
      <c r="L26" s="4">
        <v>5.2</v>
      </c>
      <c r="M26" s="1">
        <v>1.41</v>
      </c>
      <c r="N26" s="1">
        <v>27</v>
      </c>
      <c r="O26" s="1">
        <v>167</v>
      </c>
      <c r="P26" s="1">
        <v>167</v>
      </c>
      <c r="Q26" s="1">
        <v>0</v>
      </c>
      <c r="R26" s="1">
        <v>0</v>
      </c>
      <c r="S26" s="1">
        <v>39</v>
      </c>
      <c r="T26" s="1">
        <v>3</v>
      </c>
      <c r="Z26" s="1">
        <v>0</v>
      </c>
      <c r="AA26" s="1">
        <f t="shared" si="17"/>
        <v>49794</v>
      </c>
      <c r="AB26" s="1">
        <f t="shared" si="18"/>
        <v>204</v>
      </c>
      <c r="AC26" s="1">
        <f t="shared" si="19"/>
        <v>0</v>
      </c>
      <c r="AD26" s="1">
        <f t="shared" si="20"/>
        <v>0</v>
      </c>
      <c r="AE26" s="1">
        <f t="shared" si="30"/>
        <v>40</v>
      </c>
      <c r="AF26" s="1">
        <f t="shared" si="21"/>
        <v>0</v>
      </c>
      <c r="AG26" s="1">
        <f t="shared" si="22"/>
        <v>0</v>
      </c>
      <c r="AH26" s="1">
        <f t="shared" si="23"/>
        <v>0</v>
      </c>
      <c r="AI26" s="1">
        <f t="shared" si="31"/>
        <v>40</v>
      </c>
      <c r="AJ26" s="9">
        <f t="shared" si="1"/>
        <v>0</v>
      </c>
      <c r="AK26" s="9">
        <f t="shared" si="2"/>
        <v>4.0800000000000003E-3</v>
      </c>
      <c r="AL26" s="9">
        <f t="shared" si="3"/>
        <v>4.0800000000000003E-3</v>
      </c>
      <c r="AM26" s="9">
        <f t="shared" si="4"/>
        <v>0</v>
      </c>
      <c r="AN26" s="9">
        <f t="shared" si="5"/>
        <v>0</v>
      </c>
      <c r="AO26" s="9">
        <f t="shared" si="6"/>
        <v>8.0000000000000004E-4</v>
      </c>
      <c r="AP26" s="1">
        <f t="shared" si="24"/>
        <v>0</v>
      </c>
      <c r="AQ26" s="1">
        <f t="shared" si="25"/>
        <v>0</v>
      </c>
      <c r="AR26" s="1"/>
      <c r="AS26" s="1">
        <f t="shared" si="26"/>
        <v>0</v>
      </c>
      <c r="AT26" s="1">
        <f t="shared" si="32"/>
        <v>0</v>
      </c>
      <c r="AU26" s="1">
        <f t="shared" si="7"/>
        <v>0</v>
      </c>
      <c r="AV26" s="9">
        <f t="shared" si="27"/>
        <v>0</v>
      </c>
      <c r="AW26" s="9">
        <f t="shared" si="8"/>
        <v>0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33"/>
        <v>28</v>
      </c>
      <c r="BK26" s="7">
        <f t="shared" si="33"/>
        <v>13</v>
      </c>
      <c r="BL26" s="1">
        <f t="shared" si="12"/>
        <v>18688.711163109943</v>
      </c>
      <c r="BM26" s="74">
        <f>+EvolOf!H15</f>
        <v>194</v>
      </c>
      <c r="BN26" s="1">
        <f t="shared" si="13"/>
        <v>17147</v>
      </c>
      <c r="BO26" s="1">
        <f t="shared" si="28"/>
        <v>1541.7111631099433</v>
      </c>
      <c r="BP26" s="36">
        <f t="shared" si="29"/>
        <v>8.9911422587621415E-2</v>
      </c>
      <c r="BQ26" s="1">
        <f t="shared" si="14"/>
        <v>2376873.310457814</v>
      </c>
      <c r="BR26" s="1">
        <f t="shared" si="15"/>
        <v>18688.711163109943</v>
      </c>
      <c r="BS26" s="1">
        <f t="shared" si="16"/>
        <v>18688.711163109943</v>
      </c>
    </row>
    <row r="27" spans="2:85" x14ac:dyDescent="0.3">
      <c r="B27" s="1">
        <f t="shared" si="0"/>
        <v>241</v>
      </c>
      <c r="C27" s="1">
        <v>14</v>
      </c>
      <c r="D27" s="1">
        <v>49757</v>
      </c>
      <c r="E27" s="1">
        <v>241</v>
      </c>
      <c r="F27" s="1">
        <v>0</v>
      </c>
      <c r="G27" s="1">
        <v>0</v>
      </c>
      <c r="H27" s="1">
        <v>0</v>
      </c>
      <c r="I27" s="1">
        <v>0</v>
      </c>
      <c r="J27" s="4">
        <v>56.35</v>
      </c>
      <c r="K27" s="4">
        <v>1.06</v>
      </c>
      <c r="L27" s="4">
        <v>6.3</v>
      </c>
      <c r="M27" s="1">
        <v>1.87</v>
      </c>
      <c r="N27" s="1">
        <v>36</v>
      </c>
      <c r="O27" s="1">
        <v>195</v>
      </c>
      <c r="P27" s="1">
        <v>195</v>
      </c>
      <c r="Q27" s="1">
        <v>0</v>
      </c>
      <c r="R27" s="1">
        <v>0</v>
      </c>
      <c r="S27" s="1">
        <v>51</v>
      </c>
      <c r="T27" s="1">
        <v>5</v>
      </c>
      <c r="Z27" s="1">
        <v>0</v>
      </c>
      <c r="AA27" s="1">
        <f t="shared" si="17"/>
        <v>49757</v>
      </c>
      <c r="AB27" s="1">
        <f t="shared" si="18"/>
        <v>241</v>
      </c>
      <c r="AC27" s="1">
        <f t="shared" si="19"/>
        <v>0</v>
      </c>
      <c r="AD27" s="1">
        <f t="shared" si="20"/>
        <v>0</v>
      </c>
      <c r="AE27" s="1">
        <f t="shared" si="30"/>
        <v>37</v>
      </c>
      <c r="AF27" s="1">
        <f t="shared" si="21"/>
        <v>0</v>
      </c>
      <c r="AG27" s="1">
        <f t="shared" si="22"/>
        <v>0</v>
      </c>
      <c r="AH27" s="1">
        <f t="shared" si="23"/>
        <v>0</v>
      </c>
      <c r="AI27" s="1">
        <f t="shared" si="31"/>
        <v>37</v>
      </c>
      <c r="AJ27" s="9">
        <f t="shared" si="1"/>
        <v>0</v>
      </c>
      <c r="AK27" s="9">
        <f t="shared" si="2"/>
        <v>4.8199999999999996E-3</v>
      </c>
      <c r="AL27" s="9">
        <f t="shared" si="3"/>
        <v>4.8199999999999996E-3</v>
      </c>
      <c r="AM27" s="9">
        <f t="shared" si="4"/>
        <v>0</v>
      </c>
      <c r="AN27" s="9">
        <f t="shared" si="5"/>
        <v>0</v>
      </c>
      <c r="AO27" s="9">
        <f t="shared" si="6"/>
        <v>7.3999999999999999E-4</v>
      </c>
      <c r="AP27" s="1">
        <f t="shared" si="24"/>
        <v>0</v>
      </c>
      <c r="AQ27" s="1">
        <f t="shared" si="25"/>
        <v>0</v>
      </c>
      <c r="AR27" s="1"/>
      <c r="AS27" s="1">
        <f t="shared" si="26"/>
        <v>0</v>
      </c>
      <c r="AT27" s="1">
        <f t="shared" si="32"/>
        <v>0</v>
      </c>
      <c r="AU27" s="1">
        <f t="shared" si="7"/>
        <v>0</v>
      </c>
      <c r="AV27" s="9">
        <f t="shared" si="27"/>
        <v>0</v>
      </c>
      <c r="AW27" s="9">
        <f t="shared" si="8"/>
        <v>0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33"/>
        <v>29</v>
      </c>
      <c r="BK27" s="7">
        <f t="shared" si="33"/>
        <v>14</v>
      </c>
      <c r="BL27" s="1">
        <f t="shared" si="12"/>
        <v>22078.330344654394</v>
      </c>
      <c r="BM27" s="74">
        <f>+EvolOf!H16</f>
        <v>238</v>
      </c>
      <c r="BN27" s="1">
        <f t="shared" si="13"/>
        <v>19980</v>
      </c>
      <c r="BO27" s="1">
        <f t="shared" si="28"/>
        <v>2098.3303446543941</v>
      </c>
      <c r="BP27" s="36">
        <f t="shared" si="29"/>
        <v>0.10502153877149123</v>
      </c>
      <c r="BQ27" s="1">
        <f t="shared" si="14"/>
        <v>4402990.2352974284</v>
      </c>
      <c r="BR27" s="1">
        <f t="shared" si="15"/>
        <v>22078.330344654394</v>
      </c>
      <c r="BS27" s="1">
        <f t="shared" si="16"/>
        <v>22078.330344654394</v>
      </c>
      <c r="CD27" s="1"/>
      <c r="CE27" s="1"/>
      <c r="CF27" s="1"/>
      <c r="CG27" s="1"/>
    </row>
    <row r="28" spans="2:85" x14ac:dyDescent="0.3">
      <c r="B28" s="1">
        <f t="shared" si="0"/>
        <v>280</v>
      </c>
      <c r="C28" s="1">
        <v>15</v>
      </c>
      <c r="D28" s="1">
        <v>49719</v>
      </c>
      <c r="E28" s="1">
        <v>279</v>
      </c>
      <c r="F28" s="1">
        <v>0</v>
      </c>
      <c r="G28" s="1">
        <v>1</v>
      </c>
      <c r="H28" s="1">
        <v>0</v>
      </c>
      <c r="I28" s="1">
        <v>0</v>
      </c>
      <c r="J28" s="4">
        <v>56.35</v>
      </c>
      <c r="K28" s="4">
        <v>1.1399999999999999</v>
      </c>
      <c r="L28" s="4">
        <v>7.4</v>
      </c>
      <c r="M28" s="1">
        <v>2.13</v>
      </c>
      <c r="N28" s="1">
        <v>49</v>
      </c>
      <c r="O28" s="1">
        <v>221</v>
      </c>
      <c r="P28" s="1">
        <v>220</v>
      </c>
      <c r="Q28" s="1">
        <v>0</v>
      </c>
      <c r="R28" s="1">
        <v>0</v>
      </c>
      <c r="S28" s="1">
        <v>68</v>
      </c>
      <c r="T28" s="1">
        <v>6</v>
      </c>
      <c r="Z28" s="1">
        <v>0</v>
      </c>
      <c r="AA28" s="1">
        <f t="shared" si="17"/>
        <v>49719</v>
      </c>
      <c r="AB28" s="1">
        <f t="shared" si="18"/>
        <v>279</v>
      </c>
      <c r="AC28" s="1">
        <f t="shared" si="19"/>
        <v>1</v>
      </c>
      <c r="AD28" s="1">
        <f t="shared" si="20"/>
        <v>0</v>
      </c>
      <c r="AE28" s="1">
        <f t="shared" si="30"/>
        <v>38</v>
      </c>
      <c r="AF28" s="1">
        <f t="shared" si="21"/>
        <v>1</v>
      </c>
      <c r="AG28" s="1">
        <f t="shared" si="22"/>
        <v>0</v>
      </c>
      <c r="AH28" s="1">
        <f t="shared" si="23"/>
        <v>0</v>
      </c>
      <c r="AI28" s="1">
        <f t="shared" si="31"/>
        <v>39</v>
      </c>
      <c r="AJ28" s="9">
        <f t="shared" si="1"/>
        <v>0</v>
      </c>
      <c r="AK28" s="9">
        <f t="shared" si="2"/>
        <v>5.5999999999999999E-3</v>
      </c>
      <c r="AL28" s="9">
        <f t="shared" si="3"/>
        <v>5.5799999999999999E-3</v>
      </c>
      <c r="AM28" s="9">
        <f t="shared" si="4"/>
        <v>2.0000000000000002E-5</v>
      </c>
      <c r="AN28" s="9">
        <f t="shared" si="5"/>
        <v>0</v>
      </c>
      <c r="AO28" s="9">
        <f t="shared" si="6"/>
        <v>7.7999999999999999E-4</v>
      </c>
      <c r="AP28" s="1">
        <f t="shared" si="24"/>
        <v>0</v>
      </c>
      <c r="AQ28" s="1">
        <f t="shared" si="25"/>
        <v>0</v>
      </c>
      <c r="AR28" s="1"/>
      <c r="AS28" s="1">
        <f t="shared" si="26"/>
        <v>0</v>
      </c>
      <c r="AT28" s="1">
        <f t="shared" si="32"/>
        <v>0</v>
      </c>
      <c r="AU28" s="1">
        <f t="shared" si="7"/>
        <v>0</v>
      </c>
      <c r="AV28" s="9">
        <f t="shared" si="27"/>
        <v>0</v>
      </c>
      <c r="AW28" s="9">
        <f t="shared" si="8"/>
        <v>0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33"/>
        <v>30</v>
      </c>
      <c r="BK28" s="7">
        <f t="shared" si="33"/>
        <v>15</v>
      </c>
      <c r="BL28" s="1">
        <f t="shared" si="12"/>
        <v>25651.172184660707</v>
      </c>
      <c r="BM28" s="74">
        <f>+EvolOf!H17</f>
        <v>364</v>
      </c>
      <c r="BN28" s="1">
        <f t="shared" si="13"/>
        <v>24926</v>
      </c>
      <c r="BO28" s="1">
        <f t="shared" si="28"/>
        <v>725.17218466070699</v>
      </c>
      <c r="BP28" s="36">
        <f t="shared" si="29"/>
        <v>2.9093002674344337E-2</v>
      </c>
      <c r="BQ28" s="1">
        <f t="shared" si="14"/>
        <v>525874.69740558253</v>
      </c>
      <c r="BR28" s="1">
        <f t="shared" si="15"/>
        <v>25651.172184660707</v>
      </c>
      <c r="BS28" s="1">
        <f t="shared" si="16"/>
        <v>25559.560855429776</v>
      </c>
      <c r="CD28" s="1"/>
      <c r="CE28" s="1"/>
      <c r="CF28" s="1"/>
      <c r="CG28" s="1"/>
    </row>
    <row r="29" spans="2:85" x14ac:dyDescent="0.3">
      <c r="B29" s="1">
        <f t="shared" si="0"/>
        <v>321</v>
      </c>
      <c r="C29" s="1">
        <v>16</v>
      </c>
      <c r="D29" s="1">
        <v>49677</v>
      </c>
      <c r="E29" s="1">
        <v>320</v>
      </c>
      <c r="F29" s="1">
        <v>0</v>
      </c>
      <c r="G29" s="1">
        <v>1</v>
      </c>
      <c r="H29" s="1">
        <v>0</v>
      </c>
      <c r="I29" s="1">
        <v>0</v>
      </c>
      <c r="J29" s="4">
        <v>56.35</v>
      </c>
      <c r="K29" s="4">
        <v>1.2</v>
      </c>
      <c r="L29" s="4">
        <v>9.1</v>
      </c>
      <c r="M29" s="1">
        <v>1.81</v>
      </c>
      <c r="N29" s="1">
        <v>64</v>
      </c>
      <c r="O29" s="1">
        <v>247</v>
      </c>
      <c r="P29" s="1">
        <v>246</v>
      </c>
      <c r="Q29" s="1">
        <v>0</v>
      </c>
      <c r="R29" s="1">
        <v>0</v>
      </c>
      <c r="S29" s="1">
        <v>97</v>
      </c>
      <c r="T29" s="1">
        <v>9</v>
      </c>
      <c r="Z29" s="1">
        <v>0</v>
      </c>
      <c r="AA29" s="1">
        <f t="shared" si="17"/>
        <v>49677</v>
      </c>
      <c r="AB29" s="1">
        <f t="shared" si="18"/>
        <v>320</v>
      </c>
      <c r="AC29" s="1">
        <f t="shared" si="19"/>
        <v>1</v>
      </c>
      <c r="AD29" s="1">
        <f t="shared" si="20"/>
        <v>0</v>
      </c>
      <c r="AE29" s="1">
        <f t="shared" si="30"/>
        <v>41</v>
      </c>
      <c r="AF29" s="1">
        <f t="shared" si="21"/>
        <v>0</v>
      </c>
      <c r="AG29" s="1">
        <f t="shared" si="22"/>
        <v>0</v>
      </c>
      <c r="AH29" s="1">
        <f t="shared" si="23"/>
        <v>0</v>
      </c>
      <c r="AI29" s="1">
        <f t="shared" si="31"/>
        <v>41</v>
      </c>
      <c r="AJ29" s="9">
        <f t="shared" si="1"/>
        <v>0</v>
      </c>
      <c r="AK29" s="9">
        <f t="shared" si="2"/>
        <v>6.4200000000000004E-3</v>
      </c>
      <c r="AL29" s="9">
        <f t="shared" si="3"/>
        <v>6.4000000000000003E-3</v>
      </c>
      <c r="AM29" s="9">
        <f t="shared" si="4"/>
        <v>2.0000000000000002E-5</v>
      </c>
      <c r="AN29" s="9">
        <f t="shared" si="5"/>
        <v>0</v>
      </c>
      <c r="AO29" s="9">
        <f t="shared" si="6"/>
        <v>8.1999999999999998E-4</v>
      </c>
      <c r="AP29" s="1">
        <f t="shared" si="24"/>
        <v>0</v>
      </c>
      <c r="AQ29" s="1">
        <f t="shared" si="25"/>
        <v>0</v>
      </c>
      <c r="AR29" s="1"/>
      <c r="AS29" s="1">
        <f t="shared" si="26"/>
        <v>0</v>
      </c>
      <c r="AT29" s="1">
        <f t="shared" si="32"/>
        <v>0</v>
      </c>
      <c r="AU29" s="1">
        <f t="shared" si="7"/>
        <v>0</v>
      </c>
      <c r="AV29" s="9">
        <f t="shared" si="27"/>
        <v>0</v>
      </c>
      <c r="AW29" s="9">
        <f t="shared" si="8"/>
        <v>0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33"/>
        <v>31</v>
      </c>
      <c r="BK29" s="7">
        <f t="shared" si="33"/>
        <v>16</v>
      </c>
      <c r="BL29" s="1">
        <f t="shared" si="12"/>
        <v>29407.236683128882</v>
      </c>
      <c r="BM29" s="74">
        <f>+EvolOf!H18</f>
        <v>386</v>
      </c>
      <c r="BN29" s="1">
        <f t="shared" si="13"/>
        <v>28572</v>
      </c>
      <c r="BO29" s="1">
        <f t="shared" si="28"/>
        <v>835.23668312888185</v>
      </c>
      <c r="BP29" s="36">
        <f t="shared" si="29"/>
        <v>2.9232699255525851E-2</v>
      </c>
      <c r="BQ29" s="1">
        <f t="shared" si="14"/>
        <v>697620.31684413622</v>
      </c>
      <c r="BR29" s="1">
        <f t="shared" si="15"/>
        <v>29407.236683128882</v>
      </c>
      <c r="BS29" s="1">
        <f t="shared" si="16"/>
        <v>29315.625353897951</v>
      </c>
      <c r="CD29" s="1"/>
      <c r="CE29" s="1"/>
      <c r="CF29" s="1"/>
      <c r="CG29" s="1"/>
    </row>
    <row r="30" spans="2:85" x14ac:dyDescent="0.3">
      <c r="B30" s="1">
        <f t="shared" si="0"/>
        <v>366</v>
      </c>
      <c r="C30" s="1">
        <v>17</v>
      </c>
      <c r="D30" s="1">
        <v>49632</v>
      </c>
      <c r="E30" s="1">
        <v>364</v>
      </c>
      <c r="F30" s="1">
        <v>0</v>
      </c>
      <c r="G30" s="1">
        <v>2</v>
      </c>
      <c r="H30" s="1">
        <v>0</v>
      </c>
      <c r="I30" s="1">
        <v>0</v>
      </c>
      <c r="J30" s="4">
        <v>56.34</v>
      </c>
      <c r="K30" s="4">
        <v>1.27</v>
      </c>
      <c r="L30" s="4">
        <v>10.5</v>
      </c>
      <c r="M30" s="1">
        <v>2.2200000000000002</v>
      </c>
      <c r="N30" s="1">
        <v>81</v>
      </c>
      <c r="O30" s="1">
        <v>275</v>
      </c>
      <c r="P30" s="1">
        <v>274</v>
      </c>
      <c r="Q30" s="1">
        <v>1</v>
      </c>
      <c r="R30" s="1">
        <v>0</v>
      </c>
      <c r="S30" s="1">
        <v>129</v>
      </c>
      <c r="T30" s="1">
        <v>12</v>
      </c>
      <c r="Z30" s="1">
        <v>0</v>
      </c>
      <c r="AA30" s="1">
        <f t="shared" si="17"/>
        <v>49632</v>
      </c>
      <c r="AB30" s="1">
        <f t="shared" si="18"/>
        <v>364</v>
      </c>
      <c r="AC30" s="1">
        <f t="shared" si="19"/>
        <v>2</v>
      </c>
      <c r="AD30" s="1">
        <f t="shared" si="20"/>
        <v>0</v>
      </c>
      <c r="AE30" s="1">
        <f t="shared" si="30"/>
        <v>44</v>
      </c>
      <c r="AF30" s="1">
        <f t="shared" si="21"/>
        <v>1</v>
      </c>
      <c r="AG30" s="1">
        <f t="shared" si="22"/>
        <v>0</v>
      </c>
      <c r="AH30" s="1">
        <f t="shared" si="23"/>
        <v>0</v>
      </c>
      <c r="AI30" s="1">
        <f t="shared" si="31"/>
        <v>45</v>
      </c>
      <c r="AJ30" s="9">
        <f t="shared" si="1"/>
        <v>0</v>
      </c>
      <c r="AK30" s="9">
        <f t="shared" si="2"/>
        <v>7.3200000000000001E-3</v>
      </c>
      <c r="AL30" s="9">
        <f t="shared" si="3"/>
        <v>7.28E-3</v>
      </c>
      <c r="AM30" s="9">
        <f t="shared" si="4"/>
        <v>4.0000000000000003E-5</v>
      </c>
      <c r="AN30" s="9">
        <f t="shared" si="5"/>
        <v>0</v>
      </c>
      <c r="AO30" s="9">
        <f t="shared" si="6"/>
        <v>8.9999999999999998E-4</v>
      </c>
      <c r="AP30" s="1">
        <f t="shared" si="24"/>
        <v>0</v>
      </c>
      <c r="AQ30" s="1">
        <f t="shared" si="25"/>
        <v>0</v>
      </c>
      <c r="AR30" s="1"/>
      <c r="AS30" s="1">
        <f t="shared" si="26"/>
        <v>0</v>
      </c>
      <c r="AT30" s="1">
        <f t="shared" si="32"/>
        <v>0</v>
      </c>
      <c r="AU30" s="1">
        <f t="shared" si="7"/>
        <v>0</v>
      </c>
      <c r="AV30" s="9">
        <f t="shared" si="27"/>
        <v>0</v>
      </c>
      <c r="AW30" s="9">
        <f t="shared" si="8"/>
        <v>0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33"/>
        <v>32</v>
      </c>
      <c r="BK30" s="7">
        <f t="shared" si="33"/>
        <v>17</v>
      </c>
      <c r="BL30" s="1">
        <f t="shared" si="12"/>
        <v>33529.746498520777</v>
      </c>
      <c r="BM30" s="74">
        <f>+EvolOf!H19</f>
        <v>526</v>
      </c>
      <c r="BN30" s="1">
        <f t="shared" si="13"/>
        <v>33089</v>
      </c>
      <c r="BO30" s="1">
        <f t="shared" si="28"/>
        <v>440.7464985207771</v>
      </c>
      <c r="BP30" s="36">
        <f t="shared" si="29"/>
        <v>1.332003078124977E-2</v>
      </c>
      <c r="BQ30" s="1">
        <f t="shared" si="14"/>
        <v>194257.47595832538</v>
      </c>
      <c r="BR30" s="1">
        <f t="shared" si="15"/>
        <v>33529.746498520777</v>
      </c>
      <c r="BS30" s="1">
        <f t="shared" si="16"/>
        <v>33346.523840058915</v>
      </c>
    </row>
    <row r="31" spans="2:85" x14ac:dyDescent="0.3">
      <c r="B31" s="1">
        <f t="shared" si="0"/>
        <v>424</v>
      </c>
      <c r="C31" s="1">
        <v>18</v>
      </c>
      <c r="D31" s="1">
        <v>49574</v>
      </c>
      <c r="E31" s="1">
        <v>421</v>
      </c>
      <c r="F31" s="1">
        <v>0</v>
      </c>
      <c r="G31" s="1">
        <v>3</v>
      </c>
      <c r="H31" s="1">
        <v>0</v>
      </c>
      <c r="I31" s="1">
        <v>0</v>
      </c>
      <c r="J31" s="4">
        <v>56.35</v>
      </c>
      <c r="K31" s="4">
        <v>1.31</v>
      </c>
      <c r="L31" s="4">
        <v>11.4</v>
      </c>
      <c r="M31" s="1">
        <v>2.5299999999999998</v>
      </c>
      <c r="N31" s="1">
        <v>96</v>
      </c>
      <c r="O31" s="1">
        <v>318</v>
      </c>
      <c r="P31" s="1">
        <v>316</v>
      </c>
      <c r="Q31" s="1">
        <v>1</v>
      </c>
      <c r="R31" s="1">
        <v>0</v>
      </c>
      <c r="S31" s="1">
        <v>161</v>
      </c>
      <c r="T31" s="1">
        <v>15</v>
      </c>
      <c r="Z31" s="1">
        <v>0</v>
      </c>
      <c r="AA31" s="1">
        <f t="shared" si="17"/>
        <v>49574</v>
      </c>
      <c r="AB31" s="1">
        <f t="shared" si="18"/>
        <v>421</v>
      </c>
      <c r="AC31" s="1">
        <f t="shared" si="19"/>
        <v>3</v>
      </c>
      <c r="AD31" s="1">
        <f t="shared" si="20"/>
        <v>0</v>
      </c>
      <c r="AE31" s="1">
        <f t="shared" si="30"/>
        <v>57</v>
      </c>
      <c r="AF31" s="1">
        <f t="shared" si="21"/>
        <v>1</v>
      </c>
      <c r="AG31" s="1">
        <f t="shared" si="22"/>
        <v>0</v>
      </c>
      <c r="AH31" s="1">
        <f t="shared" si="23"/>
        <v>0</v>
      </c>
      <c r="AI31" s="1">
        <f t="shared" si="31"/>
        <v>58</v>
      </c>
      <c r="AJ31" s="9">
        <f t="shared" si="1"/>
        <v>0</v>
      </c>
      <c r="AK31" s="9">
        <f t="shared" si="2"/>
        <v>8.4799999999999997E-3</v>
      </c>
      <c r="AL31" s="9">
        <f t="shared" si="3"/>
        <v>8.4200000000000004E-3</v>
      </c>
      <c r="AM31" s="9">
        <f t="shared" si="4"/>
        <v>6.0000000000000002E-5</v>
      </c>
      <c r="AN31" s="9">
        <f t="shared" si="5"/>
        <v>0</v>
      </c>
      <c r="AO31" s="9">
        <f t="shared" si="6"/>
        <v>1.16E-3</v>
      </c>
      <c r="AP31" s="1">
        <f t="shared" si="24"/>
        <v>0</v>
      </c>
      <c r="AQ31" s="1">
        <f t="shared" si="25"/>
        <v>0</v>
      </c>
      <c r="AR31" s="1"/>
      <c r="AS31" s="1">
        <f t="shared" si="26"/>
        <v>0</v>
      </c>
      <c r="AT31" s="1">
        <f t="shared" si="32"/>
        <v>0</v>
      </c>
      <c r="AU31" s="1">
        <f t="shared" si="7"/>
        <v>0</v>
      </c>
      <c r="AV31" s="9">
        <f t="shared" si="27"/>
        <v>0</v>
      </c>
      <c r="AW31" s="9">
        <f t="shared" si="8"/>
        <v>0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J31" s="7">
        <f t="shared" si="33"/>
        <v>33</v>
      </c>
      <c r="BK31" s="7">
        <f t="shared" si="33"/>
        <v>18</v>
      </c>
      <c r="BL31" s="1">
        <f t="shared" si="12"/>
        <v>38843.203593914783</v>
      </c>
      <c r="BM31" s="74">
        <f>+EvolOf!H20</f>
        <v>1006</v>
      </c>
      <c r="BN31" s="1">
        <f t="shared" si="13"/>
        <v>39673</v>
      </c>
      <c r="BO31" s="1">
        <f t="shared" si="28"/>
        <v>-829.79640608521731</v>
      </c>
      <c r="BP31" s="36">
        <f t="shared" si="29"/>
        <v>-2.0915897615134127E-2</v>
      </c>
      <c r="BQ31" s="1">
        <f t="shared" si="14"/>
        <v>688562.07555194292</v>
      </c>
      <c r="BR31" s="1">
        <f t="shared" si="15"/>
        <v>38843.203593914783</v>
      </c>
      <c r="BS31" s="1">
        <f t="shared" si="16"/>
        <v>38568.36960622199</v>
      </c>
    </row>
    <row r="32" spans="2:85" x14ac:dyDescent="0.3">
      <c r="B32" s="1">
        <f t="shared" si="0"/>
        <v>492</v>
      </c>
      <c r="C32" s="1">
        <v>19</v>
      </c>
      <c r="D32" s="1">
        <v>49506</v>
      </c>
      <c r="E32" s="1">
        <v>488</v>
      </c>
      <c r="F32" s="1">
        <v>0</v>
      </c>
      <c r="G32" s="1">
        <v>4</v>
      </c>
      <c r="H32" s="1">
        <v>0</v>
      </c>
      <c r="I32" s="1">
        <v>0</v>
      </c>
      <c r="J32" s="4">
        <v>56.35</v>
      </c>
      <c r="K32" s="4">
        <v>1.33</v>
      </c>
      <c r="L32" s="4">
        <v>11.7</v>
      </c>
      <c r="M32" s="1">
        <v>2.16</v>
      </c>
      <c r="N32" s="1">
        <v>113</v>
      </c>
      <c r="O32" s="1">
        <v>370</v>
      </c>
      <c r="P32" s="1">
        <v>367</v>
      </c>
      <c r="Q32" s="1">
        <v>2</v>
      </c>
      <c r="R32" s="1">
        <v>0</v>
      </c>
      <c r="S32" s="1">
        <v>200</v>
      </c>
      <c r="T32" s="1">
        <v>19</v>
      </c>
      <c r="Z32" s="1">
        <v>0</v>
      </c>
      <c r="AA32" s="1">
        <f t="shared" si="17"/>
        <v>49506</v>
      </c>
      <c r="AB32" s="1">
        <f t="shared" si="18"/>
        <v>488</v>
      </c>
      <c r="AC32" s="1">
        <f t="shared" si="19"/>
        <v>4</v>
      </c>
      <c r="AD32" s="1">
        <f t="shared" si="20"/>
        <v>0</v>
      </c>
      <c r="AE32" s="1">
        <f t="shared" si="30"/>
        <v>67</v>
      </c>
      <c r="AF32" s="1">
        <f t="shared" si="21"/>
        <v>1</v>
      </c>
      <c r="AG32" s="1">
        <f t="shared" si="22"/>
        <v>0</v>
      </c>
      <c r="AH32" s="1">
        <f t="shared" si="23"/>
        <v>0</v>
      </c>
      <c r="AI32" s="1">
        <f t="shared" si="31"/>
        <v>68</v>
      </c>
      <c r="AJ32" s="9">
        <f t="shared" si="1"/>
        <v>0</v>
      </c>
      <c r="AK32" s="9">
        <f t="shared" si="2"/>
        <v>9.8399999999999998E-3</v>
      </c>
      <c r="AL32" s="9">
        <f t="shared" si="3"/>
        <v>9.7599999999999996E-3</v>
      </c>
      <c r="AM32" s="9">
        <f t="shared" si="4"/>
        <v>8.0000000000000007E-5</v>
      </c>
      <c r="AN32" s="9">
        <f t="shared" si="5"/>
        <v>0</v>
      </c>
      <c r="AO32" s="9">
        <f t="shared" si="6"/>
        <v>1.3600000000000001E-3</v>
      </c>
      <c r="AP32" s="1">
        <f t="shared" si="24"/>
        <v>0</v>
      </c>
      <c r="AQ32" s="1">
        <f t="shared" si="25"/>
        <v>0</v>
      </c>
      <c r="AR32" s="1"/>
      <c r="AS32" s="1">
        <f t="shared" si="26"/>
        <v>0</v>
      </c>
      <c r="AT32" s="1">
        <f t="shared" si="32"/>
        <v>0</v>
      </c>
      <c r="AU32" s="1">
        <f t="shared" si="7"/>
        <v>0</v>
      </c>
      <c r="AV32" s="9">
        <f t="shared" si="27"/>
        <v>0</v>
      </c>
      <c r="AW32" s="9">
        <f t="shared" si="8"/>
        <v>0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4">+BJ31+1</f>
        <v>34</v>
      </c>
      <c r="BK32" s="7">
        <f t="shared" si="34"/>
        <v>19</v>
      </c>
      <c r="BL32" s="1">
        <f t="shared" si="12"/>
        <v>45072.773981618098</v>
      </c>
      <c r="BM32" s="74">
        <f>+EvolOf!H21</f>
        <v>1606</v>
      </c>
      <c r="BN32" s="1">
        <f t="shared" si="13"/>
        <v>47610</v>
      </c>
      <c r="BO32" s="1">
        <f t="shared" si="28"/>
        <v>-2537.2260183819017</v>
      </c>
      <c r="BP32" s="36">
        <f t="shared" si="29"/>
        <v>-5.3291871841669836E-2</v>
      </c>
      <c r="BQ32" s="1">
        <f t="shared" si="14"/>
        <v>6437515.8683540784</v>
      </c>
      <c r="BR32" s="1">
        <f t="shared" si="15"/>
        <v>45072.773981618098</v>
      </c>
      <c r="BS32" s="1">
        <f t="shared" si="16"/>
        <v>44706.328664694374</v>
      </c>
    </row>
    <row r="33" spans="1:85" x14ac:dyDescent="0.3">
      <c r="B33" s="1">
        <f t="shared" si="0"/>
        <v>566</v>
      </c>
      <c r="C33" s="1">
        <v>20</v>
      </c>
      <c r="D33" s="1">
        <v>49432</v>
      </c>
      <c r="E33" s="1">
        <v>561</v>
      </c>
      <c r="F33" s="1">
        <v>0</v>
      </c>
      <c r="G33" s="1">
        <v>5</v>
      </c>
      <c r="H33" s="1">
        <v>0</v>
      </c>
      <c r="I33" s="1">
        <v>0</v>
      </c>
      <c r="J33" s="4">
        <v>56.35</v>
      </c>
      <c r="K33" s="4">
        <v>1.36</v>
      </c>
      <c r="L33" s="4">
        <v>11.9</v>
      </c>
      <c r="M33" s="1">
        <v>2.0699999999999998</v>
      </c>
      <c r="N33" s="1">
        <v>131</v>
      </c>
      <c r="O33" s="1">
        <v>426</v>
      </c>
      <c r="P33" s="1">
        <v>423</v>
      </c>
      <c r="Q33" s="1">
        <v>3</v>
      </c>
      <c r="R33" s="1">
        <v>0</v>
      </c>
      <c r="S33" s="1">
        <v>236</v>
      </c>
      <c r="T33" s="1">
        <v>22</v>
      </c>
      <c r="Z33" s="1">
        <v>0</v>
      </c>
      <c r="AA33" s="1">
        <f t="shared" si="17"/>
        <v>49432</v>
      </c>
      <c r="AB33" s="1">
        <f t="shared" si="18"/>
        <v>561</v>
      </c>
      <c r="AC33" s="1">
        <f t="shared" si="19"/>
        <v>5</v>
      </c>
      <c r="AD33" s="1">
        <f t="shared" si="20"/>
        <v>0</v>
      </c>
      <c r="AE33" s="1">
        <f t="shared" si="30"/>
        <v>73</v>
      </c>
      <c r="AF33" s="1">
        <f t="shared" si="21"/>
        <v>1</v>
      </c>
      <c r="AG33" s="1">
        <f t="shared" si="22"/>
        <v>0</v>
      </c>
      <c r="AH33" s="1">
        <f t="shared" si="23"/>
        <v>0</v>
      </c>
      <c r="AI33" s="1">
        <f t="shared" si="31"/>
        <v>74</v>
      </c>
      <c r="AJ33" s="9">
        <f t="shared" si="1"/>
        <v>0</v>
      </c>
      <c r="AK33" s="9">
        <f t="shared" si="2"/>
        <v>1.132E-2</v>
      </c>
      <c r="AL33" s="9">
        <f t="shared" si="3"/>
        <v>1.1220000000000001E-2</v>
      </c>
      <c r="AM33" s="9">
        <f t="shared" si="4"/>
        <v>1E-4</v>
      </c>
      <c r="AN33" s="9">
        <f t="shared" si="5"/>
        <v>0</v>
      </c>
      <c r="AO33" s="9">
        <f t="shared" si="6"/>
        <v>1.48E-3</v>
      </c>
      <c r="AP33" s="1">
        <f t="shared" si="24"/>
        <v>0</v>
      </c>
      <c r="AQ33" s="1">
        <f t="shared" si="25"/>
        <v>0</v>
      </c>
      <c r="AR33" s="1"/>
      <c r="AS33" s="1">
        <f t="shared" si="26"/>
        <v>0</v>
      </c>
      <c r="AT33" s="1">
        <f t="shared" si="32"/>
        <v>0</v>
      </c>
      <c r="AU33" s="1">
        <f t="shared" si="7"/>
        <v>0</v>
      </c>
      <c r="AV33" s="9">
        <f t="shared" si="27"/>
        <v>0</v>
      </c>
      <c r="AW33" s="9">
        <f t="shared" si="8"/>
        <v>0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4"/>
        <v>35</v>
      </c>
      <c r="BK33" s="7">
        <f t="shared" si="34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8"/>
        <v>0</v>
      </c>
      <c r="BP33" s="36">
        <f t="shared" si="29"/>
        <v>0</v>
      </c>
      <c r="BQ33" s="1">
        <f t="shared" si="14"/>
        <v>0</v>
      </c>
      <c r="BR33" s="1">
        <f t="shared" si="15"/>
        <v>51852.012344707</v>
      </c>
      <c r="BS33" s="1">
        <f t="shared" si="16"/>
        <v>51393.955698552345</v>
      </c>
    </row>
    <row r="34" spans="1:85" x14ac:dyDescent="0.3">
      <c r="B34" s="1">
        <f t="shared" si="0"/>
        <v>651</v>
      </c>
      <c r="C34" s="1">
        <v>21</v>
      </c>
      <c r="D34" s="1">
        <v>49347</v>
      </c>
      <c r="E34" s="1">
        <v>644</v>
      </c>
      <c r="F34" s="1">
        <v>0</v>
      </c>
      <c r="G34" s="1">
        <v>7</v>
      </c>
      <c r="H34" s="1">
        <v>0</v>
      </c>
      <c r="I34" s="1">
        <v>0</v>
      </c>
      <c r="J34" s="4">
        <v>56.35</v>
      </c>
      <c r="K34" s="4">
        <v>1.38</v>
      </c>
      <c r="L34" s="4">
        <v>12.1</v>
      </c>
      <c r="M34" s="1">
        <v>2.0299999999999998</v>
      </c>
      <c r="N34" s="1">
        <v>152</v>
      </c>
      <c r="O34" s="1">
        <v>489</v>
      </c>
      <c r="P34" s="1">
        <v>484</v>
      </c>
      <c r="Q34" s="1">
        <v>4</v>
      </c>
      <c r="R34" s="1">
        <v>0</v>
      </c>
      <c r="S34" s="1">
        <v>273</v>
      </c>
      <c r="T34" s="1">
        <v>25</v>
      </c>
      <c r="Z34" s="1">
        <v>0</v>
      </c>
      <c r="AA34" s="1">
        <f t="shared" si="17"/>
        <v>49347</v>
      </c>
      <c r="AB34" s="1">
        <f t="shared" si="18"/>
        <v>644</v>
      </c>
      <c r="AC34" s="1">
        <f t="shared" si="19"/>
        <v>7</v>
      </c>
      <c r="AD34" s="1">
        <f t="shared" si="20"/>
        <v>0</v>
      </c>
      <c r="AE34" s="1">
        <f t="shared" si="30"/>
        <v>83</v>
      </c>
      <c r="AF34" s="1">
        <f t="shared" si="21"/>
        <v>2</v>
      </c>
      <c r="AG34" s="1">
        <f t="shared" si="22"/>
        <v>0</v>
      </c>
      <c r="AH34" s="1">
        <f t="shared" si="23"/>
        <v>0</v>
      </c>
      <c r="AI34" s="1">
        <f t="shared" si="31"/>
        <v>85</v>
      </c>
      <c r="AJ34" s="9">
        <f t="shared" si="1"/>
        <v>0</v>
      </c>
      <c r="AK34" s="9">
        <f t="shared" si="2"/>
        <v>1.302E-2</v>
      </c>
      <c r="AL34" s="9">
        <f t="shared" si="3"/>
        <v>1.2880000000000001E-2</v>
      </c>
      <c r="AM34" s="9">
        <f t="shared" si="4"/>
        <v>1.3999999999999999E-4</v>
      </c>
      <c r="AN34" s="9">
        <f t="shared" si="5"/>
        <v>0</v>
      </c>
      <c r="AO34" s="9">
        <f t="shared" si="6"/>
        <v>1.6999999999999999E-3</v>
      </c>
      <c r="AP34" s="1">
        <f t="shared" si="24"/>
        <v>0</v>
      </c>
      <c r="AQ34" s="1">
        <f t="shared" si="25"/>
        <v>0</v>
      </c>
      <c r="AR34" s="1"/>
      <c r="AS34" s="1">
        <f t="shared" si="26"/>
        <v>0</v>
      </c>
      <c r="AT34" s="1">
        <f t="shared" si="32"/>
        <v>0</v>
      </c>
      <c r="AU34" s="1">
        <f t="shared" si="7"/>
        <v>0</v>
      </c>
      <c r="AV34" s="9">
        <f t="shared" si="27"/>
        <v>0</v>
      </c>
      <c r="AW34" s="9">
        <f t="shared" si="8"/>
        <v>0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4"/>
        <v>36</v>
      </c>
      <c r="BK34" s="7">
        <f t="shared" si="34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8"/>
        <v>0</v>
      </c>
      <c r="BP34" s="36">
        <f t="shared" si="29"/>
        <v>0</v>
      </c>
      <c r="BQ34" s="1">
        <f t="shared" si="14"/>
        <v>0</v>
      </c>
      <c r="BR34" s="1">
        <f t="shared" si="15"/>
        <v>59638.975329336143</v>
      </c>
      <c r="BS34" s="1">
        <f t="shared" si="16"/>
        <v>58997.696024719626</v>
      </c>
    </row>
    <row r="35" spans="1:85" x14ac:dyDescent="0.3">
      <c r="B35" s="1">
        <f t="shared" si="0"/>
        <v>744</v>
      </c>
      <c r="C35" s="1">
        <v>22</v>
      </c>
      <c r="D35" s="1">
        <v>49255</v>
      </c>
      <c r="E35" s="1">
        <v>735</v>
      </c>
      <c r="F35" s="1">
        <v>0</v>
      </c>
      <c r="G35" s="1">
        <v>9</v>
      </c>
      <c r="H35" s="1">
        <v>0</v>
      </c>
      <c r="I35" s="1">
        <v>0</v>
      </c>
      <c r="J35" s="4">
        <v>56.35</v>
      </c>
      <c r="K35" s="4">
        <v>1.4</v>
      </c>
      <c r="L35" s="4">
        <v>12.3</v>
      </c>
      <c r="M35" s="1">
        <v>2.02</v>
      </c>
      <c r="N35" s="1">
        <v>176</v>
      </c>
      <c r="O35" s="1">
        <v>558</v>
      </c>
      <c r="P35" s="1">
        <v>552</v>
      </c>
      <c r="Q35" s="1">
        <v>5</v>
      </c>
      <c r="R35" s="1">
        <v>0</v>
      </c>
      <c r="S35" s="1">
        <v>312</v>
      </c>
      <c r="T35" s="1">
        <v>30</v>
      </c>
      <c r="Z35" s="1">
        <v>0</v>
      </c>
      <c r="AA35" s="1">
        <f t="shared" si="17"/>
        <v>49255</v>
      </c>
      <c r="AB35" s="1">
        <f t="shared" si="18"/>
        <v>735</v>
      </c>
      <c r="AC35" s="1">
        <f t="shared" si="19"/>
        <v>9</v>
      </c>
      <c r="AD35" s="1">
        <f t="shared" si="20"/>
        <v>0</v>
      </c>
      <c r="AE35" s="1">
        <f t="shared" si="30"/>
        <v>91</v>
      </c>
      <c r="AF35" s="1">
        <f t="shared" si="21"/>
        <v>2</v>
      </c>
      <c r="AG35" s="1">
        <f t="shared" si="22"/>
        <v>0</v>
      </c>
      <c r="AH35" s="1">
        <f t="shared" si="23"/>
        <v>0</v>
      </c>
      <c r="AI35" s="1">
        <f t="shared" si="31"/>
        <v>93</v>
      </c>
      <c r="AJ35" s="9">
        <f t="shared" si="1"/>
        <v>0</v>
      </c>
      <c r="AK35" s="9">
        <f t="shared" si="2"/>
        <v>1.4880000000000001E-2</v>
      </c>
      <c r="AL35" s="9">
        <f t="shared" si="3"/>
        <v>1.47E-2</v>
      </c>
      <c r="AM35" s="9">
        <f t="shared" si="4"/>
        <v>1.8000000000000001E-4</v>
      </c>
      <c r="AN35" s="9">
        <f t="shared" si="5"/>
        <v>0</v>
      </c>
      <c r="AO35" s="9">
        <f t="shared" si="6"/>
        <v>1.8600000000000001E-3</v>
      </c>
      <c r="AP35" s="1">
        <f t="shared" si="24"/>
        <v>0</v>
      </c>
      <c r="AQ35" s="1">
        <f t="shared" si="25"/>
        <v>0</v>
      </c>
      <c r="AR35" s="1"/>
      <c r="AS35" s="1">
        <f t="shared" si="26"/>
        <v>0</v>
      </c>
      <c r="AT35" s="1">
        <f t="shared" si="32"/>
        <v>0</v>
      </c>
      <c r="AU35" s="1">
        <f t="shared" si="7"/>
        <v>0</v>
      </c>
      <c r="AV35" s="9">
        <f t="shared" si="27"/>
        <v>0</v>
      </c>
      <c r="AW35" s="9">
        <f t="shared" si="8"/>
        <v>0</v>
      </c>
      <c r="AX35" s="9">
        <f t="shared" si="9"/>
        <v>0</v>
      </c>
      <c r="AY35" s="9">
        <f t="shared" si="10"/>
        <v>0</v>
      </c>
      <c r="AZ35" s="9">
        <f t="shared" si="11"/>
        <v>0</v>
      </c>
      <c r="BJ35" s="7">
        <f t="shared" si="34"/>
        <v>37</v>
      </c>
      <c r="BK35" s="7">
        <f t="shared" si="34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8"/>
        <v>0</v>
      </c>
      <c r="BP35" s="36">
        <f t="shared" si="29"/>
        <v>0</v>
      </c>
      <c r="BQ35" s="1">
        <f t="shared" si="14"/>
        <v>0</v>
      </c>
      <c r="BR35" s="1">
        <f t="shared" si="15"/>
        <v>68158.828947812726</v>
      </c>
      <c r="BS35" s="1">
        <f t="shared" si="16"/>
        <v>67334.326984734347</v>
      </c>
    </row>
    <row r="36" spans="1:85" x14ac:dyDescent="0.3">
      <c r="B36" s="1">
        <f t="shared" si="0"/>
        <v>847</v>
      </c>
      <c r="C36" s="1">
        <v>23</v>
      </c>
      <c r="D36" s="1">
        <v>49152</v>
      </c>
      <c r="E36" s="1">
        <v>835</v>
      </c>
      <c r="F36" s="1">
        <v>0</v>
      </c>
      <c r="G36" s="1">
        <v>12</v>
      </c>
      <c r="H36" s="1">
        <v>0</v>
      </c>
      <c r="I36" s="1">
        <v>0</v>
      </c>
      <c r="J36" s="4">
        <v>56.35</v>
      </c>
      <c r="K36" s="4">
        <v>1.41</v>
      </c>
      <c r="L36" s="4">
        <v>12.9</v>
      </c>
      <c r="M36" s="1">
        <v>1.9</v>
      </c>
      <c r="N36" s="1">
        <v>203</v>
      </c>
      <c r="O36" s="1">
        <v>634</v>
      </c>
      <c r="P36" s="1">
        <v>625</v>
      </c>
      <c r="Q36" s="1">
        <v>8</v>
      </c>
      <c r="R36" s="1">
        <v>0</v>
      </c>
      <c r="S36" s="1">
        <v>354</v>
      </c>
      <c r="T36" s="1">
        <v>34</v>
      </c>
      <c r="Z36" s="1">
        <v>0</v>
      </c>
      <c r="AA36" s="1">
        <f t="shared" si="17"/>
        <v>49152</v>
      </c>
      <c r="AB36" s="1">
        <f t="shared" si="18"/>
        <v>835</v>
      </c>
      <c r="AC36" s="1">
        <f t="shared" si="19"/>
        <v>12</v>
      </c>
      <c r="AD36" s="1">
        <f t="shared" si="20"/>
        <v>0</v>
      </c>
      <c r="AE36" s="1">
        <f t="shared" si="30"/>
        <v>100</v>
      </c>
      <c r="AF36" s="1">
        <f t="shared" si="21"/>
        <v>3</v>
      </c>
      <c r="AG36" s="1">
        <f t="shared" si="22"/>
        <v>0</v>
      </c>
      <c r="AH36" s="1">
        <f t="shared" si="23"/>
        <v>0</v>
      </c>
      <c r="AI36" s="1">
        <f t="shared" si="31"/>
        <v>103</v>
      </c>
      <c r="AJ36" s="9">
        <f t="shared" si="1"/>
        <v>0</v>
      </c>
      <c r="AK36" s="9">
        <f t="shared" si="2"/>
        <v>1.694E-2</v>
      </c>
      <c r="AL36" s="9">
        <f t="shared" si="3"/>
        <v>1.67E-2</v>
      </c>
      <c r="AM36" s="9">
        <f t="shared" si="4"/>
        <v>2.4000000000000001E-4</v>
      </c>
      <c r="AN36" s="9">
        <f t="shared" si="5"/>
        <v>0</v>
      </c>
      <c r="AO36" s="9">
        <f t="shared" si="6"/>
        <v>2.0600000000000002E-3</v>
      </c>
      <c r="AP36" s="1">
        <f t="shared" si="24"/>
        <v>0</v>
      </c>
      <c r="AQ36" s="1">
        <f t="shared" si="25"/>
        <v>0</v>
      </c>
      <c r="AR36" s="1"/>
      <c r="AS36" s="1">
        <f t="shared" si="26"/>
        <v>0</v>
      </c>
      <c r="AT36" s="1">
        <f t="shared" si="32"/>
        <v>0</v>
      </c>
      <c r="AU36" s="1">
        <f t="shared" si="7"/>
        <v>0</v>
      </c>
      <c r="AV36" s="9">
        <f t="shared" si="27"/>
        <v>0</v>
      </c>
      <c r="AW36" s="9">
        <f t="shared" si="8"/>
        <v>0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4"/>
        <v>38</v>
      </c>
      <c r="BK36" s="7">
        <f t="shared" si="34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8"/>
        <v>0</v>
      </c>
      <c r="BP36" s="36">
        <f t="shared" si="29"/>
        <v>0</v>
      </c>
      <c r="BQ36" s="1">
        <f t="shared" si="14"/>
        <v>0</v>
      </c>
      <c r="BR36" s="1">
        <f t="shared" si="15"/>
        <v>77594.795858598634</v>
      </c>
      <c r="BS36" s="1">
        <f t="shared" si="16"/>
        <v>76495.459907827462</v>
      </c>
      <c r="CD36" s="1"/>
      <c r="CE36" s="1"/>
      <c r="CF36" s="1"/>
      <c r="CG36" s="1"/>
    </row>
    <row r="37" spans="1:85" x14ac:dyDescent="0.3">
      <c r="B37" s="1">
        <f t="shared" si="0"/>
        <v>963</v>
      </c>
      <c r="C37" s="1">
        <v>24</v>
      </c>
      <c r="D37" s="1">
        <v>49035</v>
      </c>
      <c r="E37" s="1">
        <v>948</v>
      </c>
      <c r="F37" s="1">
        <v>0</v>
      </c>
      <c r="G37" s="1">
        <v>15</v>
      </c>
      <c r="H37" s="1">
        <v>0</v>
      </c>
      <c r="I37" s="1">
        <v>0</v>
      </c>
      <c r="J37" s="4">
        <v>56.35</v>
      </c>
      <c r="K37" s="4">
        <v>1.43</v>
      </c>
      <c r="L37" s="4">
        <v>13.4</v>
      </c>
      <c r="M37" s="1">
        <v>1.98</v>
      </c>
      <c r="N37" s="1">
        <v>233</v>
      </c>
      <c r="O37" s="1">
        <v>720</v>
      </c>
      <c r="P37" s="1">
        <v>709</v>
      </c>
      <c r="Q37" s="1">
        <v>10</v>
      </c>
      <c r="R37" s="1">
        <v>0</v>
      </c>
      <c r="S37" s="1">
        <v>409</v>
      </c>
      <c r="T37" s="1">
        <v>40</v>
      </c>
      <c r="Z37" s="1">
        <v>0</v>
      </c>
      <c r="AA37" s="1">
        <f t="shared" si="17"/>
        <v>49035</v>
      </c>
      <c r="AB37" s="1">
        <f t="shared" si="18"/>
        <v>948</v>
      </c>
      <c r="AC37" s="1">
        <f t="shared" si="19"/>
        <v>15</v>
      </c>
      <c r="AD37" s="1">
        <f t="shared" si="20"/>
        <v>0</v>
      </c>
      <c r="AE37" s="1">
        <f t="shared" si="30"/>
        <v>113</v>
      </c>
      <c r="AF37" s="1">
        <f t="shared" si="21"/>
        <v>3</v>
      </c>
      <c r="AG37" s="1">
        <f t="shared" si="22"/>
        <v>0</v>
      </c>
      <c r="AH37" s="1">
        <f t="shared" si="23"/>
        <v>0</v>
      </c>
      <c r="AI37" s="1">
        <f t="shared" si="31"/>
        <v>116</v>
      </c>
      <c r="AJ37" s="9">
        <f t="shared" si="1"/>
        <v>0</v>
      </c>
      <c r="AK37" s="9">
        <f t="shared" si="2"/>
        <v>1.9259999999999999E-2</v>
      </c>
      <c r="AL37" s="9">
        <f t="shared" si="3"/>
        <v>1.8960000000000001E-2</v>
      </c>
      <c r="AM37" s="9">
        <f t="shared" si="4"/>
        <v>2.9999999999999997E-4</v>
      </c>
      <c r="AN37" s="9">
        <f t="shared" si="5"/>
        <v>0</v>
      </c>
      <c r="AO37" s="9">
        <f t="shared" si="6"/>
        <v>2.32E-3</v>
      </c>
      <c r="AP37" s="1">
        <f t="shared" si="24"/>
        <v>0</v>
      </c>
      <c r="AQ37" s="1">
        <f t="shared" si="25"/>
        <v>0</v>
      </c>
      <c r="AR37" s="1"/>
      <c r="AS37" s="1">
        <f t="shared" si="26"/>
        <v>0</v>
      </c>
      <c r="AT37" s="1">
        <f t="shared" si="32"/>
        <v>0</v>
      </c>
      <c r="AU37" s="1">
        <f t="shared" si="7"/>
        <v>0</v>
      </c>
      <c r="AV37" s="9">
        <f t="shared" si="27"/>
        <v>0</v>
      </c>
      <c r="AW37" s="9">
        <f t="shared" si="8"/>
        <v>0</v>
      </c>
      <c r="AX37" s="9">
        <f t="shared" si="9"/>
        <v>0</v>
      </c>
      <c r="AY37" s="9">
        <f t="shared" si="10"/>
        <v>0</v>
      </c>
      <c r="AZ37" s="9">
        <f t="shared" si="11"/>
        <v>0</v>
      </c>
      <c r="BJ37" s="7">
        <f t="shared" si="34"/>
        <v>39</v>
      </c>
      <c r="BK37" s="7">
        <f t="shared" si="34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8"/>
        <v>0</v>
      </c>
      <c r="BP37" s="36">
        <f t="shared" si="29"/>
        <v>0</v>
      </c>
      <c r="BQ37" s="1">
        <f t="shared" si="14"/>
        <v>0</v>
      </c>
      <c r="BR37" s="1">
        <f t="shared" si="15"/>
        <v>88221.710049386646</v>
      </c>
      <c r="BS37" s="1">
        <f t="shared" si="16"/>
        <v>86847.54011092268</v>
      </c>
      <c r="CD37" s="1"/>
      <c r="CE37" s="1"/>
      <c r="CF37" s="1"/>
      <c r="CG37" s="1"/>
    </row>
    <row r="38" spans="1:85" x14ac:dyDescent="0.3">
      <c r="B38" s="1">
        <f t="shared" si="0"/>
        <v>1099</v>
      </c>
      <c r="C38" s="1">
        <v>25</v>
      </c>
      <c r="D38" s="1">
        <v>48899</v>
      </c>
      <c r="E38" s="1">
        <v>1080</v>
      </c>
      <c r="F38" s="1">
        <v>0</v>
      </c>
      <c r="G38" s="1">
        <v>19</v>
      </c>
      <c r="H38" s="1">
        <v>0</v>
      </c>
      <c r="I38" s="1">
        <v>0</v>
      </c>
      <c r="J38" s="4">
        <v>56.35</v>
      </c>
      <c r="K38" s="4">
        <v>1.45</v>
      </c>
      <c r="L38" s="4">
        <v>13.9</v>
      </c>
      <c r="M38" s="1">
        <v>2.02</v>
      </c>
      <c r="N38" s="1">
        <v>269</v>
      </c>
      <c r="O38" s="1">
        <v>821</v>
      </c>
      <c r="P38" s="1">
        <v>807</v>
      </c>
      <c r="Q38" s="1">
        <v>13</v>
      </c>
      <c r="R38" s="1">
        <v>0</v>
      </c>
      <c r="S38" s="1">
        <v>472</v>
      </c>
      <c r="T38" s="1">
        <v>47</v>
      </c>
      <c r="Z38" s="1">
        <v>0</v>
      </c>
      <c r="AA38" s="1">
        <f t="shared" si="17"/>
        <v>48899</v>
      </c>
      <c r="AB38" s="1">
        <f t="shared" si="18"/>
        <v>1080</v>
      </c>
      <c r="AC38" s="1">
        <f t="shared" si="19"/>
        <v>19</v>
      </c>
      <c r="AD38" s="1">
        <f t="shared" si="20"/>
        <v>0</v>
      </c>
      <c r="AE38" s="1">
        <f t="shared" si="30"/>
        <v>132</v>
      </c>
      <c r="AF38" s="1">
        <f t="shared" si="21"/>
        <v>4</v>
      </c>
      <c r="AG38" s="1">
        <f t="shared" si="22"/>
        <v>0</v>
      </c>
      <c r="AH38" s="1">
        <f t="shared" si="23"/>
        <v>0</v>
      </c>
      <c r="AI38" s="1">
        <f t="shared" si="31"/>
        <v>136</v>
      </c>
      <c r="AJ38" s="9">
        <f t="shared" si="1"/>
        <v>0</v>
      </c>
      <c r="AK38" s="9">
        <f t="shared" si="2"/>
        <v>2.198E-2</v>
      </c>
      <c r="AL38" s="9">
        <f t="shared" si="3"/>
        <v>2.1600000000000001E-2</v>
      </c>
      <c r="AM38" s="9">
        <f t="shared" si="4"/>
        <v>3.8000000000000002E-4</v>
      </c>
      <c r="AN38" s="9">
        <f t="shared" si="5"/>
        <v>0</v>
      </c>
      <c r="AO38" s="9">
        <f t="shared" si="6"/>
        <v>2.7200000000000002E-3</v>
      </c>
      <c r="AP38" s="1">
        <f t="shared" si="24"/>
        <v>0</v>
      </c>
      <c r="AQ38" s="1">
        <f t="shared" si="25"/>
        <v>0</v>
      </c>
      <c r="AR38" s="1"/>
      <c r="AS38" s="1">
        <f t="shared" si="26"/>
        <v>0</v>
      </c>
      <c r="AT38" s="1">
        <f t="shared" si="32"/>
        <v>0</v>
      </c>
      <c r="AU38" s="1">
        <f t="shared" si="7"/>
        <v>0</v>
      </c>
      <c r="AV38" s="9">
        <f t="shared" si="27"/>
        <v>0</v>
      </c>
      <c r="AW38" s="9">
        <f t="shared" si="8"/>
        <v>0</v>
      </c>
      <c r="AX38" s="9">
        <f t="shared" si="9"/>
        <v>0</v>
      </c>
      <c r="AY38" s="9">
        <f t="shared" si="10"/>
        <v>0</v>
      </c>
      <c r="AZ38" s="9">
        <f t="shared" si="11"/>
        <v>0</v>
      </c>
      <c r="BJ38" s="7">
        <f t="shared" si="34"/>
        <v>40</v>
      </c>
      <c r="BK38" s="7">
        <f t="shared" si="34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8"/>
        <v>0</v>
      </c>
      <c r="BP38" s="36">
        <f t="shared" si="29"/>
        <v>0</v>
      </c>
      <c r="BQ38" s="1">
        <f t="shared" si="14"/>
        <v>0</v>
      </c>
      <c r="BR38" s="1">
        <f t="shared" si="15"/>
        <v>100680.85082479326</v>
      </c>
      <c r="BS38" s="1">
        <f t="shared" si="16"/>
        <v>98940.235569405573</v>
      </c>
      <c r="CD38" s="1"/>
      <c r="CE38" s="1"/>
      <c r="CF38" s="1"/>
      <c r="CG38" s="1"/>
    </row>
    <row r="39" spans="1:85" x14ac:dyDescent="0.3">
      <c r="B39" s="1">
        <f t="shared" si="0"/>
        <v>1256</v>
      </c>
      <c r="C39" s="1">
        <v>26</v>
      </c>
      <c r="D39" s="1">
        <v>48742</v>
      </c>
      <c r="E39" s="1">
        <v>1232</v>
      </c>
      <c r="F39" s="1">
        <v>0</v>
      </c>
      <c r="G39" s="1">
        <v>24</v>
      </c>
      <c r="H39" s="1">
        <v>0</v>
      </c>
      <c r="I39" s="1">
        <v>0</v>
      </c>
      <c r="J39" s="4">
        <v>56.34</v>
      </c>
      <c r="K39" s="4">
        <v>1.45</v>
      </c>
      <c r="L39" s="4">
        <v>14.2</v>
      </c>
      <c r="M39" s="1">
        <v>1.97</v>
      </c>
      <c r="N39" s="1">
        <v>309</v>
      </c>
      <c r="O39" s="1">
        <v>938</v>
      </c>
      <c r="P39" s="1">
        <v>920</v>
      </c>
      <c r="Q39" s="1">
        <v>17</v>
      </c>
      <c r="R39" s="1">
        <v>0</v>
      </c>
      <c r="S39" s="1">
        <v>542</v>
      </c>
      <c r="T39" s="1">
        <v>54</v>
      </c>
      <c r="Z39" s="1">
        <v>0</v>
      </c>
      <c r="AA39" s="1">
        <f t="shared" si="17"/>
        <v>48742</v>
      </c>
      <c r="AB39" s="1">
        <f t="shared" si="18"/>
        <v>1232</v>
      </c>
      <c r="AC39" s="1">
        <f t="shared" si="19"/>
        <v>24</v>
      </c>
      <c r="AD39" s="1">
        <f t="shared" si="20"/>
        <v>0</v>
      </c>
      <c r="AE39" s="1">
        <f t="shared" si="30"/>
        <v>152</v>
      </c>
      <c r="AF39" s="1">
        <f t="shared" si="21"/>
        <v>5</v>
      </c>
      <c r="AG39" s="1">
        <f t="shared" si="22"/>
        <v>0</v>
      </c>
      <c r="AH39" s="1">
        <f t="shared" si="23"/>
        <v>0</v>
      </c>
      <c r="AI39" s="1">
        <f t="shared" si="31"/>
        <v>157</v>
      </c>
      <c r="AJ39" s="9">
        <f t="shared" si="1"/>
        <v>0</v>
      </c>
      <c r="AK39" s="9">
        <f t="shared" si="2"/>
        <v>2.512E-2</v>
      </c>
      <c r="AL39" s="9">
        <f t="shared" si="3"/>
        <v>2.4639999999999999E-2</v>
      </c>
      <c r="AM39" s="9">
        <f t="shared" si="4"/>
        <v>4.8000000000000001E-4</v>
      </c>
      <c r="AN39" s="9">
        <f t="shared" si="5"/>
        <v>0</v>
      </c>
      <c r="AO39" s="9">
        <f t="shared" si="6"/>
        <v>3.14E-3</v>
      </c>
      <c r="AP39" s="1">
        <f t="shared" si="24"/>
        <v>0</v>
      </c>
      <c r="AQ39" s="1">
        <f t="shared" si="25"/>
        <v>0</v>
      </c>
      <c r="AR39" s="1"/>
      <c r="AS39" s="1">
        <f t="shared" si="26"/>
        <v>0</v>
      </c>
      <c r="AT39" s="1">
        <f t="shared" si="32"/>
        <v>0</v>
      </c>
      <c r="AU39" s="1">
        <f t="shared" si="7"/>
        <v>0</v>
      </c>
      <c r="AV39" s="9">
        <f t="shared" si="27"/>
        <v>0</v>
      </c>
      <c r="AW39" s="9">
        <f t="shared" si="8"/>
        <v>0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4"/>
        <v>41</v>
      </c>
      <c r="BK39" s="7">
        <f t="shared" si="34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8"/>
        <v>0</v>
      </c>
      <c r="BP39" s="36">
        <f t="shared" si="29"/>
        <v>0</v>
      </c>
      <c r="BQ39" s="1">
        <f t="shared" si="14"/>
        <v>0</v>
      </c>
      <c r="BR39" s="1">
        <f t="shared" si="15"/>
        <v>115063.82951404944</v>
      </c>
      <c r="BS39" s="1">
        <f t="shared" si="16"/>
        <v>112865.1576125071</v>
      </c>
      <c r="CD39" s="1"/>
      <c r="CE39" s="1"/>
      <c r="CF39" s="1"/>
      <c r="CG39" s="1"/>
    </row>
    <row r="40" spans="1:85" x14ac:dyDescent="0.3">
      <c r="B40" s="1">
        <f t="shared" si="0"/>
        <v>1425</v>
      </c>
      <c r="C40" s="1">
        <v>27</v>
      </c>
      <c r="D40" s="1">
        <v>48573</v>
      </c>
      <c r="E40" s="1">
        <v>1393</v>
      </c>
      <c r="F40" s="1">
        <v>0</v>
      </c>
      <c r="G40" s="1">
        <v>31</v>
      </c>
      <c r="H40" s="1">
        <v>0</v>
      </c>
      <c r="I40" s="1">
        <v>1</v>
      </c>
      <c r="J40" s="4">
        <v>56.34</v>
      </c>
      <c r="K40" s="4">
        <v>1.47</v>
      </c>
      <c r="L40" s="4">
        <v>14.7</v>
      </c>
      <c r="M40" s="1">
        <v>2.0499999999999998</v>
      </c>
      <c r="N40" s="1">
        <v>353</v>
      </c>
      <c r="O40" s="1">
        <v>1062</v>
      </c>
      <c r="P40" s="1">
        <v>1039</v>
      </c>
      <c r="Q40" s="1">
        <v>22</v>
      </c>
      <c r="R40" s="1">
        <v>0</v>
      </c>
      <c r="S40" s="1">
        <v>619</v>
      </c>
      <c r="T40" s="1">
        <v>61</v>
      </c>
      <c r="Z40" s="1">
        <v>0</v>
      </c>
      <c r="AA40" s="1">
        <f t="shared" si="17"/>
        <v>48573</v>
      </c>
      <c r="AB40" s="1">
        <f t="shared" si="18"/>
        <v>1393</v>
      </c>
      <c r="AC40" s="1">
        <f t="shared" si="19"/>
        <v>31</v>
      </c>
      <c r="AD40" s="1">
        <f t="shared" si="20"/>
        <v>1</v>
      </c>
      <c r="AE40" s="1">
        <f t="shared" si="30"/>
        <v>161</v>
      </c>
      <c r="AF40" s="1">
        <f t="shared" si="21"/>
        <v>7</v>
      </c>
      <c r="AG40" s="1">
        <f t="shared" si="22"/>
        <v>0</v>
      </c>
      <c r="AH40" s="1">
        <f t="shared" si="23"/>
        <v>1</v>
      </c>
      <c r="AI40" s="1">
        <f t="shared" si="31"/>
        <v>169</v>
      </c>
      <c r="AJ40" s="9">
        <f t="shared" si="1"/>
        <v>7.0175438596491223E-4</v>
      </c>
      <c r="AK40" s="9">
        <f t="shared" si="2"/>
        <v>2.8500000000000001E-2</v>
      </c>
      <c r="AL40" s="9">
        <f t="shared" si="3"/>
        <v>2.7859999999999999E-2</v>
      </c>
      <c r="AM40" s="9">
        <f t="shared" si="4"/>
        <v>6.2E-4</v>
      </c>
      <c r="AN40" s="9">
        <f t="shared" si="5"/>
        <v>2.0000000000000002E-5</v>
      </c>
      <c r="AO40" s="9">
        <f t="shared" si="6"/>
        <v>3.3800000000000002E-3</v>
      </c>
      <c r="AP40" s="1">
        <f t="shared" si="24"/>
        <v>0</v>
      </c>
      <c r="AQ40" s="1">
        <f t="shared" si="25"/>
        <v>0</v>
      </c>
      <c r="AR40" s="1"/>
      <c r="AS40" s="1">
        <f t="shared" si="26"/>
        <v>0</v>
      </c>
      <c r="AT40" s="1">
        <f t="shared" si="32"/>
        <v>0</v>
      </c>
      <c r="AU40" s="1">
        <f t="shared" si="7"/>
        <v>0</v>
      </c>
      <c r="AV40" s="9">
        <f t="shared" si="27"/>
        <v>0</v>
      </c>
      <c r="AW40" s="9">
        <f t="shared" si="8"/>
        <v>0</v>
      </c>
      <c r="AX40" s="9">
        <f t="shared" si="9"/>
        <v>0</v>
      </c>
      <c r="AY40" s="9">
        <f t="shared" si="10"/>
        <v>0</v>
      </c>
      <c r="AZ40" s="9">
        <f t="shared" si="11"/>
        <v>0</v>
      </c>
      <c r="BJ40" s="7">
        <f t="shared" si="34"/>
        <v>42</v>
      </c>
      <c r="BK40" s="7">
        <f t="shared" si="34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8"/>
        <v>0</v>
      </c>
      <c r="BP40" s="36">
        <f t="shared" si="29"/>
        <v>0</v>
      </c>
      <c r="BQ40" s="1">
        <f t="shared" si="14"/>
        <v>0</v>
      </c>
      <c r="BR40" s="1">
        <f t="shared" si="15"/>
        <v>130546.1441540768</v>
      </c>
      <c r="BS40" s="1">
        <f t="shared" si="16"/>
        <v>127614.58161868701</v>
      </c>
      <c r="CD40" s="1"/>
      <c r="CE40" s="1"/>
      <c r="CF40" s="1"/>
      <c r="CG40" s="1"/>
    </row>
    <row r="41" spans="1:85" x14ac:dyDescent="0.3">
      <c r="B41" s="1">
        <f t="shared" si="0"/>
        <v>1605</v>
      </c>
      <c r="C41" s="1">
        <v>28</v>
      </c>
      <c r="D41" s="1">
        <v>48393</v>
      </c>
      <c r="E41" s="1">
        <v>1566</v>
      </c>
      <c r="F41" s="1">
        <v>0</v>
      </c>
      <c r="G41" s="1">
        <v>38</v>
      </c>
      <c r="H41" s="1">
        <v>0</v>
      </c>
      <c r="I41" s="1">
        <v>1</v>
      </c>
      <c r="J41" s="4">
        <v>56.34</v>
      </c>
      <c r="K41" s="4">
        <v>1.47</v>
      </c>
      <c r="L41" s="4">
        <v>15.1</v>
      </c>
      <c r="M41" s="1">
        <v>2.04</v>
      </c>
      <c r="N41" s="1">
        <v>402</v>
      </c>
      <c r="O41" s="1">
        <v>1193</v>
      </c>
      <c r="P41" s="1">
        <v>1164</v>
      </c>
      <c r="Q41" s="1">
        <v>28</v>
      </c>
      <c r="R41" s="1">
        <v>0</v>
      </c>
      <c r="S41" s="1">
        <v>704</v>
      </c>
      <c r="T41" s="1">
        <v>70</v>
      </c>
      <c r="Z41" s="1">
        <v>0</v>
      </c>
      <c r="AA41" s="1">
        <f t="shared" si="17"/>
        <v>48393</v>
      </c>
      <c r="AB41" s="1">
        <f t="shared" si="18"/>
        <v>1566</v>
      </c>
      <c r="AC41" s="1">
        <f t="shared" si="19"/>
        <v>38</v>
      </c>
      <c r="AD41" s="1">
        <f t="shared" si="20"/>
        <v>1</v>
      </c>
      <c r="AE41" s="1">
        <f t="shared" si="30"/>
        <v>173</v>
      </c>
      <c r="AF41" s="1">
        <f t="shared" si="21"/>
        <v>7</v>
      </c>
      <c r="AG41" s="1">
        <f t="shared" si="22"/>
        <v>0</v>
      </c>
      <c r="AH41" s="1">
        <f t="shared" si="23"/>
        <v>0</v>
      </c>
      <c r="AI41" s="1">
        <f t="shared" si="31"/>
        <v>180</v>
      </c>
      <c r="AJ41" s="9">
        <f t="shared" si="1"/>
        <v>6.2305295950155766E-4</v>
      </c>
      <c r="AK41" s="9">
        <f t="shared" si="2"/>
        <v>3.2099999999999997E-2</v>
      </c>
      <c r="AL41" s="9">
        <f t="shared" si="3"/>
        <v>3.1320000000000001E-2</v>
      </c>
      <c r="AM41" s="9">
        <f t="shared" si="4"/>
        <v>7.6000000000000004E-4</v>
      </c>
      <c r="AN41" s="9">
        <f t="shared" si="5"/>
        <v>2.0000000000000002E-5</v>
      </c>
      <c r="AO41" s="9">
        <f t="shared" si="6"/>
        <v>3.5999999999999999E-3</v>
      </c>
      <c r="AP41" s="1">
        <f t="shared" si="24"/>
        <v>0</v>
      </c>
      <c r="AQ41" s="1">
        <f t="shared" si="25"/>
        <v>0</v>
      </c>
      <c r="AR41" s="1"/>
      <c r="AS41" s="1">
        <f t="shared" si="26"/>
        <v>0</v>
      </c>
      <c r="AT41" s="1">
        <f t="shared" si="32"/>
        <v>0</v>
      </c>
      <c r="AU41" s="1">
        <f t="shared" si="7"/>
        <v>0</v>
      </c>
      <c r="AV41" s="9">
        <f t="shared" si="27"/>
        <v>0</v>
      </c>
      <c r="AW41" s="9">
        <f t="shared" si="8"/>
        <v>0</v>
      </c>
      <c r="AX41" s="9">
        <f t="shared" si="9"/>
        <v>0</v>
      </c>
      <c r="AY41" s="9">
        <f t="shared" si="10"/>
        <v>0</v>
      </c>
      <c r="AZ41" s="9">
        <f t="shared" si="11"/>
        <v>0</v>
      </c>
      <c r="BJ41" s="7">
        <f t="shared" si="34"/>
        <v>43</v>
      </c>
      <c r="BK41" s="7">
        <f t="shared" si="34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8"/>
        <v>0</v>
      </c>
      <c r="BP41" s="36">
        <f t="shared" si="29"/>
        <v>0</v>
      </c>
      <c r="BQ41" s="1">
        <f t="shared" si="14"/>
        <v>0</v>
      </c>
      <c r="BR41" s="1">
        <f t="shared" si="15"/>
        <v>147036.18341564439</v>
      </c>
      <c r="BS41" s="1">
        <f t="shared" si="16"/>
        <v>143463.3415756381</v>
      </c>
      <c r="CD41" s="1"/>
      <c r="CE41" s="1"/>
      <c r="CF41" s="1"/>
      <c r="CG41" s="1"/>
    </row>
    <row r="42" spans="1:85" x14ac:dyDescent="0.3">
      <c r="B42" s="1">
        <f t="shared" si="0"/>
        <v>1810</v>
      </c>
      <c r="C42" s="1">
        <v>29</v>
      </c>
      <c r="D42" s="1">
        <v>48188</v>
      </c>
      <c r="E42" s="1">
        <v>1762</v>
      </c>
      <c r="F42" s="1">
        <v>0</v>
      </c>
      <c r="G42" s="1">
        <v>47</v>
      </c>
      <c r="H42" s="1">
        <v>0</v>
      </c>
      <c r="I42" s="1">
        <v>1</v>
      </c>
      <c r="J42" s="4">
        <v>56.34</v>
      </c>
      <c r="K42" s="4">
        <v>1.48</v>
      </c>
      <c r="L42" s="4">
        <v>15.5</v>
      </c>
      <c r="M42" s="1">
        <v>2.11</v>
      </c>
      <c r="N42" s="1">
        <v>458</v>
      </c>
      <c r="O42" s="1">
        <v>1342</v>
      </c>
      <c r="P42" s="1">
        <v>1306</v>
      </c>
      <c r="Q42" s="1">
        <v>34</v>
      </c>
      <c r="R42" s="1">
        <v>0</v>
      </c>
      <c r="S42" s="1">
        <v>799</v>
      </c>
      <c r="T42" s="1">
        <v>79</v>
      </c>
      <c r="Z42" s="1">
        <v>0</v>
      </c>
      <c r="AA42" s="1">
        <f t="shared" si="17"/>
        <v>48188</v>
      </c>
      <c r="AB42" s="1">
        <f t="shared" si="18"/>
        <v>1762</v>
      </c>
      <c r="AC42" s="1">
        <f t="shared" si="19"/>
        <v>47</v>
      </c>
      <c r="AD42" s="1">
        <f t="shared" si="20"/>
        <v>1</v>
      </c>
      <c r="AE42" s="1">
        <f t="shared" si="30"/>
        <v>196</v>
      </c>
      <c r="AF42" s="1">
        <f t="shared" si="21"/>
        <v>9</v>
      </c>
      <c r="AG42" s="1">
        <f t="shared" si="22"/>
        <v>0</v>
      </c>
      <c r="AH42" s="1">
        <f t="shared" si="23"/>
        <v>0</v>
      </c>
      <c r="AI42" s="1">
        <f t="shared" si="31"/>
        <v>205</v>
      </c>
      <c r="AJ42" s="9">
        <f t="shared" si="1"/>
        <v>5.5248618784530391E-4</v>
      </c>
      <c r="AK42" s="9">
        <f t="shared" si="2"/>
        <v>3.6200000000000003E-2</v>
      </c>
      <c r="AL42" s="9">
        <f t="shared" si="3"/>
        <v>3.524E-2</v>
      </c>
      <c r="AM42" s="9">
        <f t="shared" si="4"/>
        <v>9.3999999999999997E-4</v>
      </c>
      <c r="AN42" s="9">
        <f t="shared" si="5"/>
        <v>2.0000000000000002E-5</v>
      </c>
      <c r="AO42" s="9">
        <f t="shared" si="6"/>
        <v>4.1000000000000003E-3</v>
      </c>
      <c r="AP42" s="1">
        <f t="shared" si="24"/>
        <v>0</v>
      </c>
      <c r="AQ42" s="1">
        <f t="shared" si="25"/>
        <v>0</v>
      </c>
      <c r="AR42" s="1"/>
      <c r="AS42" s="1">
        <f t="shared" si="26"/>
        <v>0</v>
      </c>
      <c r="AT42" s="1">
        <f t="shared" si="32"/>
        <v>0</v>
      </c>
      <c r="AU42" s="1">
        <f t="shared" si="7"/>
        <v>0</v>
      </c>
      <c r="AV42" s="9">
        <f t="shared" si="27"/>
        <v>0</v>
      </c>
      <c r="AW42" s="9">
        <f t="shared" si="8"/>
        <v>0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4"/>
        <v>44</v>
      </c>
      <c r="BK42" s="7">
        <f t="shared" si="34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8"/>
        <v>0</v>
      </c>
      <c r="BP42" s="36">
        <f t="shared" si="29"/>
        <v>0</v>
      </c>
      <c r="BQ42" s="1">
        <f t="shared" si="14"/>
        <v>0</v>
      </c>
      <c r="BR42" s="1">
        <f t="shared" si="15"/>
        <v>165816.50590798527</v>
      </c>
      <c r="BS42" s="1">
        <f t="shared" si="16"/>
        <v>161419.16210490058</v>
      </c>
      <c r="CD42" s="1"/>
      <c r="CE42" s="1"/>
      <c r="CF42" s="1"/>
      <c r="CG42" s="1"/>
    </row>
    <row r="43" spans="1:85" x14ac:dyDescent="0.3">
      <c r="B43" s="1">
        <f t="shared" si="0"/>
        <v>2032</v>
      </c>
      <c r="C43" s="1">
        <v>30</v>
      </c>
      <c r="D43" s="1">
        <v>47966</v>
      </c>
      <c r="E43" s="1">
        <v>1974</v>
      </c>
      <c r="F43" s="1">
        <v>0</v>
      </c>
      <c r="G43" s="1">
        <v>56</v>
      </c>
      <c r="H43" s="1">
        <v>0</v>
      </c>
      <c r="I43" s="1">
        <v>2</v>
      </c>
      <c r="J43" s="4">
        <v>56.34</v>
      </c>
      <c r="K43" s="4">
        <v>1.49</v>
      </c>
      <c r="L43" s="4">
        <v>15.8</v>
      </c>
      <c r="M43" s="1">
        <v>2.12</v>
      </c>
      <c r="N43" s="1">
        <v>524</v>
      </c>
      <c r="O43" s="1">
        <v>1499</v>
      </c>
      <c r="P43" s="1">
        <v>1455</v>
      </c>
      <c r="Q43" s="1">
        <v>42</v>
      </c>
      <c r="R43" s="1">
        <v>1</v>
      </c>
      <c r="S43" s="1">
        <v>905</v>
      </c>
      <c r="T43" s="1">
        <v>89</v>
      </c>
      <c r="Z43" s="1">
        <v>0</v>
      </c>
      <c r="AA43" s="1">
        <f t="shared" si="17"/>
        <v>47966</v>
      </c>
      <c r="AB43" s="1">
        <f t="shared" si="18"/>
        <v>1974</v>
      </c>
      <c r="AC43" s="1">
        <f t="shared" si="19"/>
        <v>56</v>
      </c>
      <c r="AD43" s="1">
        <f t="shared" si="20"/>
        <v>2</v>
      </c>
      <c r="AE43" s="1">
        <f t="shared" si="30"/>
        <v>212</v>
      </c>
      <c r="AF43" s="1">
        <f t="shared" si="21"/>
        <v>9</v>
      </c>
      <c r="AG43" s="1">
        <f t="shared" si="22"/>
        <v>0</v>
      </c>
      <c r="AH43" s="1">
        <f t="shared" si="23"/>
        <v>1</v>
      </c>
      <c r="AI43" s="1">
        <f t="shared" si="31"/>
        <v>222</v>
      </c>
      <c r="AJ43" s="9">
        <f t="shared" si="1"/>
        <v>9.8425196850393699E-4</v>
      </c>
      <c r="AK43" s="9">
        <f t="shared" si="2"/>
        <v>4.0640000000000003E-2</v>
      </c>
      <c r="AL43" s="9">
        <f t="shared" si="3"/>
        <v>3.9480000000000001E-2</v>
      </c>
      <c r="AM43" s="9">
        <f t="shared" si="4"/>
        <v>1.1199999999999999E-3</v>
      </c>
      <c r="AN43" s="9">
        <f t="shared" si="5"/>
        <v>4.0000000000000003E-5</v>
      </c>
      <c r="AO43" s="9">
        <f t="shared" si="6"/>
        <v>4.4400000000000004E-3</v>
      </c>
      <c r="AP43" s="1">
        <f t="shared" si="24"/>
        <v>0</v>
      </c>
      <c r="AQ43" s="1">
        <f t="shared" si="25"/>
        <v>0</v>
      </c>
      <c r="AR43" s="1"/>
      <c r="AS43" s="1">
        <f t="shared" si="26"/>
        <v>0</v>
      </c>
      <c r="AT43" s="1">
        <f t="shared" si="32"/>
        <v>0</v>
      </c>
      <c r="AU43" s="1">
        <f t="shared" si="7"/>
        <v>0</v>
      </c>
      <c r="AV43" s="9">
        <f t="shared" si="27"/>
        <v>0</v>
      </c>
      <c r="AW43" s="9">
        <f t="shared" si="8"/>
        <v>0</v>
      </c>
      <c r="AX43" s="9">
        <f t="shared" si="9"/>
        <v>0</v>
      </c>
      <c r="AY43" s="9">
        <f t="shared" si="10"/>
        <v>0</v>
      </c>
      <c r="AZ43" s="9">
        <f t="shared" si="11"/>
        <v>0</v>
      </c>
      <c r="BJ43" s="7">
        <f t="shared" si="34"/>
        <v>45</v>
      </c>
      <c r="BK43" s="7">
        <f t="shared" si="34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8"/>
        <v>0</v>
      </c>
      <c r="BP43" s="36">
        <f t="shared" si="29"/>
        <v>0</v>
      </c>
      <c r="BQ43" s="1">
        <f t="shared" si="14"/>
        <v>0</v>
      </c>
      <c r="BR43" s="1">
        <f t="shared" si="15"/>
        <v>186154.22099725198</v>
      </c>
      <c r="BS43" s="1">
        <f t="shared" si="16"/>
        <v>180840.76390185798</v>
      </c>
      <c r="CD43" s="1"/>
      <c r="CE43" s="1"/>
      <c r="CF43" s="1"/>
      <c r="CG43" s="1"/>
    </row>
    <row r="44" spans="1:85" x14ac:dyDescent="0.3">
      <c r="B44" s="1">
        <f t="shared" si="0"/>
        <v>2278</v>
      </c>
      <c r="C44" s="1">
        <v>31</v>
      </c>
      <c r="D44" s="1">
        <v>47720</v>
      </c>
      <c r="E44" s="1">
        <v>2206</v>
      </c>
      <c r="F44" s="1">
        <v>0</v>
      </c>
      <c r="G44" s="1">
        <v>69</v>
      </c>
      <c r="H44" s="1">
        <v>0</v>
      </c>
      <c r="I44" s="1">
        <v>3</v>
      </c>
      <c r="J44" s="4">
        <v>56.34</v>
      </c>
      <c r="K44" s="4">
        <v>1.49</v>
      </c>
      <c r="L44" s="4">
        <v>16.2</v>
      </c>
      <c r="M44" s="1">
        <v>2.08</v>
      </c>
      <c r="N44" s="1">
        <v>598</v>
      </c>
      <c r="O44" s="1">
        <v>1670</v>
      </c>
      <c r="P44" s="1">
        <v>1616</v>
      </c>
      <c r="Q44" s="1">
        <v>52</v>
      </c>
      <c r="R44" s="1">
        <v>1</v>
      </c>
      <c r="S44" s="1">
        <v>1027</v>
      </c>
      <c r="T44" s="1">
        <v>101</v>
      </c>
      <c r="Z44" s="1">
        <v>0</v>
      </c>
      <c r="AA44" s="1">
        <f t="shared" si="17"/>
        <v>47720</v>
      </c>
      <c r="AB44" s="1">
        <f t="shared" si="18"/>
        <v>2206</v>
      </c>
      <c r="AC44" s="1">
        <f t="shared" si="19"/>
        <v>69</v>
      </c>
      <c r="AD44" s="1">
        <f t="shared" si="20"/>
        <v>3</v>
      </c>
      <c r="AE44" s="1">
        <f t="shared" si="30"/>
        <v>232</v>
      </c>
      <c r="AF44" s="1">
        <f t="shared" si="21"/>
        <v>13</v>
      </c>
      <c r="AG44" s="1">
        <f t="shared" si="22"/>
        <v>0</v>
      </c>
      <c r="AH44" s="1">
        <f t="shared" si="23"/>
        <v>1</v>
      </c>
      <c r="AI44" s="1">
        <f t="shared" si="31"/>
        <v>246</v>
      </c>
      <c r="AJ44" s="9">
        <f t="shared" si="1"/>
        <v>1.3169446883230904E-3</v>
      </c>
      <c r="AK44" s="9">
        <f t="shared" si="2"/>
        <v>4.5560000000000003E-2</v>
      </c>
      <c r="AL44" s="9">
        <f t="shared" si="3"/>
        <v>4.4119999999999999E-2</v>
      </c>
      <c r="AM44" s="9">
        <f t="shared" si="4"/>
        <v>1.3799999999999999E-3</v>
      </c>
      <c r="AN44" s="9">
        <f t="shared" si="5"/>
        <v>6.0000000000000002E-5</v>
      </c>
      <c r="AO44" s="9">
        <f t="shared" si="6"/>
        <v>4.9199999999999999E-3</v>
      </c>
      <c r="AP44" s="1">
        <f t="shared" si="24"/>
        <v>0</v>
      </c>
      <c r="AQ44" s="1">
        <f t="shared" si="25"/>
        <v>0</v>
      </c>
      <c r="AR44" s="1"/>
      <c r="AS44" s="1">
        <f t="shared" si="26"/>
        <v>0</v>
      </c>
      <c r="AT44" s="1">
        <f t="shared" si="32"/>
        <v>0</v>
      </c>
      <c r="AU44" s="1">
        <f t="shared" si="7"/>
        <v>0</v>
      </c>
      <c r="AV44" s="9">
        <f t="shared" si="27"/>
        <v>0</v>
      </c>
      <c r="AW44" s="9">
        <f t="shared" si="8"/>
        <v>0</v>
      </c>
      <c r="AX44" s="9">
        <f t="shared" si="9"/>
        <v>0</v>
      </c>
      <c r="AY44" s="9">
        <f t="shared" si="10"/>
        <v>0</v>
      </c>
      <c r="AZ44" s="9">
        <f t="shared" si="11"/>
        <v>0</v>
      </c>
      <c r="BJ44" s="7">
        <f t="shared" si="34"/>
        <v>46</v>
      </c>
      <c r="BK44" s="7">
        <f t="shared" si="34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8"/>
        <v>0</v>
      </c>
      <c r="BP44" s="36">
        <f t="shared" si="29"/>
        <v>0</v>
      </c>
      <c r="BQ44" s="1">
        <f t="shared" si="14"/>
        <v>0</v>
      </c>
      <c r="BR44" s="1">
        <f t="shared" si="15"/>
        <v>208690.60798806103</v>
      </c>
      <c r="BS44" s="1">
        <f t="shared" si="16"/>
        <v>202094.59228343397</v>
      </c>
      <c r="CD44" s="1"/>
      <c r="CE44" s="1"/>
      <c r="CF44" s="1"/>
      <c r="CG44" s="1"/>
    </row>
    <row r="45" spans="1:85" x14ac:dyDescent="0.3">
      <c r="B45" s="1">
        <f t="shared" si="0"/>
        <v>2536</v>
      </c>
      <c r="C45" s="1">
        <v>32</v>
      </c>
      <c r="D45" s="1">
        <v>47462</v>
      </c>
      <c r="E45" s="1">
        <v>2446</v>
      </c>
      <c r="F45" s="1">
        <v>0</v>
      </c>
      <c r="G45" s="1">
        <v>87</v>
      </c>
      <c r="H45" s="1">
        <v>0</v>
      </c>
      <c r="I45" s="1">
        <v>3</v>
      </c>
      <c r="J45" s="4">
        <v>56.34</v>
      </c>
      <c r="K45" s="4">
        <v>1.5</v>
      </c>
      <c r="L45" s="4">
        <v>17.100000000000001</v>
      </c>
      <c r="M45" s="1">
        <v>2.0699999999999998</v>
      </c>
      <c r="N45" s="1">
        <v>676</v>
      </c>
      <c r="O45" s="1">
        <v>1851</v>
      </c>
      <c r="P45" s="1">
        <v>1785</v>
      </c>
      <c r="Q45" s="1">
        <v>63</v>
      </c>
      <c r="R45" s="1">
        <v>2</v>
      </c>
      <c r="S45" s="1">
        <v>1166</v>
      </c>
      <c r="T45" s="1">
        <v>114</v>
      </c>
      <c r="Z45" s="1">
        <v>0</v>
      </c>
      <c r="AA45" s="1">
        <f t="shared" si="17"/>
        <v>47462</v>
      </c>
      <c r="AB45" s="1">
        <f t="shared" si="18"/>
        <v>2446</v>
      </c>
      <c r="AC45" s="1">
        <f t="shared" si="19"/>
        <v>87</v>
      </c>
      <c r="AD45" s="1">
        <f t="shared" si="20"/>
        <v>3</v>
      </c>
      <c r="AE45" s="1">
        <f t="shared" si="30"/>
        <v>240</v>
      </c>
      <c r="AF45" s="1">
        <f t="shared" si="21"/>
        <v>18</v>
      </c>
      <c r="AG45" s="1">
        <f t="shared" si="22"/>
        <v>0</v>
      </c>
      <c r="AH45" s="1">
        <f t="shared" si="23"/>
        <v>0</v>
      </c>
      <c r="AI45" s="1">
        <f t="shared" si="31"/>
        <v>258</v>
      </c>
      <c r="AJ45" s="9">
        <f t="shared" si="1"/>
        <v>1.1829652996845426E-3</v>
      </c>
      <c r="AK45" s="9">
        <f t="shared" si="2"/>
        <v>5.0720000000000001E-2</v>
      </c>
      <c r="AL45" s="9">
        <f t="shared" si="3"/>
        <v>4.8919999999999998E-2</v>
      </c>
      <c r="AM45" s="9">
        <f t="shared" si="4"/>
        <v>1.74E-3</v>
      </c>
      <c r="AN45" s="9">
        <f t="shared" si="5"/>
        <v>6.0000000000000002E-5</v>
      </c>
      <c r="AO45" s="9">
        <f t="shared" si="6"/>
        <v>5.1599999999999997E-3</v>
      </c>
      <c r="AP45" s="1">
        <f t="shared" si="24"/>
        <v>0</v>
      </c>
      <c r="AQ45" s="1">
        <f t="shared" si="25"/>
        <v>0</v>
      </c>
      <c r="AR45" s="1"/>
      <c r="AS45" s="1">
        <f t="shared" si="26"/>
        <v>0</v>
      </c>
      <c r="AT45" s="1">
        <f t="shared" si="32"/>
        <v>0</v>
      </c>
      <c r="AU45" s="1">
        <f t="shared" si="7"/>
        <v>0</v>
      </c>
      <c r="AV45" s="9">
        <f t="shared" si="27"/>
        <v>0</v>
      </c>
      <c r="AW45" s="9">
        <f t="shared" si="8"/>
        <v>0</v>
      </c>
      <c r="AX45" s="9">
        <f t="shared" si="9"/>
        <v>0</v>
      </c>
      <c r="AY45" s="9">
        <f t="shared" si="10"/>
        <v>0</v>
      </c>
      <c r="AZ45" s="9">
        <f t="shared" si="11"/>
        <v>0</v>
      </c>
      <c r="BJ45" s="7">
        <f t="shared" si="34"/>
        <v>47</v>
      </c>
      <c r="BK45" s="7">
        <f t="shared" si="34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8"/>
        <v>0</v>
      </c>
      <c r="BP45" s="36">
        <f t="shared" si="29"/>
        <v>0</v>
      </c>
      <c r="BQ45" s="1">
        <f t="shared" si="14"/>
        <v>0</v>
      </c>
      <c r="BR45" s="1">
        <f t="shared" si="15"/>
        <v>232326.33092964123</v>
      </c>
      <c r="BS45" s="1">
        <f t="shared" si="16"/>
        <v>224081.31129885744</v>
      </c>
      <c r="CD45" s="1"/>
      <c r="CE45" s="1"/>
      <c r="CF45" s="1"/>
      <c r="CG45" s="1"/>
    </row>
    <row r="46" spans="1:85" x14ac:dyDescent="0.3">
      <c r="B46" s="1">
        <f t="shared" si="0"/>
        <v>2813</v>
      </c>
      <c r="C46" s="1">
        <v>33</v>
      </c>
      <c r="D46" s="1">
        <v>47185</v>
      </c>
      <c r="E46" s="1">
        <v>2707</v>
      </c>
      <c r="F46" s="1">
        <v>0</v>
      </c>
      <c r="G46" s="1">
        <v>101</v>
      </c>
      <c r="H46" s="1">
        <v>0</v>
      </c>
      <c r="I46" s="1">
        <v>5</v>
      </c>
      <c r="J46" s="4">
        <v>56.34</v>
      </c>
      <c r="K46" s="4">
        <v>1.5</v>
      </c>
      <c r="L46" s="4">
        <v>17.3</v>
      </c>
      <c r="M46" s="1">
        <v>2.04</v>
      </c>
      <c r="N46" s="1">
        <v>762</v>
      </c>
      <c r="O46" s="1">
        <v>2041</v>
      </c>
      <c r="P46" s="1">
        <v>1963</v>
      </c>
      <c r="Q46" s="1">
        <v>74</v>
      </c>
      <c r="R46" s="1">
        <v>3</v>
      </c>
      <c r="S46" s="1">
        <v>1319</v>
      </c>
      <c r="T46" s="1">
        <v>129</v>
      </c>
      <c r="Z46" s="1">
        <v>0</v>
      </c>
      <c r="AA46" s="1">
        <f t="shared" si="17"/>
        <v>47185</v>
      </c>
      <c r="AB46" s="1">
        <f t="shared" si="18"/>
        <v>2707</v>
      </c>
      <c r="AC46" s="1">
        <f t="shared" si="19"/>
        <v>101</v>
      </c>
      <c r="AD46" s="1">
        <f t="shared" si="20"/>
        <v>5</v>
      </c>
      <c r="AE46" s="1">
        <f t="shared" si="30"/>
        <v>261</v>
      </c>
      <c r="AF46" s="1">
        <f t="shared" si="21"/>
        <v>14</v>
      </c>
      <c r="AG46" s="1">
        <f t="shared" si="22"/>
        <v>0</v>
      </c>
      <c r="AH46" s="1">
        <f t="shared" si="23"/>
        <v>2</v>
      </c>
      <c r="AI46" s="1">
        <f t="shared" si="31"/>
        <v>277</v>
      </c>
      <c r="AJ46" s="9">
        <f t="shared" si="1"/>
        <v>1.7774617845716318E-3</v>
      </c>
      <c r="AK46" s="9">
        <f t="shared" si="2"/>
        <v>5.6259999999999998E-2</v>
      </c>
      <c r="AL46" s="9">
        <f t="shared" si="3"/>
        <v>5.4140000000000001E-2</v>
      </c>
      <c r="AM46" s="9">
        <f t="shared" si="4"/>
        <v>2.0200000000000001E-3</v>
      </c>
      <c r="AN46" s="9">
        <f t="shared" si="5"/>
        <v>1E-4</v>
      </c>
      <c r="AO46" s="9">
        <f t="shared" si="6"/>
        <v>5.5399999999999998E-3</v>
      </c>
      <c r="AP46" s="1">
        <f t="shared" si="24"/>
        <v>0</v>
      </c>
      <c r="AQ46" s="1">
        <f t="shared" si="25"/>
        <v>0</v>
      </c>
      <c r="AR46" s="1"/>
      <c r="AS46" s="1">
        <f t="shared" si="26"/>
        <v>0</v>
      </c>
      <c r="AT46" s="1">
        <f t="shared" si="32"/>
        <v>0</v>
      </c>
      <c r="AU46" s="1">
        <f t="shared" si="7"/>
        <v>0</v>
      </c>
      <c r="AV46" s="9">
        <f t="shared" si="27"/>
        <v>0</v>
      </c>
      <c r="AW46" s="9">
        <f t="shared" si="8"/>
        <v>0</v>
      </c>
      <c r="AX46" s="9">
        <f t="shared" si="9"/>
        <v>0</v>
      </c>
      <c r="AY46" s="9">
        <f t="shared" si="10"/>
        <v>0</v>
      </c>
      <c r="AZ46" s="9">
        <f t="shared" si="11"/>
        <v>0</v>
      </c>
      <c r="BJ46" s="7">
        <f t="shared" si="34"/>
        <v>48</v>
      </c>
      <c r="BK46" s="7">
        <f t="shared" si="34"/>
        <v>33</v>
      </c>
      <c r="BL46" s="1">
        <f t="shared" ref="BL46:BL77" si="35">IF(OR(BJ46&lt;$BU$12,BJ46&gt;$BW$12),0,$BU$14*B46)</f>
        <v>0</v>
      </c>
      <c r="BM46" s="74">
        <f>+EvolOf!H35</f>
        <v>39673</v>
      </c>
      <c r="BN46" s="1">
        <f t="shared" ref="BN46:BN77" si="36">IF(OR(BJ46&lt;$BU$12,BJ46&gt;$BW$12),0,IF(BJ46&gt;$BW$12,0,VLOOKUP(BJ46,$BK$14:$BM$87,3)))</f>
        <v>0</v>
      </c>
      <c r="BO46" s="1">
        <f t="shared" si="28"/>
        <v>0</v>
      </c>
      <c r="BP46" s="36">
        <f t="shared" si="29"/>
        <v>0</v>
      </c>
      <c r="BQ46" s="1">
        <f t="shared" si="14"/>
        <v>0</v>
      </c>
      <c r="BR46" s="1">
        <f t="shared" ref="BR46:BR77" si="37">+$BU$14*B46</f>
        <v>257702.66912660917</v>
      </c>
      <c r="BS46" s="1">
        <f t="shared" ref="BS46:BS77" si="38">+$BU$14*E46</f>
        <v>247991.86822813045</v>
      </c>
      <c r="CD46" s="1"/>
      <c r="CE46" s="1"/>
      <c r="CF46" s="1"/>
      <c r="CG46" s="1"/>
    </row>
    <row r="47" spans="1:85" x14ac:dyDescent="0.3">
      <c r="A47" s="4"/>
      <c r="B47" s="1">
        <f t="shared" si="0"/>
        <v>3124</v>
      </c>
      <c r="C47" s="1">
        <v>34</v>
      </c>
      <c r="D47" s="1">
        <v>46874</v>
      </c>
      <c r="E47" s="1">
        <v>2998</v>
      </c>
      <c r="F47" s="1">
        <v>0</v>
      </c>
      <c r="G47" s="1">
        <v>120</v>
      </c>
      <c r="H47" s="1">
        <v>0</v>
      </c>
      <c r="I47" s="1">
        <v>6</v>
      </c>
      <c r="J47" s="4">
        <v>56.34</v>
      </c>
      <c r="K47" s="4">
        <v>1.51</v>
      </c>
      <c r="L47" s="4">
        <v>17.5</v>
      </c>
      <c r="M47" s="1">
        <v>2.04</v>
      </c>
      <c r="N47" s="1">
        <v>853</v>
      </c>
      <c r="O47" s="1">
        <v>2261</v>
      </c>
      <c r="P47" s="1">
        <v>2167</v>
      </c>
      <c r="Q47" s="1">
        <v>89</v>
      </c>
      <c r="R47" s="1">
        <v>3</v>
      </c>
      <c r="S47" s="1">
        <v>1479</v>
      </c>
      <c r="T47" s="1">
        <v>145</v>
      </c>
      <c r="Z47" s="1">
        <v>0</v>
      </c>
      <c r="AA47" s="1">
        <f t="shared" si="17"/>
        <v>46874</v>
      </c>
      <c r="AB47" s="1">
        <f t="shared" si="18"/>
        <v>2998</v>
      </c>
      <c r="AC47" s="1">
        <f t="shared" si="19"/>
        <v>120</v>
      </c>
      <c r="AD47" s="1">
        <f t="shared" si="20"/>
        <v>6</v>
      </c>
      <c r="AE47" s="1">
        <f t="shared" si="30"/>
        <v>291</v>
      </c>
      <c r="AF47" s="1">
        <f t="shared" si="21"/>
        <v>19</v>
      </c>
      <c r="AG47" s="1">
        <f t="shared" si="22"/>
        <v>0</v>
      </c>
      <c r="AH47" s="1">
        <f t="shared" si="23"/>
        <v>1</v>
      </c>
      <c r="AI47" s="1">
        <f t="shared" si="31"/>
        <v>311</v>
      </c>
      <c r="AJ47" s="9">
        <f t="shared" si="1"/>
        <v>1.9206145966709346E-3</v>
      </c>
      <c r="AK47" s="9">
        <f t="shared" si="2"/>
        <v>6.2480000000000001E-2</v>
      </c>
      <c r="AL47" s="9">
        <f t="shared" si="3"/>
        <v>5.9959999999999999E-2</v>
      </c>
      <c r="AM47" s="9">
        <f t="shared" si="4"/>
        <v>2.3999999999999998E-3</v>
      </c>
      <c r="AN47" s="9">
        <f t="shared" si="5"/>
        <v>1.2E-4</v>
      </c>
      <c r="AO47" s="9">
        <f t="shared" si="6"/>
        <v>6.2199999999999998E-3</v>
      </c>
      <c r="AP47" s="1">
        <f t="shared" si="24"/>
        <v>0</v>
      </c>
      <c r="AQ47" s="1">
        <f t="shared" si="25"/>
        <v>0</v>
      </c>
      <c r="AR47" s="1"/>
      <c r="AS47" s="1">
        <f t="shared" si="26"/>
        <v>0</v>
      </c>
      <c r="AT47" s="1">
        <f t="shared" si="32"/>
        <v>0</v>
      </c>
      <c r="AU47" s="1">
        <f t="shared" si="7"/>
        <v>0</v>
      </c>
      <c r="AV47" s="9">
        <f t="shared" si="27"/>
        <v>0</v>
      </c>
      <c r="AW47" s="9">
        <f t="shared" si="8"/>
        <v>0</v>
      </c>
      <c r="AX47" s="9">
        <f t="shared" si="9"/>
        <v>0</v>
      </c>
      <c r="AY47" s="9">
        <f t="shared" si="10"/>
        <v>0</v>
      </c>
      <c r="AZ47" s="9">
        <f t="shared" si="11"/>
        <v>0</v>
      </c>
      <c r="BJ47" s="7">
        <f t="shared" si="34"/>
        <v>49</v>
      </c>
      <c r="BK47" s="7">
        <f t="shared" si="34"/>
        <v>34</v>
      </c>
      <c r="BL47" s="1">
        <f t="shared" si="35"/>
        <v>0</v>
      </c>
      <c r="BM47" s="74">
        <f>+EvolOf!H36</f>
        <v>47610</v>
      </c>
      <c r="BN47" s="1">
        <f t="shared" si="36"/>
        <v>0</v>
      </c>
      <c r="BO47" s="1">
        <f t="shared" si="28"/>
        <v>0</v>
      </c>
      <c r="BP47" s="36">
        <f t="shared" si="29"/>
        <v>0</v>
      </c>
      <c r="BQ47" s="1">
        <f t="shared" si="14"/>
        <v>0</v>
      </c>
      <c r="BR47" s="1">
        <f t="shared" si="37"/>
        <v>286193.79251742875</v>
      </c>
      <c r="BS47" s="1">
        <f t="shared" si="38"/>
        <v>274650.76503433142</v>
      </c>
    </row>
    <row r="48" spans="1:85" x14ac:dyDescent="0.3">
      <c r="B48" s="1">
        <f t="shared" si="0"/>
        <v>3451</v>
      </c>
      <c r="C48" s="1">
        <v>35</v>
      </c>
      <c r="D48" s="1">
        <v>46547</v>
      </c>
      <c r="E48" s="1">
        <v>3301</v>
      </c>
      <c r="F48" s="1">
        <v>0</v>
      </c>
      <c r="G48" s="1">
        <v>143</v>
      </c>
      <c r="H48" s="1">
        <v>0</v>
      </c>
      <c r="I48" s="1">
        <v>7</v>
      </c>
      <c r="J48" s="4">
        <v>56.34</v>
      </c>
      <c r="K48" s="4">
        <v>1.52</v>
      </c>
      <c r="L48" s="4">
        <v>17.8</v>
      </c>
      <c r="M48" s="1">
        <v>2.06</v>
      </c>
      <c r="N48" s="1">
        <v>959</v>
      </c>
      <c r="O48" s="1">
        <v>2482</v>
      </c>
      <c r="P48" s="1">
        <v>2370</v>
      </c>
      <c r="Q48" s="1">
        <v>107</v>
      </c>
      <c r="R48" s="1">
        <v>4</v>
      </c>
      <c r="S48" s="1">
        <v>1660</v>
      </c>
      <c r="T48" s="1">
        <v>162</v>
      </c>
      <c r="Z48" s="1">
        <v>0</v>
      </c>
      <c r="AA48" s="1">
        <f t="shared" si="17"/>
        <v>46547</v>
      </c>
      <c r="AB48" s="1">
        <f t="shared" si="18"/>
        <v>3301</v>
      </c>
      <c r="AC48" s="1">
        <f t="shared" si="19"/>
        <v>143</v>
      </c>
      <c r="AD48" s="1">
        <f t="shared" si="20"/>
        <v>7</v>
      </c>
      <c r="AE48" s="1">
        <f t="shared" si="30"/>
        <v>303</v>
      </c>
      <c r="AF48" s="1">
        <f t="shared" si="21"/>
        <v>23</v>
      </c>
      <c r="AG48" s="1">
        <f t="shared" si="22"/>
        <v>0</v>
      </c>
      <c r="AH48" s="1">
        <f t="shared" si="23"/>
        <v>1</v>
      </c>
      <c r="AI48" s="1">
        <f t="shared" si="31"/>
        <v>327</v>
      </c>
      <c r="AJ48" s="9">
        <f t="shared" si="1"/>
        <v>2.0283975659229209E-3</v>
      </c>
      <c r="AK48" s="9">
        <f t="shared" si="2"/>
        <v>6.9019999999999998E-2</v>
      </c>
      <c r="AL48" s="9">
        <f t="shared" si="3"/>
        <v>6.6019999999999995E-2</v>
      </c>
      <c r="AM48" s="9">
        <f t="shared" si="4"/>
        <v>2.8600000000000001E-3</v>
      </c>
      <c r="AN48" s="9">
        <f t="shared" si="5"/>
        <v>1.3999999999999999E-4</v>
      </c>
      <c r="AO48" s="9">
        <f t="shared" si="6"/>
        <v>6.5399999999999998E-3</v>
      </c>
      <c r="AP48" s="1">
        <f t="shared" si="24"/>
        <v>0</v>
      </c>
      <c r="AQ48" s="1">
        <f t="shared" si="25"/>
        <v>0</v>
      </c>
      <c r="AR48" s="1"/>
      <c r="AS48" s="1">
        <f t="shared" si="26"/>
        <v>0</v>
      </c>
      <c r="AT48" s="1">
        <f t="shared" si="32"/>
        <v>0</v>
      </c>
      <c r="AU48" s="1">
        <f t="shared" si="7"/>
        <v>0</v>
      </c>
      <c r="AV48" s="9">
        <f t="shared" si="27"/>
        <v>0</v>
      </c>
      <c r="AW48" s="9">
        <f t="shared" si="8"/>
        <v>0</v>
      </c>
      <c r="AX48" s="9">
        <f t="shared" si="9"/>
        <v>0</v>
      </c>
      <c r="AY48" s="9">
        <f t="shared" si="10"/>
        <v>0</v>
      </c>
      <c r="AZ48" s="9">
        <f t="shared" si="11"/>
        <v>0</v>
      </c>
      <c r="BJ48" s="7">
        <f t="shared" ref="BJ48:BK63" si="39">+BJ47+1</f>
        <v>50</v>
      </c>
      <c r="BK48" s="7">
        <f t="shared" si="39"/>
        <v>35</v>
      </c>
      <c r="BL48" s="1">
        <f t="shared" si="35"/>
        <v>0</v>
      </c>
      <c r="BM48" s="74">
        <f>+EvolOf!H37</f>
        <v>56188</v>
      </c>
      <c r="BN48" s="1">
        <f t="shared" si="36"/>
        <v>0</v>
      </c>
      <c r="BO48" s="1">
        <f t="shared" si="28"/>
        <v>0</v>
      </c>
      <c r="BP48" s="36">
        <f t="shared" si="29"/>
        <v>0</v>
      </c>
      <c r="BQ48" s="1">
        <f t="shared" si="14"/>
        <v>0</v>
      </c>
      <c r="BR48" s="1">
        <f t="shared" si="37"/>
        <v>316150.69717594318</v>
      </c>
      <c r="BS48" s="1">
        <f t="shared" si="38"/>
        <v>302408.99779130355</v>
      </c>
    </row>
    <row r="49" spans="2:71" x14ac:dyDescent="0.3">
      <c r="B49" s="1">
        <f t="shared" si="0"/>
        <v>3784</v>
      </c>
      <c r="C49" s="1">
        <v>36</v>
      </c>
      <c r="D49" s="1">
        <v>46214</v>
      </c>
      <c r="E49" s="1">
        <v>3607</v>
      </c>
      <c r="F49" s="1">
        <v>0</v>
      </c>
      <c r="G49" s="1">
        <v>168</v>
      </c>
      <c r="H49" s="1">
        <v>0</v>
      </c>
      <c r="I49" s="1">
        <v>9</v>
      </c>
      <c r="J49" s="4">
        <v>56.35</v>
      </c>
      <c r="K49" s="4">
        <v>1.52</v>
      </c>
      <c r="L49" s="4">
        <v>18.2</v>
      </c>
      <c r="M49" s="1">
        <v>2.06</v>
      </c>
      <c r="N49" s="1">
        <v>1070</v>
      </c>
      <c r="O49" s="1">
        <v>2705</v>
      </c>
      <c r="P49" s="1">
        <v>2571</v>
      </c>
      <c r="Q49" s="1">
        <v>128</v>
      </c>
      <c r="R49" s="1">
        <v>5</v>
      </c>
      <c r="S49" s="1">
        <v>1855</v>
      </c>
      <c r="T49" s="1">
        <v>182</v>
      </c>
      <c r="Z49" s="1">
        <v>0</v>
      </c>
      <c r="AA49" s="1">
        <f t="shared" si="17"/>
        <v>46214</v>
      </c>
      <c r="AB49" s="1">
        <f t="shared" si="18"/>
        <v>3607</v>
      </c>
      <c r="AC49" s="1">
        <f t="shared" si="19"/>
        <v>168</v>
      </c>
      <c r="AD49" s="1">
        <f t="shared" si="20"/>
        <v>9</v>
      </c>
      <c r="AE49" s="1">
        <f t="shared" si="30"/>
        <v>306</v>
      </c>
      <c r="AF49" s="1">
        <f t="shared" si="21"/>
        <v>25</v>
      </c>
      <c r="AG49" s="1">
        <f t="shared" si="22"/>
        <v>0</v>
      </c>
      <c r="AH49" s="1">
        <f t="shared" si="23"/>
        <v>2</v>
      </c>
      <c r="AI49" s="1">
        <f t="shared" si="31"/>
        <v>333</v>
      </c>
      <c r="AJ49" s="9">
        <f t="shared" si="1"/>
        <v>2.3784355179704017E-3</v>
      </c>
      <c r="AK49" s="9">
        <f t="shared" si="2"/>
        <v>7.5679999999999997E-2</v>
      </c>
      <c r="AL49" s="9">
        <f t="shared" si="3"/>
        <v>7.2139999999999996E-2</v>
      </c>
      <c r="AM49" s="9">
        <f t="shared" si="4"/>
        <v>3.3600000000000001E-3</v>
      </c>
      <c r="AN49" s="9">
        <f t="shared" si="5"/>
        <v>1.8000000000000001E-4</v>
      </c>
      <c r="AO49" s="9">
        <f t="shared" si="6"/>
        <v>6.6600000000000001E-3</v>
      </c>
      <c r="AP49" s="1">
        <f t="shared" si="24"/>
        <v>0</v>
      </c>
      <c r="AQ49" s="1">
        <f t="shared" si="25"/>
        <v>0</v>
      </c>
      <c r="AR49" s="1"/>
      <c r="AS49" s="1">
        <f t="shared" si="26"/>
        <v>0</v>
      </c>
      <c r="AT49" s="1">
        <f t="shared" si="32"/>
        <v>0</v>
      </c>
      <c r="AU49" s="1">
        <f t="shared" si="7"/>
        <v>0</v>
      </c>
      <c r="AV49" s="9">
        <f t="shared" si="27"/>
        <v>0</v>
      </c>
      <c r="AW49" s="9">
        <f t="shared" si="8"/>
        <v>0</v>
      </c>
      <c r="AX49" s="9">
        <f t="shared" si="9"/>
        <v>0</v>
      </c>
      <c r="AY49" s="9">
        <f t="shared" si="10"/>
        <v>0</v>
      </c>
      <c r="AZ49" s="9">
        <f t="shared" si="11"/>
        <v>0</v>
      </c>
      <c r="BJ49" s="7">
        <f t="shared" si="39"/>
        <v>51</v>
      </c>
      <c r="BK49" s="7">
        <f t="shared" si="39"/>
        <v>36</v>
      </c>
      <c r="BL49" s="1">
        <f t="shared" si="35"/>
        <v>0</v>
      </c>
      <c r="BM49" s="74">
        <f>+EvolOf!H38</f>
        <v>64059</v>
      </c>
      <c r="BN49" s="1">
        <f t="shared" si="36"/>
        <v>0</v>
      </c>
      <c r="BO49" s="1">
        <f t="shared" si="28"/>
        <v>0</v>
      </c>
      <c r="BP49" s="36">
        <f t="shared" si="29"/>
        <v>0</v>
      </c>
      <c r="BQ49" s="1">
        <f t="shared" si="14"/>
        <v>0</v>
      </c>
      <c r="BR49" s="1">
        <f t="shared" si="37"/>
        <v>346657.26980984327</v>
      </c>
      <c r="BS49" s="1">
        <f t="shared" si="38"/>
        <v>330442.06453596847</v>
      </c>
    </row>
    <row r="50" spans="2:71" x14ac:dyDescent="0.3">
      <c r="B50" s="1">
        <f t="shared" si="0"/>
        <v>4156</v>
      </c>
      <c r="C50" s="1">
        <v>37</v>
      </c>
      <c r="D50" s="1">
        <v>45842</v>
      </c>
      <c r="E50" s="1">
        <v>3947</v>
      </c>
      <c r="F50" s="1">
        <v>0</v>
      </c>
      <c r="G50" s="1">
        <v>198</v>
      </c>
      <c r="H50" s="1">
        <v>0</v>
      </c>
      <c r="I50" s="1">
        <v>11</v>
      </c>
      <c r="J50" s="4">
        <v>56.34</v>
      </c>
      <c r="K50" s="4">
        <v>1.53</v>
      </c>
      <c r="L50" s="4">
        <v>18.399999999999999</v>
      </c>
      <c r="M50" s="1">
        <v>2.02</v>
      </c>
      <c r="N50" s="1">
        <v>1197</v>
      </c>
      <c r="O50" s="1">
        <v>2950</v>
      </c>
      <c r="P50" s="1">
        <v>2791</v>
      </c>
      <c r="Q50" s="1">
        <v>150</v>
      </c>
      <c r="R50" s="1">
        <v>7</v>
      </c>
      <c r="S50" s="1">
        <v>2069</v>
      </c>
      <c r="T50" s="1">
        <v>201</v>
      </c>
      <c r="Z50" s="1">
        <v>0</v>
      </c>
      <c r="AA50" s="1">
        <f t="shared" si="17"/>
        <v>45842</v>
      </c>
      <c r="AB50" s="1">
        <f t="shared" si="18"/>
        <v>3947</v>
      </c>
      <c r="AC50" s="1">
        <f t="shared" si="19"/>
        <v>198</v>
      </c>
      <c r="AD50" s="1">
        <f t="shared" si="20"/>
        <v>11</v>
      </c>
      <c r="AE50" s="1">
        <f t="shared" si="30"/>
        <v>340</v>
      </c>
      <c r="AF50" s="1">
        <f t="shared" si="21"/>
        <v>30</v>
      </c>
      <c r="AG50" s="1">
        <f t="shared" si="22"/>
        <v>0</v>
      </c>
      <c r="AH50" s="1">
        <f t="shared" si="23"/>
        <v>2</v>
      </c>
      <c r="AI50" s="1">
        <f t="shared" si="31"/>
        <v>372</v>
      </c>
      <c r="AJ50" s="9">
        <f t="shared" si="1"/>
        <v>2.6467757459095282E-3</v>
      </c>
      <c r="AK50" s="9">
        <f t="shared" si="2"/>
        <v>8.3119999999999999E-2</v>
      </c>
      <c r="AL50" s="9">
        <f t="shared" si="3"/>
        <v>7.8939999999999996E-2</v>
      </c>
      <c r="AM50" s="9">
        <f t="shared" si="4"/>
        <v>3.96E-3</v>
      </c>
      <c r="AN50" s="9">
        <f t="shared" si="5"/>
        <v>2.2000000000000001E-4</v>
      </c>
      <c r="AO50" s="9">
        <f t="shared" si="6"/>
        <v>7.4400000000000004E-3</v>
      </c>
      <c r="AP50" s="1">
        <f t="shared" si="24"/>
        <v>0</v>
      </c>
      <c r="AQ50" s="1">
        <f t="shared" si="25"/>
        <v>0</v>
      </c>
      <c r="AR50" s="1"/>
      <c r="AS50" s="1">
        <f t="shared" si="26"/>
        <v>0</v>
      </c>
      <c r="AT50" s="1">
        <f t="shared" si="32"/>
        <v>0</v>
      </c>
      <c r="AU50" s="1">
        <f t="shared" si="7"/>
        <v>0</v>
      </c>
      <c r="AV50" s="9">
        <f t="shared" si="27"/>
        <v>0</v>
      </c>
      <c r="AW50" s="9">
        <f t="shared" si="8"/>
        <v>0</v>
      </c>
      <c r="AX50" s="9">
        <f t="shared" si="9"/>
        <v>0</v>
      </c>
      <c r="AY50" s="9">
        <f t="shared" si="10"/>
        <v>0</v>
      </c>
      <c r="AZ50" s="9">
        <f t="shared" si="11"/>
        <v>0</v>
      </c>
      <c r="BJ50" s="7">
        <f t="shared" si="39"/>
        <v>52</v>
      </c>
      <c r="BK50" s="7">
        <f t="shared" si="39"/>
        <v>37</v>
      </c>
      <c r="BL50" s="1">
        <f t="shared" si="35"/>
        <v>0</v>
      </c>
      <c r="BM50" s="74">
        <f>+EvolOf!H39</f>
        <v>72248</v>
      </c>
      <c r="BN50" s="1">
        <f t="shared" si="36"/>
        <v>0</v>
      </c>
      <c r="BO50" s="1">
        <f t="shared" si="28"/>
        <v>0</v>
      </c>
      <c r="BP50" s="36">
        <f t="shared" si="29"/>
        <v>0</v>
      </c>
      <c r="BQ50" s="1">
        <f t="shared" si="14"/>
        <v>0</v>
      </c>
      <c r="BR50" s="1">
        <f t="shared" si="37"/>
        <v>380736.68428374961</v>
      </c>
      <c r="BS50" s="1">
        <f t="shared" si="38"/>
        <v>361589.91647448501</v>
      </c>
    </row>
    <row r="51" spans="2:71" x14ac:dyDescent="0.3">
      <c r="B51" s="1">
        <f t="shared" si="0"/>
        <v>4546</v>
      </c>
      <c r="C51" s="1">
        <v>38</v>
      </c>
      <c r="D51" s="1">
        <v>45452</v>
      </c>
      <c r="E51" s="1">
        <v>4300</v>
      </c>
      <c r="F51" s="1">
        <v>0</v>
      </c>
      <c r="G51" s="1">
        <v>233</v>
      </c>
      <c r="H51" s="1">
        <v>0</v>
      </c>
      <c r="I51" s="1">
        <v>13</v>
      </c>
      <c r="J51" s="4">
        <v>56.35</v>
      </c>
      <c r="K51" s="4">
        <v>1.54</v>
      </c>
      <c r="L51" s="4">
        <v>18.7</v>
      </c>
      <c r="M51" s="1">
        <v>1.99</v>
      </c>
      <c r="N51" s="1">
        <v>1327</v>
      </c>
      <c r="O51" s="1">
        <v>3209</v>
      </c>
      <c r="P51" s="1">
        <v>3022</v>
      </c>
      <c r="Q51" s="1">
        <v>178</v>
      </c>
      <c r="R51" s="1">
        <v>8</v>
      </c>
      <c r="S51" s="1">
        <v>2291</v>
      </c>
      <c r="T51" s="1">
        <v>221</v>
      </c>
      <c r="Z51" s="1">
        <v>0</v>
      </c>
      <c r="AA51" s="1">
        <f t="shared" si="17"/>
        <v>45452</v>
      </c>
      <c r="AB51" s="1">
        <f t="shared" si="18"/>
        <v>4300</v>
      </c>
      <c r="AC51" s="1">
        <f t="shared" si="19"/>
        <v>233</v>
      </c>
      <c r="AD51" s="1">
        <f t="shared" si="20"/>
        <v>13</v>
      </c>
      <c r="AE51" s="1">
        <f t="shared" si="30"/>
        <v>353</v>
      </c>
      <c r="AF51" s="1">
        <f t="shared" si="21"/>
        <v>35</v>
      </c>
      <c r="AG51" s="1">
        <f t="shared" si="22"/>
        <v>0</v>
      </c>
      <c r="AH51" s="1">
        <f t="shared" si="23"/>
        <v>2</v>
      </c>
      <c r="AI51" s="1">
        <f t="shared" si="31"/>
        <v>390</v>
      </c>
      <c r="AJ51" s="9">
        <f t="shared" si="1"/>
        <v>2.8596568411790586E-3</v>
      </c>
      <c r="AK51" s="9">
        <f t="shared" si="2"/>
        <v>9.0920000000000001E-2</v>
      </c>
      <c r="AL51" s="9">
        <f t="shared" si="3"/>
        <v>8.5999999999999993E-2</v>
      </c>
      <c r="AM51" s="9">
        <f t="shared" si="4"/>
        <v>4.6600000000000001E-3</v>
      </c>
      <c r="AN51" s="9">
        <f t="shared" si="5"/>
        <v>2.5999999999999998E-4</v>
      </c>
      <c r="AO51" s="9">
        <f t="shared" si="6"/>
        <v>7.7999999999999996E-3</v>
      </c>
      <c r="AP51" s="1">
        <f t="shared" si="24"/>
        <v>0</v>
      </c>
      <c r="AQ51" s="1">
        <f t="shared" si="25"/>
        <v>0</v>
      </c>
      <c r="AR51" s="1"/>
      <c r="AS51" s="1">
        <f t="shared" si="26"/>
        <v>0</v>
      </c>
      <c r="AT51" s="1">
        <f t="shared" si="32"/>
        <v>0</v>
      </c>
      <c r="AU51" s="1">
        <f t="shared" si="7"/>
        <v>0</v>
      </c>
      <c r="AV51" s="9">
        <f t="shared" si="27"/>
        <v>0</v>
      </c>
      <c r="AW51" s="9">
        <f t="shared" si="8"/>
        <v>0</v>
      </c>
      <c r="AX51" s="9">
        <f t="shared" si="9"/>
        <v>0</v>
      </c>
      <c r="AY51" s="9">
        <f t="shared" si="10"/>
        <v>0</v>
      </c>
      <c r="AZ51" s="9">
        <f t="shared" si="11"/>
        <v>0</v>
      </c>
      <c r="BJ51" s="7">
        <f t="shared" si="39"/>
        <v>53</v>
      </c>
      <c r="BK51" s="7">
        <f t="shared" si="39"/>
        <v>38</v>
      </c>
      <c r="BL51" s="1">
        <f t="shared" si="35"/>
        <v>0</v>
      </c>
      <c r="BM51" s="74">
        <f>+EvolOf!H40</f>
        <v>78797</v>
      </c>
      <c r="BN51" s="1">
        <f t="shared" si="36"/>
        <v>0</v>
      </c>
      <c r="BO51" s="1">
        <f t="shared" si="28"/>
        <v>0</v>
      </c>
      <c r="BP51" s="36">
        <f t="shared" si="29"/>
        <v>0</v>
      </c>
      <c r="BQ51" s="1">
        <f t="shared" si="14"/>
        <v>0</v>
      </c>
      <c r="BR51" s="1">
        <f t="shared" si="37"/>
        <v>416465.10268381273</v>
      </c>
      <c r="BS51" s="1">
        <f t="shared" si="38"/>
        <v>393928.71569300367</v>
      </c>
    </row>
    <row r="52" spans="2:71" x14ac:dyDescent="0.3">
      <c r="B52" s="1">
        <f t="shared" si="0"/>
        <v>4956</v>
      </c>
      <c r="C52" s="1">
        <v>39</v>
      </c>
      <c r="D52" s="1">
        <v>45042</v>
      </c>
      <c r="E52" s="1">
        <v>4670</v>
      </c>
      <c r="F52" s="1">
        <v>0</v>
      </c>
      <c r="G52" s="1">
        <v>271</v>
      </c>
      <c r="H52" s="1">
        <v>0</v>
      </c>
      <c r="I52" s="1">
        <v>15</v>
      </c>
      <c r="J52" s="4">
        <v>56.35</v>
      </c>
      <c r="K52" s="4">
        <v>1.54</v>
      </c>
      <c r="L52" s="4">
        <v>19</v>
      </c>
      <c r="M52" s="1">
        <v>1.98</v>
      </c>
      <c r="N52" s="1">
        <v>1469</v>
      </c>
      <c r="O52" s="1">
        <v>3478</v>
      </c>
      <c r="P52" s="1">
        <v>3260</v>
      </c>
      <c r="Q52" s="1">
        <v>207</v>
      </c>
      <c r="R52" s="1">
        <v>9</v>
      </c>
      <c r="S52" s="1">
        <v>2527</v>
      </c>
      <c r="T52" s="1">
        <v>244</v>
      </c>
      <c r="Z52" s="1">
        <v>0</v>
      </c>
      <c r="AA52" s="1">
        <f t="shared" si="17"/>
        <v>45042</v>
      </c>
      <c r="AB52" s="1">
        <f t="shared" si="18"/>
        <v>4670</v>
      </c>
      <c r="AC52" s="1">
        <f t="shared" si="19"/>
        <v>271</v>
      </c>
      <c r="AD52" s="1">
        <f t="shared" si="20"/>
        <v>15</v>
      </c>
      <c r="AE52" s="1">
        <f t="shared" si="30"/>
        <v>370</v>
      </c>
      <c r="AF52" s="1">
        <f t="shared" si="21"/>
        <v>38</v>
      </c>
      <c r="AG52" s="1">
        <f t="shared" si="22"/>
        <v>0</v>
      </c>
      <c r="AH52" s="1">
        <f t="shared" si="23"/>
        <v>2</v>
      </c>
      <c r="AI52" s="1">
        <f t="shared" si="31"/>
        <v>410</v>
      </c>
      <c r="AJ52" s="9">
        <f t="shared" si="1"/>
        <v>3.0266343825665859E-3</v>
      </c>
      <c r="AK52" s="9">
        <f t="shared" si="2"/>
        <v>9.912E-2</v>
      </c>
      <c r="AL52" s="9">
        <f t="shared" si="3"/>
        <v>9.3399999999999997E-2</v>
      </c>
      <c r="AM52" s="9">
        <f t="shared" si="4"/>
        <v>5.4200000000000003E-3</v>
      </c>
      <c r="AN52" s="9">
        <f t="shared" si="5"/>
        <v>2.9999999999999997E-4</v>
      </c>
      <c r="AO52" s="9">
        <f t="shared" si="6"/>
        <v>8.2000000000000007E-3</v>
      </c>
      <c r="AP52" s="1">
        <f t="shared" si="24"/>
        <v>0</v>
      </c>
      <c r="AQ52" s="1">
        <f t="shared" si="25"/>
        <v>0</v>
      </c>
      <c r="AR52" s="1"/>
      <c r="AS52" s="1">
        <f t="shared" si="26"/>
        <v>0</v>
      </c>
      <c r="AT52" s="1">
        <f t="shared" si="32"/>
        <v>0</v>
      </c>
      <c r="AU52" s="1">
        <f t="shared" si="7"/>
        <v>0</v>
      </c>
      <c r="AV52" s="9">
        <f t="shared" si="27"/>
        <v>0</v>
      </c>
      <c r="AW52" s="9">
        <f t="shared" si="8"/>
        <v>0</v>
      </c>
      <c r="AX52" s="9">
        <f t="shared" si="9"/>
        <v>0</v>
      </c>
      <c r="AY52" s="9">
        <f t="shared" si="10"/>
        <v>0</v>
      </c>
      <c r="AZ52" s="9">
        <f t="shared" si="11"/>
        <v>0</v>
      </c>
      <c r="BJ52" s="7">
        <f t="shared" si="39"/>
        <v>54</v>
      </c>
      <c r="BK52" s="7">
        <f t="shared" si="39"/>
        <v>39</v>
      </c>
      <c r="BL52" s="1">
        <f t="shared" si="35"/>
        <v>0</v>
      </c>
      <c r="BM52" s="74">
        <f>+EvolOf!H41</f>
        <v>85195</v>
      </c>
      <c r="BN52" s="1">
        <f t="shared" si="36"/>
        <v>0</v>
      </c>
      <c r="BO52" s="1">
        <f t="shared" si="28"/>
        <v>0</v>
      </c>
      <c r="BP52" s="36">
        <f t="shared" si="29"/>
        <v>0</v>
      </c>
      <c r="BQ52" s="1">
        <f t="shared" si="14"/>
        <v>0</v>
      </c>
      <c r="BR52" s="1">
        <f t="shared" si="37"/>
        <v>454025.74766849447</v>
      </c>
      <c r="BS52" s="1">
        <f t="shared" si="38"/>
        <v>427824.90750844817</v>
      </c>
    </row>
    <row r="53" spans="2:71" x14ac:dyDescent="0.3">
      <c r="B53" s="1">
        <f t="shared" si="0"/>
        <v>5375</v>
      </c>
      <c r="C53" s="1">
        <v>40</v>
      </c>
      <c r="D53" s="1">
        <v>44624</v>
      </c>
      <c r="E53" s="1">
        <v>5041</v>
      </c>
      <c r="F53" s="1">
        <v>0</v>
      </c>
      <c r="G53" s="1">
        <v>316</v>
      </c>
      <c r="H53" s="1">
        <v>0</v>
      </c>
      <c r="I53" s="1">
        <v>18</v>
      </c>
      <c r="J53" s="4">
        <v>56.35</v>
      </c>
      <c r="K53" s="4">
        <v>1.55</v>
      </c>
      <c r="L53" s="4">
        <v>19.3</v>
      </c>
      <c r="M53" s="1">
        <v>1.93</v>
      </c>
      <c r="N53" s="1">
        <v>1619</v>
      </c>
      <c r="O53" s="1">
        <v>3746</v>
      </c>
      <c r="P53" s="1">
        <v>3493</v>
      </c>
      <c r="Q53" s="1">
        <v>241</v>
      </c>
      <c r="R53" s="1">
        <v>11</v>
      </c>
      <c r="S53" s="1">
        <v>2791</v>
      </c>
      <c r="T53" s="1">
        <v>269</v>
      </c>
      <c r="Z53" s="1">
        <v>0</v>
      </c>
      <c r="AA53" s="1">
        <f t="shared" si="17"/>
        <v>44624</v>
      </c>
      <c r="AB53" s="1">
        <f t="shared" si="18"/>
        <v>5041</v>
      </c>
      <c r="AC53" s="1">
        <f t="shared" si="19"/>
        <v>316</v>
      </c>
      <c r="AD53" s="1">
        <f t="shared" si="20"/>
        <v>18</v>
      </c>
      <c r="AE53" s="1">
        <f t="shared" si="30"/>
        <v>371</v>
      </c>
      <c r="AF53" s="1">
        <f t="shared" si="21"/>
        <v>45</v>
      </c>
      <c r="AG53" s="1">
        <f t="shared" si="22"/>
        <v>0</v>
      </c>
      <c r="AH53" s="1">
        <f t="shared" si="23"/>
        <v>3</v>
      </c>
      <c r="AI53" s="1">
        <f t="shared" si="31"/>
        <v>419</v>
      </c>
      <c r="AJ53" s="9">
        <f t="shared" si="1"/>
        <v>3.3488372093023254E-3</v>
      </c>
      <c r="AK53" s="9">
        <f t="shared" si="2"/>
        <v>0.1075</v>
      </c>
      <c r="AL53" s="9">
        <f t="shared" si="3"/>
        <v>0.10082000000000001</v>
      </c>
      <c r="AM53" s="9">
        <f t="shared" si="4"/>
        <v>6.3200000000000001E-3</v>
      </c>
      <c r="AN53" s="9">
        <f t="shared" si="5"/>
        <v>3.6000000000000002E-4</v>
      </c>
      <c r="AO53" s="9">
        <f t="shared" si="6"/>
        <v>8.3800000000000003E-3</v>
      </c>
      <c r="AP53" s="1">
        <f t="shared" si="24"/>
        <v>0</v>
      </c>
      <c r="AQ53" s="1">
        <f t="shared" si="25"/>
        <v>0</v>
      </c>
      <c r="AR53" s="1"/>
      <c r="AS53" s="1">
        <f t="shared" si="26"/>
        <v>0</v>
      </c>
      <c r="AT53" s="1">
        <f t="shared" si="32"/>
        <v>0</v>
      </c>
      <c r="AU53" s="1">
        <f t="shared" si="7"/>
        <v>0</v>
      </c>
      <c r="AV53" s="9">
        <f t="shared" si="27"/>
        <v>0</v>
      </c>
      <c r="AW53" s="9">
        <f t="shared" si="8"/>
        <v>0</v>
      </c>
      <c r="AX53" s="9">
        <f t="shared" si="9"/>
        <v>0</v>
      </c>
      <c r="AY53" s="9">
        <f t="shared" si="10"/>
        <v>0</v>
      </c>
      <c r="AZ53" s="9">
        <f t="shared" si="11"/>
        <v>0</v>
      </c>
      <c r="BJ53" s="7">
        <f t="shared" si="39"/>
        <v>55</v>
      </c>
      <c r="BK53" s="7">
        <f t="shared" si="39"/>
        <v>40</v>
      </c>
      <c r="BL53" s="1">
        <f t="shared" si="35"/>
        <v>0</v>
      </c>
      <c r="BM53" s="74">
        <f>+EvolOf!H42</f>
        <v>94417</v>
      </c>
      <c r="BN53" s="1">
        <f t="shared" si="36"/>
        <v>0</v>
      </c>
      <c r="BO53" s="1">
        <f t="shared" si="28"/>
        <v>0</v>
      </c>
      <c r="BP53" s="36">
        <f t="shared" ref="BP53:BP77" si="40">IF(BN53=0,0,BL53/BN53-1)</f>
        <v>0</v>
      </c>
      <c r="BQ53" s="1">
        <f t="shared" ref="BQ53:BQ77" si="41">+BO53*BO53</f>
        <v>0</v>
      </c>
      <c r="BR53" s="1">
        <f t="shared" si="37"/>
        <v>492410.89461625461</v>
      </c>
      <c r="BS53" s="1">
        <f t="shared" si="38"/>
        <v>461812.71065312362</v>
      </c>
    </row>
    <row r="54" spans="2:71" x14ac:dyDescent="0.3">
      <c r="B54" s="1">
        <f t="shared" si="0"/>
        <v>5840</v>
      </c>
      <c r="C54" s="1">
        <v>41</v>
      </c>
      <c r="D54" s="1">
        <v>44158</v>
      </c>
      <c r="E54" s="1">
        <v>5450</v>
      </c>
      <c r="F54" s="1">
        <v>0</v>
      </c>
      <c r="G54" s="1">
        <v>369</v>
      </c>
      <c r="H54" s="1">
        <v>0</v>
      </c>
      <c r="I54" s="1">
        <v>21</v>
      </c>
      <c r="J54" s="4">
        <v>56.35</v>
      </c>
      <c r="K54" s="4">
        <v>1.56</v>
      </c>
      <c r="L54" s="4">
        <v>19.600000000000001</v>
      </c>
      <c r="M54" s="1">
        <v>1.9</v>
      </c>
      <c r="N54" s="1">
        <v>1779</v>
      </c>
      <c r="O54" s="1">
        <v>4051</v>
      </c>
      <c r="P54" s="1">
        <v>3755</v>
      </c>
      <c r="Q54" s="1">
        <v>283</v>
      </c>
      <c r="R54" s="1">
        <v>13</v>
      </c>
      <c r="S54" s="1">
        <v>3062</v>
      </c>
      <c r="T54" s="1">
        <v>296</v>
      </c>
      <c r="Z54" s="1">
        <v>0</v>
      </c>
      <c r="AA54" s="1">
        <f t="shared" si="17"/>
        <v>44158</v>
      </c>
      <c r="AB54" s="1">
        <f t="shared" si="18"/>
        <v>5450</v>
      </c>
      <c r="AC54" s="1">
        <f t="shared" si="19"/>
        <v>369</v>
      </c>
      <c r="AD54" s="1">
        <f t="shared" si="20"/>
        <v>21</v>
      </c>
      <c r="AE54" s="1">
        <f t="shared" si="30"/>
        <v>409</v>
      </c>
      <c r="AF54" s="1">
        <f t="shared" si="21"/>
        <v>53</v>
      </c>
      <c r="AG54" s="1">
        <f t="shared" si="22"/>
        <v>0</v>
      </c>
      <c r="AH54" s="1">
        <f t="shared" si="23"/>
        <v>3</v>
      </c>
      <c r="AI54" s="1">
        <f t="shared" si="31"/>
        <v>465</v>
      </c>
      <c r="AJ54" s="9">
        <f t="shared" si="1"/>
        <v>3.5958904109589041E-3</v>
      </c>
      <c r="AK54" s="9">
        <f t="shared" si="2"/>
        <v>0.1168</v>
      </c>
      <c r="AL54" s="9">
        <f t="shared" si="3"/>
        <v>0.109</v>
      </c>
      <c r="AM54" s="9">
        <f t="shared" si="4"/>
        <v>7.3800000000000003E-3</v>
      </c>
      <c r="AN54" s="9">
        <f t="shared" si="5"/>
        <v>4.2000000000000002E-4</v>
      </c>
      <c r="AO54" s="9">
        <f t="shared" si="6"/>
        <v>9.2999999999999992E-3</v>
      </c>
      <c r="AP54" s="1">
        <f t="shared" si="24"/>
        <v>0</v>
      </c>
      <c r="AQ54" s="1">
        <f t="shared" si="25"/>
        <v>0</v>
      </c>
      <c r="AR54" s="1"/>
      <c r="AS54" s="1">
        <f t="shared" si="26"/>
        <v>0</v>
      </c>
      <c r="AT54" s="1">
        <f t="shared" si="32"/>
        <v>0</v>
      </c>
      <c r="AU54" s="1">
        <f t="shared" si="7"/>
        <v>0</v>
      </c>
      <c r="AV54" s="9">
        <f t="shared" si="27"/>
        <v>0</v>
      </c>
      <c r="AW54" s="9">
        <f t="shared" si="8"/>
        <v>0</v>
      </c>
      <c r="AX54" s="9">
        <f t="shared" si="9"/>
        <v>0</v>
      </c>
      <c r="AY54" s="9">
        <f t="shared" si="10"/>
        <v>0</v>
      </c>
      <c r="AZ54" s="9">
        <f t="shared" si="11"/>
        <v>0</v>
      </c>
      <c r="BJ54" s="7">
        <f t="shared" si="39"/>
        <v>56</v>
      </c>
      <c r="BK54" s="7">
        <f t="shared" si="39"/>
        <v>41</v>
      </c>
      <c r="BL54" s="1">
        <f t="shared" si="35"/>
        <v>0</v>
      </c>
      <c r="BM54" s="74">
        <f>+EvolOf!H43</f>
        <v>102136</v>
      </c>
      <c r="BN54" s="1">
        <f t="shared" si="36"/>
        <v>0</v>
      </c>
      <c r="BO54" s="1">
        <f t="shared" si="28"/>
        <v>0</v>
      </c>
      <c r="BP54" s="36">
        <f t="shared" si="40"/>
        <v>0</v>
      </c>
      <c r="BQ54" s="1">
        <f t="shared" si="41"/>
        <v>0</v>
      </c>
      <c r="BR54" s="1">
        <f t="shared" si="37"/>
        <v>535010.16270863754</v>
      </c>
      <c r="BS54" s="1">
        <f t="shared" si="38"/>
        <v>499281.74430857442</v>
      </c>
    </row>
    <row r="55" spans="2:71" x14ac:dyDescent="0.3">
      <c r="B55" s="1">
        <f t="shared" si="0"/>
        <v>6313</v>
      </c>
      <c r="C55" s="1">
        <v>42</v>
      </c>
      <c r="D55" s="1">
        <v>43686</v>
      </c>
      <c r="E55" s="1">
        <v>5860</v>
      </c>
      <c r="F55" s="1">
        <v>0</v>
      </c>
      <c r="G55" s="1">
        <v>428</v>
      </c>
      <c r="H55" s="1">
        <v>0</v>
      </c>
      <c r="I55" s="1">
        <v>25</v>
      </c>
      <c r="J55" s="4">
        <v>56.35</v>
      </c>
      <c r="K55" s="4">
        <v>1.56</v>
      </c>
      <c r="L55" s="4">
        <v>19.8</v>
      </c>
      <c r="M55" s="1">
        <v>1.88</v>
      </c>
      <c r="N55" s="1">
        <v>1952</v>
      </c>
      <c r="O55" s="1">
        <v>4351</v>
      </c>
      <c r="P55" s="1">
        <v>4007</v>
      </c>
      <c r="Q55" s="1">
        <v>328</v>
      </c>
      <c r="R55" s="1">
        <v>15</v>
      </c>
      <c r="S55" s="1">
        <v>3332</v>
      </c>
      <c r="T55" s="1">
        <v>323</v>
      </c>
      <c r="Z55" s="1">
        <v>0</v>
      </c>
      <c r="AA55" s="1">
        <f t="shared" si="17"/>
        <v>43686</v>
      </c>
      <c r="AB55" s="1">
        <f t="shared" si="18"/>
        <v>5860</v>
      </c>
      <c r="AC55" s="1">
        <f t="shared" si="19"/>
        <v>428</v>
      </c>
      <c r="AD55" s="1">
        <f t="shared" si="20"/>
        <v>25</v>
      </c>
      <c r="AE55" s="1">
        <f t="shared" si="30"/>
        <v>410</v>
      </c>
      <c r="AF55" s="1">
        <f t="shared" si="21"/>
        <v>59</v>
      </c>
      <c r="AG55" s="1">
        <f t="shared" si="22"/>
        <v>0</v>
      </c>
      <c r="AH55" s="1">
        <f t="shared" si="23"/>
        <v>4</v>
      </c>
      <c r="AI55" s="1">
        <f t="shared" si="31"/>
        <v>473</v>
      </c>
      <c r="AJ55" s="9">
        <f t="shared" si="1"/>
        <v>3.9600823697132897E-3</v>
      </c>
      <c r="AK55" s="9">
        <f t="shared" si="2"/>
        <v>0.12626000000000001</v>
      </c>
      <c r="AL55" s="9">
        <f t="shared" si="3"/>
        <v>0.1172</v>
      </c>
      <c r="AM55" s="9">
        <f t="shared" si="4"/>
        <v>8.5599999999999999E-3</v>
      </c>
      <c r="AN55" s="9">
        <f t="shared" si="5"/>
        <v>5.0000000000000001E-4</v>
      </c>
      <c r="AO55" s="9">
        <f t="shared" si="6"/>
        <v>9.4599999999999997E-3</v>
      </c>
      <c r="AP55" s="1">
        <f t="shared" si="24"/>
        <v>0</v>
      </c>
      <c r="AQ55" s="1">
        <f t="shared" si="25"/>
        <v>0</v>
      </c>
      <c r="AR55" s="1"/>
      <c r="AS55" s="1">
        <f t="shared" si="26"/>
        <v>0</v>
      </c>
      <c r="AT55" s="1">
        <f t="shared" si="32"/>
        <v>0</v>
      </c>
      <c r="AU55" s="1">
        <f t="shared" si="7"/>
        <v>0</v>
      </c>
      <c r="AV55" s="9">
        <f t="shared" si="27"/>
        <v>0</v>
      </c>
      <c r="AW55" s="9">
        <f t="shared" si="8"/>
        <v>0</v>
      </c>
      <c r="AX55" s="9">
        <f t="shared" si="9"/>
        <v>0</v>
      </c>
      <c r="AY55" s="9">
        <f t="shared" si="10"/>
        <v>0</v>
      </c>
      <c r="AZ55" s="9">
        <f t="shared" si="11"/>
        <v>0</v>
      </c>
      <c r="BJ55" s="7">
        <f t="shared" si="39"/>
        <v>57</v>
      </c>
      <c r="BK55" s="7">
        <f t="shared" si="39"/>
        <v>42</v>
      </c>
      <c r="BL55" s="1">
        <f t="shared" si="35"/>
        <v>0</v>
      </c>
      <c r="BM55" s="74">
        <f>+EvolOf!H44</f>
        <v>110238</v>
      </c>
      <c r="BN55" s="1">
        <f t="shared" si="36"/>
        <v>0</v>
      </c>
      <c r="BO55" s="1">
        <f t="shared" si="28"/>
        <v>0</v>
      </c>
      <c r="BP55" s="36">
        <f t="shared" si="40"/>
        <v>0</v>
      </c>
      <c r="BQ55" s="1">
        <f t="shared" si="41"/>
        <v>0</v>
      </c>
      <c r="BR55" s="1">
        <f t="shared" si="37"/>
        <v>578342.32143486792</v>
      </c>
      <c r="BS55" s="1">
        <f t="shared" si="38"/>
        <v>536842.38929325622</v>
      </c>
    </row>
    <row r="56" spans="2:71" x14ac:dyDescent="0.3">
      <c r="B56" s="1">
        <f t="shared" si="0"/>
        <v>6805</v>
      </c>
      <c r="C56" s="1">
        <v>43</v>
      </c>
      <c r="D56" s="1">
        <v>43192</v>
      </c>
      <c r="E56" s="1">
        <v>6283</v>
      </c>
      <c r="F56" s="1">
        <v>0</v>
      </c>
      <c r="G56" s="1">
        <v>493</v>
      </c>
      <c r="H56" s="1">
        <v>0</v>
      </c>
      <c r="I56" s="1">
        <v>29</v>
      </c>
      <c r="J56" s="4">
        <v>56.35</v>
      </c>
      <c r="K56" s="4">
        <v>1.56</v>
      </c>
      <c r="L56" s="4">
        <v>20</v>
      </c>
      <c r="M56" s="1">
        <v>1.85</v>
      </c>
      <c r="N56" s="1">
        <v>2130</v>
      </c>
      <c r="O56" s="1">
        <v>4666</v>
      </c>
      <c r="P56" s="1">
        <v>4270</v>
      </c>
      <c r="Q56" s="1">
        <v>378</v>
      </c>
      <c r="R56" s="1">
        <v>18</v>
      </c>
      <c r="S56" s="1">
        <v>3634</v>
      </c>
      <c r="T56" s="1">
        <v>352</v>
      </c>
      <c r="Z56" s="1">
        <v>0</v>
      </c>
      <c r="AA56" s="1">
        <f t="shared" si="17"/>
        <v>43192</v>
      </c>
      <c r="AB56" s="1">
        <f t="shared" si="18"/>
        <v>6283</v>
      </c>
      <c r="AC56" s="1">
        <f t="shared" si="19"/>
        <v>493</v>
      </c>
      <c r="AD56" s="1">
        <f t="shared" si="20"/>
        <v>29</v>
      </c>
      <c r="AE56" s="1">
        <f t="shared" si="30"/>
        <v>423</v>
      </c>
      <c r="AF56" s="1">
        <f t="shared" si="21"/>
        <v>65</v>
      </c>
      <c r="AG56" s="1">
        <f t="shared" si="22"/>
        <v>0</v>
      </c>
      <c r="AH56" s="1">
        <f t="shared" si="23"/>
        <v>4</v>
      </c>
      <c r="AI56" s="1">
        <f t="shared" si="31"/>
        <v>492</v>
      </c>
      <c r="AJ56" s="9">
        <f t="shared" si="1"/>
        <v>4.2615723732549599E-3</v>
      </c>
      <c r="AK56" s="9">
        <f t="shared" si="2"/>
        <v>0.1361</v>
      </c>
      <c r="AL56" s="9">
        <f t="shared" si="3"/>
        <v>0.12565999999999999</v>
      </c>
      <c r="AM56" s="9">
        <f t="shared" si="4"/>
        <v>9.8600000000000007E-3</v>
      </c>
      <c r="AN56" s="9">
        <f t="shared" si="5"/>
        <v>5.8E-4</v>
      </c>
      <c r="AO56" s="9">
        <f t="shared" si="6"/>
        <v>9.8399999999999998E-3</v>
      </c>
      <c r="AP56" s="1">
        <f t="shared" si="24"/>
        <v>0</v>
      </c>
      <c r="AQ56" s="1">
        <f t="shared" si="25"/>
        <v>0</v>
      </c>
      <c r="AR56" s="1"/>
      <c r="AS56" s="1">
        <f t="shared" si="26"/>
        <v>0</v>
      </c>
      <c r="AT56" s="1">
        <f t="shared" si="32"/>
        <v>0</v>
      </c>
      <c r="AU56" s="1">
        <f t="shared" si="7"/>
        <v>0</v>
      </c>
      <c r="AV56" s="9">
        <f t="shared" si="27"/>
        <v>0</v>
      </c>
      <c r="AW56" s="9">
        <f t="shared" si="8"/>
        <v>0</v>
      </c>
      <c r="AX56" s="9">
        <f t="shared" si="9"/>
        <v>0</v>
      </c>
      <c r="AY56" s="9">
        <f t="shared" si="10"/>
        <v>0</v>
      </c>
      <c r="AZ56" s="9">
        <f t="shared" si="11"/>
        <v>0</v>
      </c>
      <c r="BJ56" s="7">
        <f t="shared" si="39"/>
        <v>58</v>
      </c>
      <c r="BK56" s="7">
        <f t="shared" si="39"/>
        <v>43</v>
      </c>
      <c r="BL56" s="1">
        <f t="shared" si="35"/>
        <v>0</v>
      </c>
      <c r="BM56" s="74">
        <f>+EvolOf!H45</f>
        <v>117710</v>
      </c>
      <c r="BN56" s="1">
        <f t="shared" si="36"/>
        <v>0</v>
      </c>
      <c r="BO56" s="1">
        <f t="shared" si="28"/>
        <v>0</v>
      </c>
      <c r="BP56" s="36">
        <f t="shared" si="40"/>
        <v>0</v>
      </c>
      <c r="BQ56" s="1">
        <f t="shared" si="41"/>
        <v>0</v>
      </c>
      <c r="BR56" s="1">
        <f t="shared" si="37"/>
        <v>623415.09541648603</v>
      </c>
      <c r="BS56" s="1">
        <f t="shared" si="38"/>
        <v>575593.98155794002</v>
      </c>
    </row>
    <row r="57" spans="2:71" x14ac:dyDescent="0.3">
      <c r="B57" s="1">
        <f t="shared" si="0"/>
        <v>7315</v>
      </c>
      <c r="C57" s="1">
        <v>44</v>
      </c>
      <c r="D57" s="1">
        <v>42682</v>
      </c>
      <c r="E57" s="1">
        <v>6717</v>
      </c>
      <c r="F57" s="1">
        <v>0</v>
      </c>
      <c r="G57" s="1">
        <v>565</v>
      </c>
      <c r="H57" s="1">
        <v>0</v>
      </c>
      <c r="I57" s="1">
        <v>33</v>
      </c>
      <c r="J57" s="4">
        <v>56.35</v>
      </c>
      <c r="K57" s="4">
        <v>1.57</v>
      </c>
      <c r="L57" s="4">
        <v>20.100000000000001</v>
      </c>
      <c r="M57" s="1">
        <v>1.83</v>
      </c>
      <c r="N57" s="1">
        <v>2321</v>
      </c>
      <c r="O57" s="1">
        <v>4986</v>
      </c>
      <c r="P57" s="1">
        <v>4534</v>
      </c>
      <c r="Q57" s="1">
        <v>431</v>
      </c>
      <c r="R57" s="1">
        <v>20</v>
      </c>
      <c r="S57" s="1">
        <v>3948</v>
      </c>
      <c r="T57" s="1">
        <v>385</v>
      </c>
      <c r="Z57" s="1">
        <v>0</v>
      </c>
      <c r="AA57" s="1">
        <f t="shared" si="17"/>
        <v>42682</v>
      </c>
      <c r="AB57" s="1">
        <f t="shared" si="18"/>
        <v>6717</v>
      </c>
      <c r="AC57" s="1">
        <f t="shared" si="19"/>
        <v>565</v>
      </c>
      <c r="AD57" s="1">
        <f t="shared" si="20"/>
        <v>33</v>
      </c>
      <c r="AE57" s="1">
        <f t="shared" si="30"/>
        <v>434</v>
      </c>
      <c r="AF57" s="1">
        <f t="shared" si="21"/>
        <v>72</v>
      </c>
      <c r="AG57" s="1">
        <f t="shared" si="22"/>
        <v>0</v>
      </c>
      <c r="AH57" s="1">
        <f t="shared" si="23"/>
        <v>4</v>
      </c>
      <c r="AI57" s="1">
        <f t="shared" si="31"/>
        <v>510</v>
      </c>
      <c r="AJ57" s="9">
        <f t="shared" si="1"/>
        <v>4.5112781954887221E-3</v>
      </c>
      <c r="AK57" s="9">
        <f t="shared" si="2"/>
        <v>0.14630000000000001</v>
      </c>
      <c r="AL57" s="9">
        <f t="shared" si="3"/>
        <v>0.13433999999999999</v>
      </c>
      <c r="AM57" s="9">
        <f t="shared" si="4"/>
        <v>1.1299999999999999E-2</v>
      </c>
      <c r="AN57" s="9">
        <f t="shared" si="5"/>
        <v>6.6E-4</v>
      </c>
      <c r="AO57" s="9">
        <f t="shared" si="6"/>
        <v>1.0200000000000001E-2</v>
      </c>
      <c r="AP57" s="1">
        <f t="shared" si="24"/>
        <v>0</v>
      </c>
      <c r="AQ57" s="1">
        <f t="shared" si="25"/>
        <v>0</v>
      </c>
      <c r="AR57" s="1"/>
      <c r="AS57" s="1">
        <f t="shared" si="26"/>
        <v>0</v>
      </c>
      <c r="AT57" s="1">
        <f t="shared" si="32"/>
        <v>0</v>
      </c>
      <c r="AU57" s="1">
        <f t="shared" si="7"/>
        <v>0</v>
      </c>
      <c r="AV57" s="9">
        <f t="shared" si="27"/>
        <v>0</v>
      </c>
      <c r="AW57" s="9">
        <f t="shared" si="8"/>
        <v>0</v>
      </c>
      <c r="AX57" s="9">
        <f t="shared" si="9"/>
        <v>0</v>
      </c>
      <c r="AY57" s="9">
        <f t="shared" si="10"/>
        <v>0</v>
      </c>
      <c r="AZ57" s="9">
        <f t="shared" si="11"/>
        <v>0</v>
      </c>
      <c r="BJ57" s="7">
        <f t="shared" si="39"/>
        <v>59</v>
      </c>
      <c r="BK57" s="7">
        <f t="shared" si="39"/>
        <v>44</v>
      </c>
      <c r="BL57" s="1">
        <f t="shared" si="35"/>
        <v>0</v>
      </c>
      <c r="BM57" s="74">
        <f>+EvolOf!H46</f>
        <v>124736</v>
      </c>
      <c r="BN57" s="1">
        <f t="shared" si="36"/>
        <v>0</v>
      </c>
      <c r="BO57" s="1">
        <f t="shared" si="28"/>
        <v>0</v>
      </c>
      <c r="BP57" s="36">
        <f t="shared" si="40"/>
        <v>0</v>
      </c>
      <c r="BQ57" s="1">
        <f t="shared" si="41"/>
        <v>0</v>
      </c>
      <c r="BR57" s="1">
        <f t="shared" si="37"/>
        <v>670136.87332426093</v>
      </c>
      <c r="BS57" s="1">
        <f t="shared" si="38"/>
        <v>615353.2984441641</v>
      </c>
    </row>
    <row r="58" spans="2:71" x14ac:dyDescent="0.3">
      <c r="B58" s="1">
        <f t="shared" si="0"/>
        <v>7822</v>
      </c>
      <c r="C58" s="1">
        <v>45</v>
      </c>
      <c r="D58" s="1">
        <v>42175</v>
      </c>
      <c r="E58" s="1">
        <v>7140</v>
      </c>
      <c r="F58" s="1">
        <v>0</v>
      </c>
      <c r="G58" s="1">
        <v>643</v>
      </c>
      <c r="H58" s="1">
        <v>0</v>
      </c>
      <c r="I58" s="1">
        <v>39</v>
      </c>
      <c r="J58" s="4">
        <v>56.35</v>
      </c>
      <c r="K58" s="4">
        <v>1.57</v>
      </c>
      <c r="L58" s="4">
        <v>20.2</v>
      </c>
      <c r="M58" s="1">
        <v>1.82</v>
      </c>
      <c r="N58" s="1">
        <v>2520</v>
      </c>
      <c r="O58" s="1">
        <v>5293</v>
      </c>
      <c r="P58" s="1">
        <v>4781</v>
      </c>
      <c r="Q58" s="1">
        <v>487</v>
      </c>
      <c r="R58" s="1">
        <v>24</v>
      </c>
      <c r="S58" s="1">
        <v>4274</v>
      </c>
      <c r="T58" s="1">
        <v>418</v>
      </c>
      <c r="Z58" s="1">
        <v>0</v>
      </c>
      <c r="AA58" s="1">
        <f t="shared" si="17"/>
        <v>42175</v>
      </c>
      <c r="AB58" s="1">
        <f t="shared" si="18"/>
        <v>7140</v>
      </c>
      <c r="AC58" s="1">
        <f t="shared" si="19"/>
        <v>643</v>
      </c>
      <c r="AD58" s="1">
        <f t="shared" si="20"/>
        <v>39</v>
      </c>
      <c r="AE58" s="1">
        <f t="shared" si="30"/>
        <v>423</v>
      </c>
      <c r="AF58" s="1">
        <f t="shared" si="21"/>
        <v>78</v>
      </c>
      <c r="AG58" s="1">
        <f t="shared" si="22"/>
        <v>0</v>
      </c>
      <c r="AH58" s="1">
        <f t="shared" si="23"/>
        <v>6</v>
      </c>
      <c r="AI58" s="1">
        <f t="shared" si="31"/>
        <v>507</v>
      </c>
      <c r="AJ58" s="9">
        <f t="shared" si="1"/>
        <v>4.9859371004858091E-3</v>
      </c>
      <c r="AK58" s="9">
        <f t="shared" si="2"/>
        <v>0.15644</v>
      </c>
      <c r="AL58" s="9">
        <f t="shared" si="3"/>
        <v>0.14280000000000001</v>
      </c>
      <c r="AM58" s="9">
        <f t="shared" si="4"/>
        <v>1.286E-2</v>
      </c>
      <c r="AN58" s="9">
        <f t="shared" si="5"/>
        <v>7.7999999999999999E-4</v>
      </c>
      <c r="AO58" s="9">
        <f t="shared" si="6"/>
        <v>1.014E-2</v>
      </c>
      <c r="AP58" s="1">
        <f t="shared" si="24"/>
        <v>0</v>
      </c>
      <c r="AQ58" s="1">
        <f t="shared" si="25"/>
        <v>0</v>
      </c>
      <c r="AR58" s="1"/>
      <c r="AS58" s="1">
        <f t="shared" si="26"/>
        <v>0</v>
      </c>
      <c r="AT58" s="1">
        <f t="shared" si="32"/>
        <v>0</v>
      </c>
      <c r="AU58" s="1">
        <f t="shared" si="7"/>
        <v>0</v>
      </c>
      <c r="AV58" s="9">
        <f t="shared" si="27"/>
        <v>0</v>
      </c>
      <c r="AW58" s="9">
        <f t="shared" si="8"/>
        <v>0</v>
      </c>
      <c r="AX58" s="9">
        <f t="shared" si="9"/>
        <v>0</v>
      </c>
      <c r="AY58" s="9">
        <f t="shared" si="10"/>
        <v>0</v>
      </c>
      <c r="AZ58" s="9">
        <f t="shared" si="11"/>
        <v>0</v>
      </c>
      <c r="BJ58" s="7">
        <f t="shared" si="39"/>
        <v>60</v>
      </c>
      <c r="BK58" s="7">
        <f t="shared" si="39"/>
        <v>45</v>
      </c>
      <c r="BL58" s="1">
        <f t="shared" si="35"/>
        <v>0</v>
      </c>
      <c r="BM58" s="74">
        <f>+EvolOf!H47</f>
        <v>130759</v>
      </c>
      <c r="BN58" s="1">
        <f t="shared" si="36"/>
        <v>0</v>
      </c>
      <c r="BO58" s="1">
        <f t="shared" si="28"/>
        <v>0</v>
      </c>
      <c r="BP58" s="36">
        <f t="shared" si="40"/>
        <v>0</v>
      </c>
      <c r="BQ58" s="1">
        <f t="shared" si="41"/>
        <v>0</v>
      </c>
      <c r="BR58" s="1">
        <f t="shared" si="37"/>
        <v>716583.81724434299</v>
      </c>
      <c r="BS58" s="1">
        <f t="shared" si="38"/>
        <v>654104.89070884802</v>
      </c>
    </row>
    <row r="59" spans="2:71" x14ac:dyDescent="0.3">
      <c r="B59" s="1">
        <f t="shared" si="0"/>
        <v>8325</v>
      </c>
      <c r="C59" s="1">
        <v>46</v>
      </c>
      <c r="D59" s="1">
        <v>41673</v>
      </c>
      <c r="E59" s="1">
        <v>7550</v>
      </c>
      <c r="F59" s="1">
        <v>0</v>
      </c>
      <c r="G59" s="1">
        <v>730</v>
      </c>
      <c r="H59" s="1">
        <v>0</v>
      </c>
      <c r="I59" s="1">
        <v>45</v>
      </c>
      <c r="J59" s="4">
        <v>56.35</v>
      </c>
      <c r="K59" s="4">
        <v>1.57</v>
      </c>
      <c r="L59" s="4">
        <v>20.3</v>
      </c>
      <c r="M59" s="1">
        <v>1.81</v>
      </c>
      <c r="N59" s="1">
        <v>2724</v>
      </c>
      <c r="O59" s="1">
        <v>5591</v>
      </c>
      <c r="P59" s="1">
        <v>5014</v>
      </c>
      <c r="Q59" s="1">
        <v>549</v>
      </c>
      <c r="R59" s="1">
        <v>28</v>
      </c>
      <c r="S59" s="1">
        <v>4600</v>
      </c>
      <c r="T59" s="1">
        <v>453</v>
      </c>
      <c r="Z59" s="1">
        <v>0</v>
      </c>
      <c r="AA59" s="1">
        <f t="shared" si="17"/>
        <v>41673</v>
      </c>
      <c r="AB59" s="1">
        <f t="shared" si="18"/>
        <v>7550</v>
      </c>
      <c r="AC59" s="1">
        <f t="shared" si="19"/>
        <v>730</v>
      </c>
      <c r="AD59" s="1">
        <f t="shared" si="20"/>
        <v>45</v>
      </c>
      <c r="AE59" s="1">
        <f t="shared" si="30"/>
        <v>410</v>
      </c>
      <c r="AF59" s="1">
        <f t="shared" si="21"/>
        <v>87</v>
      </c>
      <c r="AG59" s="1">
        <f t="shared" si="22"/>
        <v>0</v>
      </c>
      <c r="AH59" s="1">
        <f t="shared" si="23"/>
        <v>6</v>
      </c>
      <c r="AI59" s="1">
        <f t="shared" si="31"/>
        <v>503</v>
      </c>
      <c r="AJ59" s="9">
        <f t="shared" si="1"/>
        <v>5.4054054054054057E-3</v>
      </c>
      <c r="AK59" s="9">
        <f t="shared" si="2"/>
        <v>0.16650000000000001</v>
      </c>
      <c r="AL59" s="9">
        <f t="shared" si="3"/>
        <v>0.151</v>
      </c>
      <c r="AM59" s="9">
        <f t="shared" si="4"/>
        <v>1.46E-2</v>
      </c>
      <c r="AN59" s="9">
        <f t="shared" si="5"/>
        <v>8.9999999999999998E-4</v>
      </c>
      <c r="AO59" s="9">
        <f t="shared" si="6"/>
        <v>1.0059999999999999E-2</v>
      </c>
      <c r="AP59" s="1">
        <f t="shared" si="24"/>
        <v>0</v>
      </c>
      <c r="AQ59" s="1">
        <f t="shared" si="25"/>
        <v>0</v>
      </c>
      <c r="AR59" s="1"/>
      <c r="AS59" s="1">
        <f t="shared" si="26"/>
        <v>0</v>
      </c>
      <c r="AT59" s="1">
        <f t="shared" si="32"/>
        <v>0</v>
      </c>
      <c r="AU59" s="1">
        <f t="shared" si="7"/>
        <v>0</v>
      </c>
      <c r="AV59" s="9">
        <f t="shared" si="27"/>
        <v>0</v>
      </c>
      <c r="AW59" s="9">
        <f t="shared" si="8"/>
        <v>0</v>
      </c>
      <c r="AX59" s="9">
        <f t="shared" si="9"/>
        <v>0</v>
      </c>
      <c r="AY59" s="9">
        <f t="shared" si="10"/>
        <v>0</v>
      </c>
      <c r="AZ59" s="9">
        <f t="shared" si="11"/>
        <v>0</v>
      </c>
      <c r="BJ59" s="7">
        <f t="shared" si="39"/>
        <v>61</v>
      </c>
      <c r="BK59" s="7">
        <f t="shared" si="39"/>
        <v>46</v>
      </c>
      <c r="BL59" s="1">
        <f t="shared" si="35"/>
        <v>0</v>
      </c>
      <c r="BM59" s="74">
        <f>+EvolOf!H48</f>
        <v>135032</v>
      </c>
      <c r="BN59" s="1">
        <f t="shared" si="36"/>
        <v>0</v>
      </c>
      <c r="BO59" s="1">
        <f t="shared" si="28"/>
        <v>0</v>
      </c>
      <c r="BP59" s="36">
        <f t="shared" si="40"/>
        <v>0</v>
      </c>
      <c r="BQ59" s="1">
        <f t="shared" si="41"/>
        <v>0</v>
      </c>
      <c r="BR59" s="1">
        <f t="shared" si="37"/>
        <v>762664.31584750128</v>
      </c>
      <c r="BS59" s="1">
        <f t="shared" si="38"/>
        <v>691665.53569352976</v>
      </c>
    </row>
    <row r="60" spans="2:71" x14ac:dyDescent="0.3">
      <c r="B60" s="1">
        <f t="shared" si="0"/>
        <v>8825</v>
      </c>
      <c r="C60" s="1">
        <v>47</v>
      </c>
      <c r="D60" s="1">
        <v>41172</v>
      </c>
      <c r="E60" s="1">
        <v>7951</v>
      </c>
      <c r="F60" s="1">
        <v>0</v>
      </c>
      <c r="G60" s="1">
        <v>823</v>
      </c>
      <c r="H60" s="1">
        <v>0</v>
      </c>
      <c r="I60" s="1">
        <v>51</v>
      </c>
      <c r="J60" s="4">
        <v>56.35</v>
      </c>
      <c r="K60" s="4">
        <v>1.57</v>
      </c>
      <c r="L60" s="4">
        <v>20.5</v>
      </c>
      <c r="M60" s="1">
        <v>1.81</v>
      </c>
      <c r="N60" s="1">
        <v>2941</v>
      </c>
      <c r="O60" s="1">
        <v>5876</v>
      </c>
      <c r="P60" s="1">
        <v>5227</v>
      </c>
      <c r="Q60" s="1">
        <v>616</v>
      </c>
      <c r="R60" s="1">
        <v>31</v>
      </c>
      <c r="S60" s="1">
        <v>4966</v>
      </c>
      <c r="T60" s="1">
        <v>488</v>
      </c>
      <c r="Z60" s="1">
        <v>0</v>
      </c>
      <c r="AA60" s="1">
        <f t="shared" si="17"/>
        <v>41172</v>
      </c>
      <c r="AB60" s="1">
        <f t="shared" si="18"/>
        <v>7951</v>
      </c>
      <c r="AC60" s="1">
        <f t="shared" si="19"/>
        <v>823</v>
      </c>
      <c r="AD60" s="1">
        <f t="shared" si="20"/>
        <v>51</v>
      </c>
      <c r="AE60" s="1">
        <f t="shared" si="30"/>
        <v>401</v>
      </c>
      <c r="AF60" s="1">
        <f t="shared" si="21"/>
        <v>93</v>
      </c>
      <c r="AG60" s="1">
        <f t="shared" si="22"/>
        <v>0</v>
      </c>
      <c r="AH60" s="1">
        <f t="shared" si="23"/>
        <v>6</v>
      </c>
      <c r="AI60" s="1">
        <f t="shared" si="31"/>
        <v>500</v>
      </c>
      <c r="AJ60" s="9">
        <f t="shared" si="1"/>
        <v>5.7790368271954671E-3</v>
      </c>
      <c r="AK60" s="9">
        <f t="shared" si="2"/>
        <v>0.17649999999999999</v>
      </c>
      <c r="AL60" s="9">
        <f t="shared" si="3"/>
        <v>0.15901999999999999</v>
      </c>
      <c r="AM60" s="9">
        <f t="shared" si="4"/>
        <v>1.6459999999999999E-2</v>
      </c>
      <c r="AN60" s="9">
        <f t="shared" si="5"/>
        <v>1.0200000000000001E-3</v>
      </c>
      <c r="AO60" s="9">
        <f t="shared" si="6"/>
        <v>0.01</v>
      </c>
      <c r="AP60" s="1">
        <f t="shared" si="24"/>
        <v>0</v>
      </c>
      <c r="AQ60" s="1">
        <f t="shared" si="25"/>
        <v>0</v>
      </c>
      <c r="AR60" s="1"/>
      <c r="AS60" s="1">
        <f t="shared" si="26"/>
        <v>0</v>
      </c>
      <c r="AT60" s="1">
        <f t="shared" si="32"/>
        <v>0</v>
      </c>
      <c r="AU60" s="1">
        <f t="shared" si="7"/>
        <v>0</v>
      </c>
      <c r="AV60" s="9">
        <f t="shared" si="27"/>
        <v>0</v>
      </c>
      <c r="AW60" s="9">
        <f t="shared" si="8"/>
        <v>0</v>
      </c>
      <c r="AX60" s="9">
        <f t="shared" si="9"/>
        <v>0</v>
      </c>
      <c r="AY60" s="9">
        <f t="shared" si="10"/>
        <v>0</v>
      </c>
      <c r="AZ60" s="9">
        <f t="shared" si="11"/>
        <v>0</v>
      </c>
      <c r="BJ60" s="7">
        <f t="shared" si="39"/>
        <v>62</v>
      </c>
      <c r="BK60" s="7">
        <f t="shared" si="39"/>
        <v>47</v>
      </c>
      <c r="BL60" s="1">
        <f t="shared" si="35"/>
        <v>0</v>
      </c>
      <c r="BM60" s="74">
        <f>+EvolOf!H49</f>
        <v>140510</v>
      </c>
      <c r="BN60" s="1">
        <f t="shared" si="36"/>
        <v>0</v>
      </c>
      <c r="BO60" s="1">
        <f t="shared" si="28"/>
        <v>0</v>
      </c>
      <c r="BP60" s="36">
        <f t="shared" si="40"/>
        <v>0</v>
      </c>
      <c r="BQ60" s="1">
        <f t="shared" si="41"/>
        <v>0</v>
      </c>
      <c r="BR60" s="1">
        <f t="shared" si="37"/>
        <v>808469.98046296684</v>
      </c>
      <c r="BS60" s="1">
        <f t="shared" si="38"/>
        <v>728401.67871513311</v>
      </c>
    </row>
    <row r="61" spans="2:71" x14ac:dyDescent="0.3">
      <c r="B61" s="1">
        <f t="shared" si="0"/>
        <v>9316</v>
      </c>
      <c r="C61" s="1">
        <v>48</v>
      </c>
      <c r="D61" s="1">
        <v>40682</v>
      </c>
      <c r="E61" s="1">
        <v>8331</v>
      </c>
      <c r="F61" s="1">
        <v>0</v>
      </c>
      <c r="G61" s="1">
        <v>927</v>
      </c>
      <c r="H61" s="1">
        <v>0</v>
      </c>
      <c r="I61" s="1">
        <v>58</v>
      </c>
      <c r="J61" s="4">
        <v>56.35</v>
      </c>
      <c r="K61" s="4">
        <v>1.58</v>
      </c>
      <c r="L61" s="4">
        <v>20.6</v>
      </c>
      <c r="M61" s="1">
        <v>1.8</v>
      </c>
      <c r="N61" s="1">
        <v>3159</v>
      </c>
      <c r="O61" s="1">
        <v>6147</v>
      </c>
      <c r="P61" s="1">
        <v>5421</v>
      </c>
      <c r="Q61" s="1">
        <v>689</v>
      </c>
      <c r="R61" s="1">
        <v>36</v>
      </c>
      <c r="S61" s="1">
        <v>5328</v>
      </c>
      <c r="T61" s="1">
        <v>525</v>
      </c>
      <c r="Z61" s="1">
        <v>0</v>
      </c>
      <c r="AA61" s="1">
        <f t="shared" si="17"/>
        <v>40682</v>
      </c>
      <c r="AB61" s="1">
        <f t="shared" si="18"/>
        <v>8331</v>
      </c>
      <c r="AC61" s="1">
        <f t="shared" si="19"/>
        <v>927</v>
      </c>
      <c r="AD61" s="1">
        <f t="shared" si="20"/>
        <v>58</v>
      </c>
      <c r="AE61" s="1">
        <f t="shared" si="30"/>
        <v>380</v>
      </c>
      <c r="AF61" s="1">
        <f t="shared" si="21"/>
        <v>104</v>
      </c>
      <c r="AG61" s="1">
        <f t="shared" si="22"/>
        <v>0</v>
      </c>
      <c r="AH61" s="1">
        <f t="shared" si="23"/>
        <v>7</v>
      </c>
      <c r="AI61" s="1">
        <f t="shared" si="31"/>
        <v>491</v>
      </c>
      <c r="AJ61" s="9">
        <f t="shared" si="1"/>
        <v>6.2258480034349502E-3</v>
      </c>
      <c r="AK61" s="9">
        <f t="shared" si="2"/>
        <v>0.18632000000000001</v>
      </c>
      <c r="AL61" s="9">
        <f t="shared" si="3"/>
        <v>0.16661999999999999</v>
      </c>
      <c r="AM61" s="9">
        <f t="shared" si="4"/>
        <v>1.8540000000000001E-2</v>
      </c>
      <c r="AN61" s="9">
        <f t="shared" si="5"/>
        <v>1.16E-3</v>
      </c>
      <c r="AO61" s="9">
        <f t="shared" si="6"/>
        <v>9.8200000000000006E-3</v>
      </c>
      <c r="AP61" s="1">
        <f t="shared" si="24"/>
        <v>0</v>
      </c>
      <c r="AQ61" s="1">
        <f t="shared" si="25"/>
        <v>0</v>
      </c>
      <c r="AR61" s="1"/>
      <c r="AS61" s="1">
        <f t="shared" si="26"/>
        <v>0</v>
      </c>
      <c r="AT61" s="1">
        <f t="shared" si="32"/>
        <v>0</v>
      </c>
      <c r="AU61" s="1">
        <f t="shared" si="7"/>
        <v>0</v>
      </c>
      <c r="AV61" s="9">
        <f t="shared" si="27"/>
        <v>0</v>
      </c>
      <c r="AW61" s="9">
        <f t="shared" si="8"/>
        <v>0</v>
      </c>
      <c r="AX61" s="9">
        <f t="shared" si="9"/>
        <v>0</v>
      </c>
      <c r="AY61" s="9">
        <f t="shared" si="10"/>
        <v>0</v>
      </c>
      <c r="AZ61" s="9">
        <f t="shared" si="11"/>
        <v>0</v>
      </c>
      <c r="BJ61" s="7">
        <f t="shared" si="39"/>
        <v>63</v>
      </c>
      <c r="BK61" s="7">
        <f t="shared" si="39"/>
        <v>48</v>
      </c>
      <c r="BL61" s="1">
        <f t="shared" si="35"/>
        <v>0</v>
      </c>
      <c r="BM61" s="74">
        <f>+EvolOf!H50</f>
        <v>146690</v>
      </c>
      <c r="BN61" s="1">
        <f t="shared" si="36"/>
        <v>0</v>
      </c>
      <c r="BO61" s="1">
        <f t="shared" si="28"/>
        <v>0</v>
      </c>
      <c r="BP61" s="36">
        <f t="shared" si="40"/>
        <v>0</v>
      </c>
      <c r="BQ61" s="1">
        <f t="shared" si="41"/>
        <v>0</v>
      </c>
      <c r="BR61" s="1">
        <f t="shared" si="37"/>
        <v>853451.143115354</v>
      </c>
      <c r="BS61" s="1">
        <f t="shared" si="38"/>
        <v>763213.98382288695</v>
      </c>
    </row>
    <row r="62" spans="2:71" x14ac:dyDescent="0.3">
      <c r="B62" s="1">
        <f t="shared" si="0"/>
        <v>9800</v>
      </c>
      <c r="C62" s="1">
        <v>49</v>
      </c>
      <c r="D62" s="1">
        <v>40198</v>
      </c>
      <c r="E62" s="1">
        <v>8691</v>
      </c>
      <c r="F62" s="1">
        <v>0</v>
      </c>
      <c r="G62" s="1">
        <v>1043</v>
      </c>
      <c r="H62" s="1">
        <v>0</v>
      </c>
      <c r="I62" s="1">
        <v>66</v>
      </c>
      <c r="J62" s="4">
        <v>56.36</v>
      </c>
      <c r="K62" s="4">
        <v>1.58</v>
      </c>
      <c r="L62" s="4">
        <v>20.7</v>
      </c>
      <c r="M62" s="1">
        <v>1.79</v>
      </c>
      <c r="N62" s="1">
        <v>3385</v>
      </c>
      <c r="O62" s="1">
        <v>6406</v>
      </c>
      <c r="P62" s="1">
        <v>5591</v>
      </c>
      <c r="Q62" s="1">
        <v>774</v>
      </c>
      <c r="R62" s="1">
        <v>40</v>
      </c>
      <c r="S62" s="1">
        <v>5697</v>
      </c>
      <c r="T62" s="1">
        <v>563</v>
      </c>
      <c r="Z62" s="1">
        <v>0</v>
      </c>
      <c r="AA62" s="1">
        <f t="shared" si="17"/>
        <v>40198</v>
      </c>
      <c r="AB62" s="1">
        <f t="shared" si="18"/>
        <v>8691</v>
      </c>
      <c r="AC62" s="1">
        <f t="shared" si="19"/>
        <v>1043</v>
      </c>
      <c r="AD62" s="1">
        <f t="shared" si="20"/>
        <v>66</v>
      </c>
      <c r="AE62" s="1">
        <f t="shared" si="30"/>
        <v>360</v>
      </c>
      <c r="AF62" s="1">
        <f t="shared" si="21"/>
        <v>116</v>
      </c>
      <c r="AG62" s="1">
        <f t="shared" si="22"/>
        <v>0</v>
      </c>
      <c r="AH62" s="1">
        <f t="shared" si="23"/>
        <v>8</v>
      </c>
      <c r="AI62" s="1">
        <f t="shared" si="31"/>
        <v>484</v>
      </c>
      <c r="AJ62" s="9">
        <f t="shared" si="1"/>
        <v>6.7346938775510205E-3</v>
      </c>
      <c r="AK62" s="9">
        <f t="shared" si="2"/>
        <v>0.19600000000000001</v>
      </c>
      <c r="AL62" s="9">
        <f t="shared" si="3"/>
        <v>0.17382</v>
      </c>
      <c r="AM62" s="9">
        <f t="shared" si="4"/>
        <v>2.086E-2</v>
      </c>
      <c r="AN62" s="9">
        <f t="shared" si="5"/>
        <v>1.32E-3</v>
      </c>
      <c r="AO62" s="9">
        <f t="shared" si="6"/>
        <v>9.6799999999999994E-3</v>
      </c>
      <c r="AP62" s="1">
        <f t="shared" si="24"/>
        <v>0</v>
      </c>
      <c r="AQ62" s="1">
        <f t="shared" si="25"/>
        <v>0</v>
      </c>
      <c r="AR62" s="1"/>
      <c r="AS62" s="1">
        <f t="shared" si="26"/>
        <v>0</v>
      </c>
      <c r="AT62" s="1">
        <f t="shared" si="32"/>
        <v>0</v>
      </c>
      <c r="AU62" s="1">
        <f t="shared" si="7"/>
        <v>0</v>
      </c>
      <c r="AV62" s="9">
        <f t="shared" si="27"/>
        <v>0</v>
      </c>
      <c r="AW62" s="9">
        <f t="shared" si="8"/>
        <v>0</v>
      </c>
      <c r="AX62" s="9">
        <f t="shared" si="9"/>
        <v>0</v>
      </c>
      <c r="AY62" s="9">
        <f t="shared" si="10"/>
        <v>0</v>
      </c>
      <c r="AZ62" s="9">
        <f t="shared" si="11"/>
        <v>0</v>
      </c>
      <c r="BJ62" s="7">
        <f t="shared" si="39"/>
        <v>64</v>
      </c>
      <c r="BK62" s="7">
        <f t="shared" si="39"/>
        <v>49</v>
      </c>
      <c r="BL62" s="1">
        <f t="shared" si="35"/>
        <v>0</v>
      </c>
      <c r="BM62" s="74">
        <f>+EvolOf!H51</f>
        <v>152446</v>
      </c>
      <c r="BN62" s="1">
        <f t="shared" si="36"/>
        <v>0</v>
      </c>
      <c r="BO62" s="1">
        <f t="shared" si="28"/>
        <v>0</v>
      </c>
      <c r="BP62" s="36">
        <f t="shared" si="40"/>
        <v>0</v>
      </c>
      <c r="BQ62" s="1">
        <f t="shared" si="41"/>
        <v>0</v>
      </c>
      <c r="BR62" s="1">
        <f t="shared" si="37"/>
        <v>897791.02646312467</v>
      </c>
      <c r="BS62" s="1">
        <f t="shared" si="38"/>
        <v>796194.06234602211</v>
      </c>
    </row>
    <row r="63" spans="2:71" x14ac:dyDescent="0.3">
      <c r="B63" s="1">
        <f t="shared" si="0"/>
        <v>10265</v>
      </c>
      <c r="C63" s="1">
        <v>50</v>
      </c>
      <c r="D63" s="1">
        <v>39732</v>
      </c>
      <c r="E63" s="1">
        <v>9022</v>
      </c>
      <c r="F63" s="1">
        <v>0</v>
      </c>
      <c r="G63" s="1">
        <v>1169</v>
      </c>
      <c r="H63" s="1">
        <v>0</v>
      </c>
      <c r="I63" s="1">
        <v>74</v>
      </c>
      <c r="J63" s="4">
        <v>56.36</v>
      </c>
      <c r="K63" s="4">
        <v>1.58</v>
      </c>
      <c r="L63" s="4">
        <v>20.8</v>
      </c>
      <c r="M63" s="1">
        <v>1.77</v>
      </c>
      <c r="N63" s="1">
        <v>3610</v>
      </c>
      <c r="O63" s="1">
        <v>6646</v>
      </c>
      <c r="P63" s="1">
        <v>5735</v>
      </c>
      <c r="Q63" s="1">
        <v>865</v>
      </c>
      <c r="R63" s="1">
        <v>45</v>
      </c>
      <c r="S63" s="1">
        <v>6073</v>
      </c>
      <c r="T63" s="1">
        <v>603</v>
      </c>
      <c r="Z63" s="1">
        <v>0</v>
      </c>
      <c r="AA63" s="1">
        <f t="shared" si="17"/>
        <v>39732</v>
      </c>
      <c r="AB63" s="1">
        <f t="shared" si="18"/>
        <v>9022</v>
      </c>
      <c r="AC63" s="1">
        <f t="shared" si="19"/>
        <v>1169</v>
      </c>
      <c r="AD63" s="1">
        <f t="shared" si="20"/>
        <v>74</v>
      </c>
      <c r="AE63" s="1">
        <f t="shared" si="30"/>
        <v>331</v>
      </c>
      <c r="AF63" s="1">
        <f t="shared" si="21"/>
        <v>126</v>
      </c>
      <c r="AG63" s="1">
        <f t="shared" si="22"/>
        <v>0</v>
      </c>
      <c r="AH63" s="1">
        <f t="shared" si="23"/>
        <v>8</v>
      </c>
      <c r="AI63" s="1">
        <f t="shared" si="31"/>
        <v>465</v>
      </c>
      <c r="AJ63" s="9">
        <f t="shared" si="1"/>
        <v>7.2089624939113495E-3</v>
      </c>
      <c r="AK63" s="9">
        <f t="shared" si="2"/>
        <v>0.20530000000000001</v>
      </c>
      <c r="AL63" s="9">
        <f t="shared" si="3"/>
        <v>0.18043999999999999</v>
      </c>
      <c r="AM63" s="9">
        <f t="shared" si="4"/>
        <v>2.3380000000000001E-2</v>
      </c>
      <c r="AN63" s="9">
        <f t="shared" si="5"/>
        <v>1.48E-3</v>
      </c>
      <c r="AO63" s="9">
        <f t="shared" si="6"/>
        <v>9.2999999999999992E-3</v>
      </c>
      <c r="AP63" s="1">
        <f t="shared" si="24"/>
        <v>0</v>
      </c>
      <c r="AQ63" s="1">
        <f t="shared" si="25"/>
        <v>0</v>
      </c>
      <c r="AR63" s="1"/>
      <c r="AS63" s="1">
        <f t="shared" si="26"/>
        <v>0</v>
      </c>
      <c r="AT63" s="1">
        <f t="shared" si="32"/>
        <v>0</v>
      </c>
      <c r="AU63" s="1">
        <f t="shared" si="7"/>
        <v>0</v>
      </c>
      <c r="AV63" s="9">
        <f t="shared" si="27"/>
        <v>0</v>
      </c>
      <c r="AW63" s="9">
        <f t="shared" si="8"/>
        <v>0</v>
      </c>
      <c r="AX63" s="9">
        <f t="shared" si="9"/>
        <v>0</v>
      </c>
      <c r="AY63" s="9">
        <f t="shared" si="10"/>
        <v>0</v>
      </c>
      <c r="AZ63" s="9">
        <f t="shared" si="11"/>
        <v>0</v>
      </c>
      <c r="BJ63" s="7">
        <f t="shared" si="39"/>
        <v>65</v>
      </c>
      <c r="BK63" s="7">
        <f t="shared" si="39"/>
        <v>50</v>
      </c>
      <c r="BL63" s="1">
        <f t="shared" si="35"/>
        <v>0</v>
      </c>
      <c r="BM63" s="74">
        <f>+EvolOf!H52</f>
        <v>157022</v>
      </c>
      <c r="BN63" s="1">
        <f t="shared" si="36"/>
        <v>0</v>
      </c>
      <c r="BO63" s="1">
        <f t="shared" si="28"/>
        <v>0</v>
      </c>
      <c r="BP63" s="36">
        <f t="shared" si="40"/>
        <v>0</v>
      </c>
      <c r="BQ63" s="1">
        <f t="shared" si="41"/>
        <v>0</v>
      </c>
      <c r="BR63" s="1">
        <f t="shared" si="37"/>
        <v>940390.2945555076</v>
      </c>
      <c r="BS63" s="1">
        <f t="shared" si="38"/>
        <v>826517.41232146032</v>
      </c>
    </row>
    <row r="64" spans="2:71" x14ac:dyDescent="0.3">
      <c r="B64" s="1">
        <f t="shared" si="0"/>
        <v>10707</v>
      </c>
      <c r="C64" s="1">
        <v>51</v>
      </c>
      <c r="D64" s="1">
        <v>39291</v>
      </c>
      <c r="E64" s="1">
        <v>9308</v>
      </c>
      <c r="F64" s="1">
        <v>0</v>
      </c>
      <c r="G64" s="1">
        <v>1315</v>
      </c>
      <c r="H64" s="1">
        <v>0</v>
      </c>
      <c r="I64" s="1">
        <v>84</v>
      </c>
      <c r="J64" s="4">
        <v>56.36</v>
      </c>
      <c r="K64" s="4">
        <v>1.58</v>
      </c>
      <c r="L64" s="4">
        <v>21</v>
      </c>
      <c r="M64" s="1">
        <v>1.74</v>
      </c>
      <c r="N64" s="1">
        <v>3832</v>
      </c>
      <c r="O64" s="1">
        <v>6865</v>
      </c>
      <c r="P64" s="1">
        <v>5844</v>
      </c>
      <c r="Q64" s="1">
        <v>971</v>
      </c>
      <c r="R64" s="1">
        <v>50</v>
      </c>
      <c r="S64" s="1">
        <v>6425</v>
      </c>
      <c r="T64" s="1">
        <v>639</v>
      </c>
      <c r="Z64" s="1">
        <v>0</v>
      </c>
      <c r="AA64" s="1">
        <f t="shared" si="17"/>
        <v>39291</v>
      </c>
      <c r="AB64" s="1">
        <f t="shared" si="18"/>
        <v>9308</v>
      </c>
      <c r="AC64" s="1">
        <f t="shared" si="19"/>
        <v>1315</v>
      </c>
      <c r="AD64" s="1">
        <f t="shared" si="20"/>
        <v>84</v>
      </c>
      <c r="AE64" s="1">
        <f t="shared" si="30"/>
        <v>286</v>
      </c>
      <c r="AF64" s="1">
        <f t="shared" si="21"/>
        <v>146</v>
      </c>
      <c r="AG64" s="1">
        <f t="shared" si="22"/>
        <v>0</v>
      </c>
      <c r="AH64" s="1">
        <f t="shared" si="23"/>
        <v>10</v>
      </c>
      <c r="AI64" s="1">
        <f t="shared" si="31"/>
        <v>442</v>
      </c>
      <c r="AJ64" s="9">
        <f t="shared" si="1"/>
        <v>7.845334827682824E-3</v>
      </c>
      <c r="AK64" s="9">
        <f t="shared" si="2"/>
        <v>0.21414</v>
      </c>
      <c r="AL64" s="9">
        <f t="shared" si="3"/>
        <v>0.18615999999999999</v>
      </c>
      <c r="AM64" s="9">
        <f t="shared" si="4"/>
        <v>2.63E-2</v>
      </c>
      <c r="AN64" s="9">
        <f t="shared" si="5"/>
        <v>1.6800000000000001E-3</v>
      </c>
      <c r="AO64" s="9">
        <f t="shared" si="6"/>
        <v>8.8400000000000006E-3</v>
      </c>
      <c r="AP64" s="1">
        <f t="shared" si="24"/>
        <v>0</v>
      </c>
      <c r="AQ64" s="1">
        <f t="shared" si="25"/>
        <v>0</v>
      </c>
      <c r="AR64" s="1"/>
      <c r="AS64" s="1">
        <f t="shared" si="26"/>
        <v>0</v>
      </c>
      <c r="AT64" s="1">
        <f t="shared" si="32"/>
        <v>0</v>
      </c>
      <c r="AU64" s="1">
        <f t="shared" si="7"/>
        <v>0</v>
      </c>
      <c r="AV64" s="9">
        <f t="shared" si="27"/>
        <v>0</v>
      </c>
      <c r="AW64" s="9">
        <f t="shared" si="8"/>
        <v>0</v>
      </c>
      <c r="AX64" s="9">
        <f t="shared" si="9"/>
        <v>0</v>
      </c>
      <c r="AY64" s="9">
        <f t="shared" si="10"/>
        <v>0</v>
      </c>
      <c r="AZ64" s="9">
        <f t="shared" si="11"/>
        <v>0</v>
      </c>
      <c r="BJ64" s="7">
        <f t="shared" ref="BJ64:BK79" si="42">+BJ63+1</f>
        <v>66</v>
      </c>
      <c r="BK64" s="7">
        <f t="shared" si="42"/>
        <v>51</v>
      </c>
      <c r="BL64" s="1">
        <f t="shared" si="35"/>
        <v>0</v>
      </c>
      <c r="BM64" s="74">
        <f>+EvolOf!H53</f>
        <v>161852</v>
      </c>
      <c r="BN64" s="1">
        <f t="shared" si="36"/>
        <v>0</v>
      </c>
      <c r="BO64" s="1">
        <f t="shared" si="28"/>
        <v>0</v>
      </c>
      <c r="BP64" s="36">
        <f t="shared" si="40"/>
        <v>0</v>
      </c>
      <c r="BQ64" s="1">
        <f t="shared" si="41"/>
        <v>0</v>
      </c>
      <c r="BR64" s="1">
        <f t="shared" si="37"/>
        <v>980882.50207557913</v>
      </c>
      <c r="BS64" s="1">
        <f t="shared" si="38"/>
        <v>852718.25248150656</v>
      </c>
    </row>
    <row r="65" spans="2:71" x14ac:dyDescent="0.3">
      <c r="B65" s="1">
        <f t="shared" si="0"/>
        <v>11142</v>
      </c>
      <c r="C65" s="1">
        <v>52</v>
      </c>
      <c r="D65" s="1">
        <v>38856</v>
      </c>
      <c r="E65" s="1">
        <v>9580</v>
      </c>
      <c r="F65" s="1">
        <v>0</v>
      </c>
      <c r="G65" s="1">
        <v>1468</v>
      </c>
      <c r="H65" s="1">
        <v>0</v>
      </c>
      <c r="I65" s="1">
        <v>94</v>
      </c>
      <c r="J65" s="4">
        <v>56.36</v>
      </c>
      <c r="K65" s="4">
        <v>1.58</v>
      </c>
      <c r="L65" s="4">
        <v>21.1</v>
      </c>
      <c r="M65" s="1">
        <v>1.73</v>
      </c>
      <c r="N65" s="1">
        <v>4056</v>
      </c>
      <c r="O65" s="1">
        <v>7077</v>
      </c>
      <c r="P65" s="1">
        <v>5941</v>
      </c>
      <c r="Q65" s="1">
        <v>1079</v>
      </c>
      <c r="R65" s="1">
        <v>56</v>
      </c>
      <c r="S65" s="1">
        <v>6764</v>
      </c>
      <c r="T65" s="1">
        <v>673</v>
      </c>
      <c r="Z65" s="1">
        <v>0</v>
      </c>
      <c r="AA65" s="1">
        <f t="shared" si="17"/>
        <v>38856</v>
      </c>
      <c r="AB65" s="1">
        <f t="shared" si="18"/>
        <v>9580</v>
      </c>
      <c r="AC65" s="1">
        <f t="shared" si="19"/>
        <v>1468</v>
      </c>
      <c r="AD65" s="1">
        <f t="shared" si="20"/>
        <v>94</v>
      </c>
      <c r="AE65" s="1">
        <f t="shared" si="30"/>
        <v>272</v>
      </c>
      <c r="AF65" s="1">
        <f t="shared" si="21"/>
        <v>153</v>
      </c>
      <c r="AG65" s="1">
        <f t="shared" si="22"/>
        <v>0</v>
      </c>
      <c r="AH65" s="1">
        <f t="shared" si="23"/>
        <v>10</v>
      </c>
      <c r="AI65" s="1">
        <f t="shared" si="31"/>
        <v>435</v>
      </c>
      <c r="AJ65" s="9">
        <f t="shared" si="1"/>
        <v>8.4365464010052061E-3</v>
      </c>
      <c r="AK65" s="9">
        <f t="shared" si="2"/>
        <v>0.22284000000000001</v>
      </c>
      <c r="AL65" s="9">
        <f t="shared" si="3"/>
        <v>0.19159999999999999</v>
      </c>
      <c r="AM65" s="9">
        <f t="shared" si="4"/>
        <v>2.9360000000000001E-2</v>
      </c>
      <c r="AN65" s="9">
        <f t="shared" si="5"/>
        <v>1.8799999999999999E-3</v>
      </c>
      <c r="AO65" s="9">
        <f t="shared" si="6"/>
        <v>8.6999999999999994E-3</v>
      </c>
      <c r="AP65" s="1">
        <f t="shared" si="24"/>
        <v>0</v>
      </c>
      <c r="AQ65" s="1">
        <f t="shared" si="25"/>
        <v>0</v>
      </c>
      <c r="AR65" s="1"/>
      <c r="AS65" s="1">
        <f t="shared" si="26"/>
        <v>0</v>
      </c>
      <c r="AT65" s="1">
        <f t="shared" si="32"/>
        <v>0</v>
      </c>
      <c r="AU65" s="1">
        <f t="shared" si="7"/>
        <v>0</v>
      </c>
      <c r="AV65" s="9">
        <f t="shared" si="27"/>
        <v>0</v>
      </c>
      <c r="AW65" s="9">
        <f t="shared" si="8"/>
        <v>0</v>
      </c>
      <c r="AX65" s="9">
        <f t="shared" si="9"/>
        <v>0</v>
      </c>
      <c r="AY65" s="9">
        <f t="shared" si="10"/>
        <v>0</v>
      </c>
      <c r="AZ65" s="9">
        <f t="shared" si="11"/>
        <v>0</v>
      </c>
      <c r="BJ65" s="7">
        <f t="shared" si="42"/>
        <v>67</v>
      </c>
      <c r="BK65" s="7">
        <f t="shared" si="42"/>
        <v>52</v>
      </c>
      <c r="BL65" s="1">
        <f t="shared" si="35"/>
        <v>0</v>
      </c>
      <c r="BM65" s="74">
        <f>+EvolOf!H54</f>
        <v>0</v>
      </c>
      <c r="BN65" s="1">
        <f t="shared" si="36"/>
        <v>0</v>
      </c>
      <c r="BO65" s="1">
        <f t="shared" si="28"/>
        <v>0</v>
      </c>
      <c r="BP65" s="36">
        <f t="shared" si="40"/>
        <v>0</v>
      </c>
      <c r="BQ65" s="1">
        <f t="shared" si="41"/>
        <v>0</v>
      </c>
      <c r="BR65" s="1">
        <f t="shared" si="37"/>
        <v>1020733.4302910342</v>
      </c>
      <c r="BS65" s="1">
        <f t="shared" si="38"/>
        <v>877636.53403231991</v>
      </c>
    </row>
    <row r="66" spans="2:71" x14ac:dyDescent="0.3">
      <c r="B66" s="1">
        <f t="shared" si="0"/>
        <v>11558</v>
      </c>
      <c r="C66" s="1">
        <v>53</v>
      </c>
      <c r="D66" s="1">
        <v>38440</v>
      </c>
      <c r="E66" s="1">
        <v>9814</v>
      </c>
      <c r="F66" s="1">
        <v>0</v>
      </c>
      <c r="G66" s="1">
        <v>1640</v>
      </c>
      <c r="H66" s="1">
        <v>0</v>
      </c>
      <c r="I66" s="1">
        <v>104</v>
      </c>
      <c r="J66" s="4">
        <v>56.36</v>
      </c>
      <c r="K66" s="4">
        <v>1.59</v>
      </c>
      <c r="L66" s="4">
        <v>21.3</v>
      </c>
      <c r="M66" s="1">
        <v>1.72</v>
      </c>
      <c r="N66" s="1">
        <v>4275</v>
      </c>
      <c r="O66" s="1">
        <v>7273</v>
      </c>
      <c r="P66" s="1">
        <v>6006</v>
      </c>
      <c r="Q66" s="1">
        <v>1205</v>
      </c>
      <c r="R66" s="1">
        <v>61</v>
      </c>
      <c r="S66" s="1">
        <v>7083</v>
      </c>
      <c r="T66" s="1">
        <v>706</v>
      </c>
      <c r="Z66" s="1">
        <v>0</v>
      </c>
      <c r="AA66" s="1">
        <f t="shared" si="17"/>
        <v>38440</v>
      </c>
      <c r="AB66" s="1">
        <f t="shared" si="18"/>
        <v>9814</v>
      </c>
      <c r="AC66" s="1">
        <f t="shared" si="19"/>
        <v>1640</v>
      </c>
      <c r="AD66" s="1">
        <f t="shared" si="20"/>
        <v>104</v>
      </c>
      <c r="AE66" s="1">
        <f t="shared" si="30"/>
        <v>234</v>
      </c>
      <c r="AF66" s="1">
        <f t="shared" si="21"/>
        <v>172</v>
      </c>
      <c r="AG66" s="1">
        <f t="shared" si="22"/>
        <v>0</v>
      </c>
      <c r="AH66" s="1">
        <f t="shared" si="23"/>
        <v>10</v>
      </c>
      <c r="AI66" s="1">
        <f t="shared" si="31"/>
        <v>416</v>
      </c>
      <c r="AJ66" s="9">
        <f t="shared" si="1"/>
        <v>8.9980965564976645E-3</v>
      </c>
      <c r="AK66" s="9">
        <f t="shared" si="2"/>
        <v>0.23116</v>
      </c>
      <c r="AL66" s="9">
        <f t="shared" si="3"/>
        <v>0.19628000000000001</v>
      </c>
      <c r="AM66" s="9">
        <f t="shared" si="4"/>
        <v>3.2800000000000003E-2</v>
      </c>
      <c r="AN66" s="9">
        <f t="shared" si="5"/>
        <v>2.0799999999999998E-3</v>
      </c>
      <c r="AO66" s="9">
        <f t="shared" si="6"/>
        <v>8.3199999999999993E-3</v>
      </c>
      <c r="AP66" s="1">
        <f t="shared" si="24"/>
        <v>0</v>
      </c>
      <c r="AQ66" s="1">
        <f t="shared" si="25"/>
        <v>0</v>
      </c>
      <c r="AR66" s="1"/>
      <c r="AS66" s="1">
        <f t="shared" si="26"/>
        <v>0</v>
      </c>
      <c r="AT66" s="1">
        <f t="shared" si="32"/>
        <v>0</v>
      </c>
      <c r="AU66" s="1">
        <f t="shared" si="7"/>
        <v>0</v>
      </c>
      <c r="AV66" s="9">
        <f t="shared" si="27"/>
        <v>0</v>
      </c>
      <c r="AW66" s="9">
        <f t="shared" si="8"/>
        <v>0</v>
      </c>
      <c r="AX66" s="9">
        <f t="shared" si="9"/>
        <v>0</v>
      </c>
      <c r="AY66" s="9">
        <f t="shared" si="10"/>
        <v>0</v>
      </c>
      <c r="AZ66" s="9">
        <f t="shared" si="11"/>
        <v>0</v>
      </c>
      <c r="BJ66" s="7">
        <f t="shared" si="42"/>
        <v>68</v>
      </c>
      <c r="BK66" s="7">
        <f t="shared" si="42"/>
        <v>53</v>
      </c>
      <c r="BL66" s="1">
        <f t="shared" si="35"/>
        <v>0</v>
      </c>
      <c r="BM66" s="74">
        <f>+EvolOf!H55</f>
        <v>0</v>
      </c>
      <c r="BN66" s="1">
        <f t="shared" si="36"/>
        <v>0</v>
      </c>
      <c r="BO66" s="1">
        <f t="shared" si="28"/>
        <v>0</v>
      </c>
      <c r="BP66" s="36">
        <f t="shared" si="40"/>
        <v>0</v>
      </c>
      <c r="BQ66" s="1">
        <f t="shared" si="41"/>
        <v>0</v>
      </c>
      <c r="BR66" s="1">
        <f t="shared" si="37"/>
        <v>1058843.7432511016</v>
      </c>
      <c r="BS66" s="1">
        <f t="shared" si="38"/>
        <v>899073.58507235767</v>
      </c>
    </row>
    <row r="67" spans="2:71" x14ac:dyDescent="0.3">
      <c r="B67" s="1">
        <f t="shared" si="0"/>
        <v>11949</v>
      </c>
      <c r="C67" s="1">
        <v>54</v>
      </c>
      <c r="D67" s="1">
        <v>38048</v>
      </c>
      <c r="E67" s="1">
        <v>10010</v>
      </c>
      <c r="F67" s="1">
        <v>0</v>
      </c>
      <c r="G67" s="1">
        <v>1824</v>
      </c>
      <c r="H67" s="1">
        <v>0</v>
      </c>
      <c r="I67" s="1">
        <v>115</v>
      </c>
      <c r="J67" s="4">
        <v>56.36</v>
      </c>
      <c r="K67" s="4">
        <v>1.59</v>
      </c>
      <c r="L67" s="4">
        <v>21.4</v>
      </c>
      <c r="M67" s="1">
        <v>1.71</v>
      </c>
      <c r="N67" s="1">
        <v>4491</v>
      </c>
      <c r="O67" s="1">
        <v>7449</v>
      </c>
      <c r="P67" s="1">
        <v>6045</v>
      </c>
      <c r="Q67" s="1">
        <v>1337</v>
      </c>
      <c r="R67" s="1">
        <v>66</v>
      </c>
      <c r="S67" s="1">
        <v>7378</v>
      </c>
      <c r="T67" s="1">
        <v>736</v>
      </c>
      <c r="Z67" s="1">
        <v>0</v>
      </c>
      <c r="AA67" s="1">
        <f t="shared" si="17"/>
        <v>38048</v>
      </c>
      <c r="AB67" s="1">
        <f t="shared" si="18"/>
        <v>10010</v>
      </c>
      <c r="AC67" s="1">
        <f t="shared" si="19"/>
        <v>1824</v>
      </c>
      <c r="AD67" s="1">
        <f t="shared" si="20"/>
        <v>115</v>
      </c>
      <c r="AE67" s="1">
        <f t="shared" si="30"/>
        <v>196</v>
      </c>
      <c r="AF67" s="1">
        <f t="shared" si="21"/>
        <v>184</v>
      </c>
      <c r="AG67" s="1">
        <f t="shared" si="22"/>
        <v>0</v>
      </c>
      <c r="AH67" s="1">
        <f t="shared" si="23"/>
        <v>11</v>
      </c>
      <c r="AI67" s="1">
        <f t="shared" si="31"/>
        <v>391</v>
      </c>
      <c r="AJ67" s="9">
        <f t="shared" si="1"/>
        <v>9.6242363377688506E-3</v>
      </c>
      <c r="AK67" s="9">
        <f t="shared" si="2"/>
        <v>0.23898</v>
      </c>
      <c r="AL67" s="9">
        <f t="shared" si="3"/>
        <v>0.20019999999999999</v>
      </c>
      <c r="AM67" s="9">
        <f t="shared" si="4"/>
        <v>3.6479999999999999E-2</v>
      </c>
      <c r="AN67" s="9">
        <f t="shared" si="5"/>
        <v>2.3E-3</v>
      </c>
      <c r="AO67" s="9">
        <f t="shared" si="6"/>
        <v>7.8200000000000006E-3</v>
      </c>
      <c r="AP67" s="1">
        <f t="shared" si="24"/>
        <v>0</v>
      </c>
      <c r="AQ67" s="1">
        <f t="shared" si="25"/>
        <v>0</v>
      </c>
      <c r="AR67" s="1"/>
      <c r="AS67" s="1">
        <f t="shared" si="26"/>
        <v>0</v>
      </c>
      <c r="AT67" s="1">
        <f t="shared" si="32"/>
        <v>0</v>
      </c>
      <c r="AU67" s="1">
        <f t="shared" si="7"/>
        <v>0</v>
      </c>
      <c r="AV67" s="9">
        <f t="shared" si="27"/>
        <v>0</v>
      </c>
      <c r="AW67" s="9">
        <f t="shared" si="8"/>
        <v>0</v>
      </c>
      <c r="AX67" s="9">
        <f t="shared" si="9"/>
        <v>0</v>
      </c>
      <c r="AY67" s="9">
        <f t="shared" si="10"/>
        <v>0</v>
      </c>
      <c r="AZ67" s="9">
        <f t="shared" si="11"/>
        <v>0</v>
      </c>
      <c r="BJ67" s="7">
        <f t="shared" si="42"/>
        <v>69</v>
      </c>
      <c r="BK67" s="7">
        <f t="shared" si="42"/>
        <v>54</v>
      </c>
      <c r="BL67" s="1">
        <f t="shared" si="35"/>
        <v>0</v>
      </c>
      <c r="BM67" s="74">
        <f>+EvolOf!H56</f>
        <v>0</v>
      </c>
      <c r="BN67" s="1">
        <f t="shared" si="36"/>
        <v>0</v>
      </c>
      <c r="BO67" s="1">
        <f t="shared" si="28"/>
        <v>0</v>
      </c>
      <c r="BP67" s="36">
        <f t="shared" si="40"/>
        <v>0</v>
      </c>
      <c r="BQ67" s="1">
        <f t="shared" si="41"/>
        <v>0</v>
      </c>
      <c r="BR67" s="1">
        <f t="shared" si="37"/>
        <v>1094663.7729803957</v>
      </c>
      <c r="BS67" s="1">
        <f t="shared" si="38"/>
        <v>917029.40560162021</v>
      </c>
    </row>
    <row r="68" spans="2:71" x14ac:dyDescent="0.3">
      <c r="B68" s="1">
        <f t="shared" si="0"/>
        <v>12333</v>
      </c>
      <c r="C68" s="1">
        <v>55</v>
      </c>
      <c r="D68" s="1">
        <v>37666</v>
      </c>
      <c r="E68" s="1">
        <v>10184</v>
      </c>
      <c r="F68" s="1">
        <v>0</v>
      </c>
      <c r="G68" s="1">
        <v>2023</v>
      </c>
      <c r="H68" s="1">
        <v>0</v>
      </c>
      <c r="I68" s="1">
        <v>126</v>
      </c>
      <c r="J68" s="4">
        <v>56.37</v>
      </c>
      <c r="K68" s="4">
        <v>1.59</v>
      </c>
      <c r="L68" s="4">
        <v>21.5</v>
      </c>
      <c r="M68" s="1">
        <v>1.69</v>
      </c>
      <c r="N68" s="1">
        <v>4710</v>
      </c>
      <c r="O68" s="1">
        <v>7613</v>
      </c>
      <c r="P68" s="1">
        <v>6064</v>
      </c>
      <c r="Q68" s="1">
        <v>1477</v>
      </c>
      <c r="R68" s="1">
        <v>71</v>
      </c>
      <c r="S68" s="1">
        <v>7652</v>
      </c>
      <c r="T68" s="1">
        <v>766</v>
      </c>
      <c r="Z68" s="1">
        <v>0</v>
      </c>
      <c r="AA68" s="1">
        <f t="shared" si="17"/>
        <v>37666</v>
      </c>
      <c r="AB68" s="1">
        <f t="shared" si="18"/>
        <v>10184</v>
      </c>
      <c r="AC68" s="1">
        <f t="shared" si="19"/>
        <v>2023</v>
      </c>
      <c r="AD68" s="1">
        <f t="shared" si="20"/>
        <v>126</v>
      </c>
      <c r="AE68" s="1">
        <f t="shared" si="30"/>
        <v>174</v>
      </c>
      <c r="AF68" s="1">
        <f t="shared" si="21"/>
        <v>199</v>
      </c>
      <c r="AG68" s="1">
        <f t="shared" si="22"/>
        <v>0</v>
      </c>
      <c r="AH68" s="1">
        <f t="shared" si="23"/>
        <v>11</v>
      </c>
      <c r="AI68" s="1">
        <f t="shared" si="31"/>
        <v>384</v>
      </c>
      <c r="AJ68" s="9">
        <f t="shared" si="1"/>
        <v>1.0216492337630747E-2</v>
      </c>
      <c r="AK68" s="9">
        <f t="shared" si="2"/>
        <v>0.24665999999999999</v>
      </c>
      <c r="AL68" s="9">
        <f t="shared" si="3"/>
        <v>0.20368</v>
      </c>
      <c r="AM68" s="9">
        <f t="shared" si="4"/>
        <v>4.0460000000000003E-2</v>
      </c>
      <c r="AN68" s="9">
        <f t="shared" si="5"/>
        <v>2.5200000000000001E-3</v>
      </c>
      <c r="AO68" s="9">
        <f t="shared" si="6"/>
        <v>7.6800000000000002E-3</v>
      </c>
      <c r="AP68" s="1">
        <f t="shared" si="24"/>
        <v>0</v>
      </c>
      <c r="AQ68" s="1">
        <f t="shared" si="25"/>
        <v>0</v>
      </c>
      <c r="AR68" s="1"/>
      <c r="AS68" s="1">
        <f t="shared" si="26"/>
        <v>0</v>
      </c>
      <c r="AT68" s="1">
        <f t="shared" si="32"/>
        <v>0</v>
      </c>
      <c r="AU68" s="1">
        <f t="shared" si="7"/>
        <v>0</v>
      </c>
      <c r="AV68" s="9">
        <f t="shared" si="27"/>
        <v>0</v>
      </c>
      <c r="AW68" s="9">
        <f t="shared" si="8"/>
        <v>0</v>
      </c>
      <c r="AX68" s="9">
        <f t="shared" si="9"/>
        <v>0</v>
      </c>
      <c r="AY68" s="9">
        <f t="shared" si="10"/>
        <v>0</v>
      </c>
      <c r="AZ68" s="9">
        <f t="shared" si="11"/>
        <v>0</v>
      </c>
      <c r="BJ68" s="7">
        <f t="shared" si="42"/>
        <v>70</v>
      </c>
      <c r="BK68" s="7">
        <f t="shared" si="42"/>
        <v>55</v>
      </c>
      <c r="BL68" s="1">
        <f t="shared" si="35"/>
        <v>0</v>
      </c>
      <c r="BM68" s="74">
        <f>+EvolOf!H57</f>
        <v>0</v>
      </c>
      <c r="BN68" s="1">
        <f t="shared" si="36"/>
        <v>0</v>
      </c>
      <c r="BO68" s="1">
        <f t="shared" si="28"/>
        <v>0</v>
      </c>
      <c r="BP68" s="36">
        <f t="shared" si="40"/>
        <v>0</v>
      </c>
      <c r="BQ68" s="1">
        <f t="shared" si="41"/>
        <v>0</v>
      </c>
      <c r="BR68" s="1">
        <f t="shared" si="37"/>
        <v>1129842.5234050732</v>
      </c>
      <c r="BS68" s="1">
        <f t="shared" si="38"/>
        <v>932969.77688780217</v>
      </c>
    </row>
    <row r="69" spans="2:71" x14ac:dyDescent="0.3">
      <c r="B69" s="1">
        <f t="shared" si="0"/>
        <v>12687</v>
      </c>
      <c r="C69" s="1">
        <v>56</v>
      </c>
      <c r="D69" s="1">
        <v>37310</v>
      </c>
      <c r="E69" s="1">
        <v>10311</v>
      </c>
      <c r="F69" s="1">
        <v>0</v>
      </c>
      <c r="G69" s="1">
        <v>2240</v>
      </c>
      <c r="H69" s="1">
        <v>0</v>
      </c>
      <c r="I69" s="1">
        <v>136</v>
      </c>
      <c r="J69" s="4">
        <v>56.37</v>
      </c>
      <c r="K69" s="4">
        <v>1.59</v>
      </c>
      <c r="L69" s="4">
        <v>21.7</v>
      </c>
      <c r="M69" s="1">
        <v>1.68</v>
      </c>
      <c r="N69" s="1">
        <v>4921</v>
      </c>
      <c r="O69" s="1">
        <v>7758</v>
      </c>
      <c r="P69" s="1">
        <v>6052</v>
      </c>
      <c r="Q69" s="1">
        <v>1630</v>
      </c>
      <c r="R69" s="1">
        <v>75</v>
      </c>
      <c r="S69" s="1">
        <v>7889</v>
      </c>
      <c r="T69" s="1">
        <v>790</v>
      </c>
      <c r="Z69" s="1">
        <v>0</v>
      </c>
      <c r="AA69" s="1">
        <f t="shared" si="17"/>
        <v>37310</v>
      </c>
      <c r="AB69" s="1">
        <f t="shared" si="18"/>
        <v>10311</v>
      </c>
      <c r="AC69" s="1">
        <f t="shared" si="19"/>
        <v>2240</v>
      </c>
      <c r="AD69" s="1">
        <f t="shared" si="20"/>
        <v>136</v>
      </c>
      <c r="AE69" s="1">
        <f t="shared" si="30"/>
        <v>127</v>
      </c>
      <c r="AF69" s="1">
        <f t="shared" si="21"/>
        <v>217</v>
      </c>
      <c r="AG69" s="1">
        <f t="shared" si="22"/>
        <v>0</v>
      </c>
      <c r="AH69" s="1">
        <f t="shared" si="23"/>
        <v>10</v>
      </c>
      <c r="AI69" s="1">
        <f t="shared" si="31"/>
        <v>354</v>
      </c>
      <c r="AJ69" s="9">
        <f t="shared" si="1"/>
        <v>1.0719634271301333E-2</v>
      </c>
      <c r="AK69" s="9">
        <f t="shared" si="2"/>
        <v>0.25374000000000002</v>
      </c>
      <c r="AL69" s="9">
        <f t="shared" si="3"/>
        <v>0.20621999999999999</v>
      </c>
      <c r="AM69" s="9">
        <f t="shared" si="4"/>
        <v>4.48E-2</v>
      </c>
      <c r="AN69" s="9">
        <f t="shared" si="5"/>
        <v>2.7200000000000002E-3</v>
      </c>
      <c r="AO69" s="9">
        <f t="shared" si="6"/>
        <v>7.0800000000000004E-3</v>
      </c>
      <c r="AP69" s="1">
        <f t="shared" si="24"/>
        <v>0</v>
      </c>
      <c r="AQ69" s="1">
        <f t="shared" si="25"/>
        <v>0</v>
      </c>
      <c r="AR69" s="1"/>
      <c r="AS69" s="1">
        <f t="shared" si="26"/>
        <v>0</v>
      </c>
      <c r="AT69" s="1">
        <f t="shared" si="32"/>
        <v>0</v>
      </c>
      <c r="AU69" s="1">
        <f t="shared" si="7"/>
        <v>0</v>
      </c>
      <c r="AV69" s="9">
        <f t="shared" si="27"/>
        <v>0</v>
      </c>
      <c r="AW69" s="9">
        <f t="shared" si="8"/>
        <v>0</v>
      </c>
      <c r="AX69" s="9">
        <f t="shared" si="9"/>
        <v>0</v>
      </c>
      <c r="AY69" s="9">
        <f t="shared" si="10"/>
        <v>0</v>
      </c>
      <c r="AZ69" s="9">
        <f t="shared" si="11"/>
        <v>0</v>
      </c>
      <c r="BJ69" s="7">
        <f t="shared" si="42"/>
        <v>71</v>
      </c>
      <c r="BK69" s="7">
        <f t="shared" si="42"/>
        <v>56</v>
      </c>
      <c r="BL69" s="1">
        <f t="shared" si="35"/>
        <v>0</v>
      </c>
      <c r="BM69" s="74">
        <f>+EvolOf!H58</f>
        <v>0</v>
      </c>
      <c r="BN69" s="1">
        <f t="shared" si="36"/>
        <v>0</v>
      </c>
      <c r="BO69" s="1">
        <f t="shared" si="28"/>
        <v>0</v>
      </c>
      <c r="BP69" s="36">
        <f t="shared" si="40"/>
        <v>0</v>
      </c>
      <c r="BQ69" s="1">
        <f t="shared" si="41"/>
        <v>0</v>
      </c>
      <c r="BR69" s="1">
        <f t="shared" si="37"/>
        <v>1162272.9339528228</v>
      </c>
      <c r="BS69" s="1">
        <f t="shared" si="38"/>
        <v>944604.41570013051</v>
      </c>
    </row>
    <row r="70" spans="2:71" x14ac:dyDescent="0.3">
      <c r="B70" s="1">
        <f t="shared" si="0"/>
        <v>13017</v>
      </c>
      <c r="C70" s="1">
        <v>57</v>
      </c>
      <c r="D70" s="1">
        <v>36980</v>
      </c>
      <c r="E70" s="1">
        <v>10390</v>
      </c>
      <c r="F70" s="1">
        <v>0</v>
      </c>
      <c r="G70" s="1">
        <v>2479</v>
      </c>
      <c r="H70" s="1">
        <v>0</v>
      </c>
      <c r="I70" s="1">
        <v>148</v>
      </c>
      <c r="J70" s="4">
        <v>56.37</v>
      </c>
      <c r="K70" s="4">
        <v>1.59</v>
      </c>
      <c r="L70" s="4">
        <v>21.8</v>
      </c>
      <c r="M70" s="1">
        <v>1.66</v>
      </c>
      <c r="N70" s="1">
        <v>5122</v>
      </c>
      <c r="O70" s="1">
        <v>7886</v>
      </c>
      <c r="P70" s="1">
        <v>6007</v>
      </c>
      <c r="Q70" s="1">
        <v>1798</v>
      </c>
      <c r="R70" s="1">
        <v>80</v>
      </c>
      <c r="S70" s="1">
        <v>8080</v>
      </c>
      <c r="T70" s="1">
        <v>810</v>
      </c>
      <c r="Z70" s="1">
        <v>0</v>
      </c>
      <c r="AA70" s="1">
        <f t="shared" si="17"/>
        <v>36980</v>
      </c>
      <c r="AB70" s="1">
        <f t="shared" si="18"/>
        <v>10390</v>
      </c>
      <c r="AC70" s="1">
        <f t="shared" si="19"/>
        <v>2479</v>
      </c>
      <c r="AD70" s="1">
        <f t="shared" si="20"/>
        <v>148</v>
      </c>
      <c r="AE70" s="1">
        <f t="shared" si="30"/>
        <v>79</v>
      </c>
      <c r="AF70" s="1">
        <f t="shared" si="21"/>
        <v>239</v>
      </c>
      <c r="AG70" s="1">
        <f t="shared" si="22"/>
        <v>0</v>
      </c>
      <c r="AH70" s="1">
        <f t="shared" si="23"/>
        <v>12</v>
      </c>
      <c r="AI70" s="1">
        <f t="shared" si="31"/>
        <v>330</v>
      </c>
      <c r="AJ70" s="9">
        <f t="shared" si="1"/>
        <v>1.1369747253591458E-2</v>
      </c>
      <c r="AK70" s="9">
        <f t="shared" si="2"/>
        <v>0.26034000000000002</v>
      </c>
      <c r="AL70" s="9">
        <f t="shared" si="3"/>
        <v>0.20780000000000001</v>
      </c>
      <c r="AM70" s="9">
        <f t="shared" si="4"/>
        <v>4.9579999999999999E-2</v>
      </c>
      <c r="AN70" s="9">
        <f t="shared" si="5"/>
        <v>2.96E-3</v>
      </c>
      <c r="AO70" s="9">
        <f t="shared" si="6"/>
        <v>6.6E-3</v>
      </c>
      <c r="AP70" s="1">
        <f t="shared" si="24"/>
        <v>0</v>
      </c>
      <c r="AQ70" s="1">
        <f t="shared" si="25"/>
        <v>0</v>
      </c>
      <c r="AR70" s="1"/>
      <c r="AS70" s="1">
        <f t="shared" si="26"/>
        <v>0</v>
      </c>
      <c r="AT70" s="1">
        <f t="shared" si="32"/>
        <v>0</v>
      </c>
      <c r="AU70" s="1">
        <f t="shared" si="7"/>
        <v>0</v>
      </c>
      <c r="AV70" s="9">
        <f t="shared" si="27"/>
        <v>0</v>
      </c>
      <c r="AW70" s="9">
        <f t="shared" si="8"/>
        <v>0</v>
      </c>
      <c r="AX70" s="9">
        <f t="shared" si="9"/>
        <v>0</v>
      </c>
      <c r="AY70" s="9">
        <f t="shared" si="10"/>
        <v>0</v>
      </c>
      <c r="AZ70" s="9">
        <f t="shared" si="11"/>
        <v>0</v>
      </c>
      <c r="BJ70" s="7">
        <f t="shared" si="42"/>
        <v>72</v>
      </c>
      <c r="BK70" s="7">
        <f t="shared" si="42"/>
        <v>57</v>
      </c>
      <c r="BL70" s="1">
        <f t="shared" si="35"/>
        <v>0</v>
      </c>
      <c r="BM70" s="74">
        <f>+EvolOf!H59</f>
        <v>0</v>
      </c>
      <c r="BN70" s="1">
        <f t="shared" si="36"/>
        <v>0</v>
      </c>
      <c r="BO70" s="1">
        <f t="shared" si="28"/>
        <v>0</v>
      </c>
      <c r="BP70" s="36">
        <f t="shared" si="40"/>
        <v>0</v>
      </c>
      <c r="BQ70" s="1">
        <f t="shared" si="41"/>
        <v>0</v>
      </c>
      <c r="BR70" s="1">
        <f t="shared" si="37"/>
        <v>1192504.67259903</v>
      </c>
      <c r="BS70" s="1">
        <f t="shared" si="38"/>
        <v>951841.71070937405</v>
      </c>
    </row>
    <row r="71" spans="2:71" x14ac:dyDescent="0.3">
      <c r="B71" s="1">
        <f t="shared" si="0"/>
        <v>13331</v>
      </c>
      <c r="C71" s="1">
        <v>58</v>
      </c>
      <c r="D71" s="1">
        <v>36666</v>
      </c>
      <c r="E71" s="1">
        <v>10437</v>
      </c>
      <c r="F71" s="1">
        <v>0</v>
      </c>
      <c r="G71" s="1">
        <v>2734</v>
      </c>
      <c r="H71" s="1">
        <v>0</v>
      </c>
      <c r="I71" s="1">
        <v>160</v>
      </c>
      <c r="J71" s="4">
        <v>56.37</v>
      </c>
      <c r="K71" s="4">
        <v>1.59</v>
      </c>
      <c r="L71" s="4">
        <v>22</v>
      </c>
      <c r="M71" s="1">
        <v>1.64</v>
      </c>
      <c r="N71" s="1">
        <v>5324</v>
      </c>
      <c r="O71" s="1">
        <v>7998</v>
      </c>
      <c r="P71" s="1">
        <v>5936</v>
      </c>
      <c r="Q71" s="1">
        <v>1976</v>
      </c>
      <c r="R71" s="1">
        <v>85</v>
      </c>
      <c r="S71" s="1">
        <v>8249</v>
      </c>
      <c r="T71" s="1">
        <v>827</v>
      </c>
      <c r="Z71" s="1">
        <v>0</v>
      </c>
      <c r="AA71" s="1">
        <f t="shared" si="17"/>
        <v>36666</v>
      </c>
      <c r="AB71" s="1">
        <f t="shared" si="18"/>
        <v>10437</v>
      </c>
      <c r="AC71" s="1">
        <f t="shared" si="19"/>
        <v>2734</v>
      </c>
      <c r="AD71" s="1">
        <f t="shared" si="20"/>
        <v>160</v>
      </c>
      <c r="AE71" s="1">
        <f t="shared" si="30"/>
        <v>47</v>
      </c>
      <c r="AF71" s="1">
        <f t="shared" si="21"/>
        <v>255</v>
      </c>
      <c r="AG71" s="1">
        <f t="shared" si="22"/>
        <v>0</v>
      </c>
      <c r="AH71" s="1">
        <f t="shared" si="23"/>
        <v>12</v>
      </c>
      <c r="AI71" s="1">
        <f t="shared" si="31"/>
        <v>314</v>
      </c>
      <c r="AJ71" s="9">
        <f t="shared" si="1"/>
        <v>1.2002100367564324E-2</v>
      </c>
      <c r="AK71" s="9">
        <f t="shared" si="2"/>
        <v>0.26662000000000002</v>
      </c>
      <c r="AL71" s="9">
        <f t="shared" si="3"/>
        <v>0.20874000000000001</v>
      </c>
      <c r="AM71" s="9">
        <f t="shared" si="4"/>
        <v>5.4679999999999999E-2</v>
      </c>
      <c r="AN71" s="9">
        <f t="shared" si="5"/>
        <v>3.2000000000000002E-3</v>
      </c>
      <c r="AO71" s="9">
        <f t="shared" si="6"/>
        <v>6.28E-3</v>
      </c>
      <c r="AP71" s="1">
        <f t="shared" si="24"/>
        <v>0</v>
      </c>
      <c r="AQ71" s="1">
        <f t="shared" si="25"/>
        <v>0</v>
      </c>
      <c r="AR71" s="1"/>
      <c r="AS71" s="1">
        <f t="shared" si="26"/>
        <v>0</v>
      </c>
      <c r="AT71" s="1">
        <f t="shared" si="32"/>
        <v>0</v>
      </c>
      <c r="AU71" s="1">
        <f t="shared" si="7"/>
        <v>0</v>
      </c>
      <c r="AV71" s="9">
        <f t="shared" si="27"/>
        <v>0</v>
      </c>
      <c r="AW71" s="9">
        <f t="shared" si="8"/>
        <v>0</v>
      </c>
      <c r="AX71" s="9">
        <f t="shared" si="9"/>
        <v>0</v>
      </c>
      <c r="AY71" s="9">
        <f t="shared" si="10"/>
        <v>0</v>
      </c>
      <c r="AZ71" s="9">
        <f t="shared" si="11"/>
        <v>0</v>
      </c>
      <c r="BJ71" s="7">
        <f t="shared" si="42"/>
        <v>73</v>
      </c>
      <c r="BK71" s="7">
        <f t="shared" si="42"/>
        <v>58</v>
      </c>
      <c r="BL71" s="1">
        <f t="shared" si="35"/>
        <v>0</v>
      </c>
      <c r="BM71" s="74">
        <f>+EvolOf!H60</f>
        <v>0</v>
      </c>
      <c r="BN71" s="1">
        <f t="shared" si="36"/>
        <v>0</v>
      </c>
      <c r="BO71" s="1">
        <f t="shared" si="28"/>
        <v>0</v>
      </c>
      <c r="BP71" s="36">
        <f t="shared" si="40"/>
        <v>0</v>
      </c>
      <c r="BQ71" s="1">
        <f t="shared" si="41"/>
        <v>0</v>
      </c>
      <c r="BR71" s="1">
        <f t="shared" si="37"/>
        <v>1221270.6299775424</v>
      </c>
      <c r="BS71" s="1">
        <f t="shared" si="38"/>
        <v>956147.44318322779</v>
      </c>
    </row>
    <row r="72" spans="2:71" x14ac:dyDescent="0.3">
      <c r="B72" s="1">
        <f t="shared" si="0"/>
        <v>13624</v>
      </c>
      <c r="C72" s="1">
        <v>59</v>
      </c>
      <c r="D72" s="1">
        <v>36375</v>
      </c>
      <c r="E72" s="1">
        <v>10447</v>
      </c>
      <c r="F72" s="1">
        <v>0</v>
      </c>
      <c r="G72" s="1">
        <v>3003</v>
      </c>
      <c r="H72" s="1">
        <v>0</v>
      </c>
      <c r="I72" s="1">
        <v>174</v>
      </c>
      <c r="J72" s="4">
        <v>56.38</v>
      </c>
      <c r="K72" s="4">
        <v>1.59</v>
      </c>
      <c r="L72" s="4">
        <v>22.1</v>
      </c>
      <c r="M72" s="1">
        <v>1.62</v>
      </c>
      <c r="N72" s="1">
        <v>5522</v>
      </c>
      <c r="O72" s="1">
        <v>8091</v>
      </c>
      <c r="P72" s="1">
        <v>5841</v>
      </c>
      <c r="Q72" s="1">
        <v>2160</v>
      </c>
      <c r="R72" s="1">
        <v>90</v>
      </c>
      <c r="S72" s="1">
        <v>8382</v>
      </c>
      <c r="T72" s="1">
        <v>839</v>
      </c>
      <c r="Z72" s="1">
        <v>0</v>
      </c>
      <c r="AA72" s="1">
        <f t="shared" si="17"/>
        <v>36375</v>
      </c>
      <c r="AB72" s="1">
        <f t="shared" si="18"/>
        <v>10447</v>
      </c>
      <c r="AC72" s="1">
        <f t="shared" si="19"/>
        <v>3003</v>
      </c>
      <c r="AD72" s="1">
        <f t="shared" si="20"/>
        <v>174</v>
      </c>
      <c r="AE72" s="1">
        <f t="shared" si="30"/>
        <v>10</v>
      </c>
      <c r="AF72" s="1">
        <f t="shared" si="21"/>
        <v>269</v>
      </c>
      <c r="AG72" s="1">
        <f t="shared" si="22"/>
        <v>0</v>
      </c>
      <c r="AH72" s="1">
        <f t="shared" si="23"/>
        <v>14</v>
      </c>
      <c r="AI72" s="1">
        <f t="shared" si="31"/>
        <v>293</v>
      </c>
      <c r="AJ72" s="9">
        <f t="shared" si="1"/>
        <v>1.2771579565472695E-2</v>
      </c>
      <c r="AK72" s="9">
        <f t="shared" si="2"/>
        <v>0.27248</v>
      </c>
      <c r="AL72" s="9">
        <f t="shared" si="3"/>
        <v>0.20893999999999999</v>
      </c>
      <c r="AM72" s="9">
        <f t="shared" si="4"/>
        <v>6.0060000000000002E-2</v>
      </c>
      <c r="AN72" s="9">
        <f t="shared" si="5"/>
        <v>3.48E-3</v>
      </c>
      <c r="AO72" s="9">
        <f t="shared" si="6"/>
        <v>5.8599999999999998E-3</v>
      </c>
      <c r="AP72" s="1">
        <f t="shared" si="24"/>
        <v>0</v>
      </c>
      <c r="AQ72" s="1">
        <f t="shared" si="25"/>
        <v>0</v>
      </c>
      <c r="AR72" s="1"/>
      <c r="AS72" s="1">
        <f t="shared" si="26"/>
        <v>0</v>
      </c>
      <c r="AT72" s="1">
        <f t="shared" si="32"/>
        <v>0</v>
      </c>
      <c r="AU72" s="1">
        <f t="shared" si="7"/>
        <v>0</v>
      </c>
      <c r="AV72" s="9">
        <f t="shared" si="27"/>
        <v>0</v>
      </c>
      <c r="AW72" s="9">
        <f t="shared" si="8"/>
        <v>0</v>
      </c>
      <c r="AX72" s="9">
        <f t="shared" si="9"/>
        <v>0</v>
      </c>
      <c r="AY72" s="9">
        <f t="shared" si="10"/>
        <v>0</v>
      </c>
      <c r="AZ72" s="9">
        <f t="shared" si="11"/>
        <v>0</v>
      </c>
      <c r="BJ72" s="7">
        <f t="shared" si="42"/>
        <v>74</v>
      </c>
      <c r="BK72" s="7">
        <f t="shared" si="42"/>
        <v>59</v>
      </c>
      <c r="BL72" s="1">
        <f t="shared" si="35"/>
        <v>0</v>
      </c>
      <c r="BM72" s="74">
        <f>+EvolOf!H61</f>
        <v>0</v>
      </c>
      <c r="BN72" s="1">
        <f t="shared" si="36"/>
        <v>0</v>
      </c>
      <c r="BO72" s="1">
        <f t="shared" si="28"/>
        <v>0</v>
      </c>
      <c r="BP72" s="36">
        <f t="shared" si="40"/>
        <v>0</v>
      </c>
      <c r="BQ72" s="1">
        <f t="shared" si="41"/>
        <v>0</v>
      </c>
      <c r="BR72" s="1">
        <f t="shared" si="37"/>
        <v>1248112.7494422051</v>
      </c>
      <c r="BS72" s="1">
        <f t="shared" si="38"/>
        <v>957063.55647553713</v>
      </c>
    </row>
    <row r="73" spans="2:71" x14ac:dyDescent="0.3">
      <c r="B73" s="1">
        <f t="shared" si="0"/>
        <v>13889</v>
      </c>
      <c r="C73" s="1">
        <v>60</v>
      </c>
      <c r="D73" s="1">
        <v>36108</v>
      </c>
      <c r="E73" s="1">
        <v>10411</v>
      </c>
      <c r="F73" s="1">
        <v>0</v>
      </c>
      <c r="G73" s="1">
        <v>3291</v>
      </c>
      <c r="H73" s="1">
        <v>0</v>
      </c>
      <c r="I73" s="1">
        <v>187</v>
      </c>
      <c r="J73" s="4">
        <v>56.38</v>
      </c>
      <c r="K73" s="4">
        <v>1.6</v>
      </c>
      <c r="L73" s="4">
        <v>22.3</v>
      </c>
      <c r="M73" s="1">
        <v>1.6</v>
      </c>
      <c r="N73" s="1">
        <v>5712</v>
      </c>
      <c r="O73" s="1">
        <v>8169</v>
      </c>
      <c r="P73" s="1">
        <v>5714</v>
      </c>
      <c r="Q73" s="1">
        <v>2359</v>
      </c>
      <c r="R73" s="1">
        <v>95</v>
      </c>
      <c r="S73" s="1">
        <v>8472</v>
      </c>
      <c r="T73" s="1">
        <v>848</v>
      </c>
      <c r="Z73" s="1">
        <v>0</v>
      </c>
      <c r="AA73" s="1">
        <f t="shared" si="17"/>
        <v>36108</v>
      </c>
      <c r="AB73" s="1">
        <f t="shared" si="18"/>
        <v>10411</v>
      </c>
      <c r="AC73" s="1">
        <f t="shared" si="19"/>
        <v>3291</v>
      </c>
      <c r="AD73" s="1">
        <f t="shared" si="20"/>
        <v>187</v>
      </c>
      <c r="AE73" s="1">
        <f t="shared" si="30"/>
        <v>-36</v>
      </c>
      <c r="AF73" s="1">
        <f t="shared" si="21"/>
        <v>288</v>
      </c>
      <c r="AG73" s="1">
        <f t="shared" si="22"/>
        <v>0</v>
      </c>
      <c r="AH73" s="1">
        <f t="shared" si="23"/>
        <v>13</v>
      </c>
      <c r="AI73" s="1">
        <f t="shared" si="31"/>
        <v>265</v>
      </c>
      <c r="AJ73" s="9">
        <f t="shared" si="1"/>
        <v>1.346389228886169E-2</v>
      </c>
      <c r="AK73" s="9">
        <f t="shared" si="2"/>
        <v>0.27778000000000003</v>
      </c>
      <c r="AL73" s="9">
        <f t="shared" si="3"/>
        <v>0.20821999999999999</v>
      </c>
      <c r="AM73" s="9">
        <f t="shared" si="4"/>
        <v>6.5820000000000004E-2</v>
      </c>
      <c r="AN73" s="9">
        <f t="shared" si="5"/>
        <v>3.7399999999999998E-3</v>
      </c>
      <c r="AO73" s="9">
        <f t="shared" si="6"/>
        <v>5.3E-3</v>
      </c>
      <c r="AP73" s="1">
        <f t="shared" si="24"/>
        <v>0</v>
      </c>
      <c r="AQ73" s="1">
        <f t="shared" si="25"/>
        <v>0</v>
      </c>
      <c r="AR73" s="1"/>
      <c r="AS73" s="1">
        <f t="shared" si="26"/>
        <v>0</v>
      </c>
      <c r="AT73" s="1">
        <f t="shared" si="32"/>
        <v>0</v>
      </c>
      <c r="AU73" s="1">
        <f t="shared" si="7"/>
        <v>0</v>
      </c>
      <c r="AV73" s="9">
        <f t="shared" si="27"/>
        <v>0</v>
      </c>
      <c r="AW73" s="9">
        <f t="shared" si="8"/>
        <v>0</v>
      </c>
      <c r="AX73" s="9">
        <f t="shared" si="9"/>
        <v>0</v>
      </c>
      <c r="AY73" s="9">
        <f t="shared" si="10"/>
        <v>0</v>
      </c>
      <c r="AZ73" s="9">
        <f t="shared" si="11"/>
        <v>0</v>
      </c>
      <c r="BJ73" s="7">
        <f t="shared" si="42"/>
        <v>75</v>
      </c>
      <c r="BK73" s="7">
        <f t="shared" si="42"/>
        <v>60</v>
      </c>
      <c r="BL73" s="1">
        <f t="shared" si="35"/>
        <v>0</v>
      </c>
      <c r="BM73" s="74">
        <f>+EvolOf!H62</f>
        <v>0</v>
      </c>
      <c r="BN73" s="1">
        <f t="shared" si="36"/>
        <v>0</v>
      </c>
      <c r="BO73" s="1">
        <f t="shared" si="28"/>
        <v>0</v>
      </c>
      <c r="BP73" s="36">
        <f t="shared" si="40"/>
        <v>0</v>
      </c>
      <c r="BQ73" s="1">
        <f t="shared" si="41"/>
        <v>0</v>
      </c>
      <c r="BR73" s="1">
        <f t="shared" si="37"/>
        <v>1272389.7516884019</v>
      </c>
      <c r="BS73" s="1">
        <f t="shared" si="38"/>
        <v>953765.54862322356</v>
      </c>
    </row>
    <row r="74" spans="2:71" x14ac:dyDescent="0.3">
      <c r="B74" s="1">
        <f t="shared" si="0"/>
        <v>14139</v>
      </c>
      <c r="C74" s="1">
        <v>61</v>
      </c>
      <c r="D74" s="1">
        <v>35858</v>
      </c>
      <c r="E74" s="1">
        <v>10337</v>
      </c>
      <c r="F74" s="1">
        <v>0</v>
      </c>
      <c r="G74" s="1">
        <v>3600</v>
      </c>
      <c r="H74" s="1">
        <v>0</v>
      </c>
      <c r="I74" s="1">
        <v>202</v>
      </c>
      <c r="J74" s="4">
        <v>56.38</v>
      </c>
      <c r="K74" s="4">
        <v>1.6</v>
      </c>
      <c r="L74" s="4">
        <v>22.4</v>
      </c>
      <c r="M74" s="1">
        <v>1.58</v>
      </c>
      <c r="N74" s="1">
        <v>5894</v>
      </c>
      <c r="O74" s="1">
        <v>8236</v>
      </c>
      <c r="P74" s="1">
        <v>5565</v>
      </c>
      <c r="Q74" s="1">
        <v>2569</v>
      </c>
      <c r="R74" s="1">
        <v>100</v>
      </c>
      <c r="S74" s="1">
        <v>8530</v>
      </c>
      <c r="T74" s="1">
        <v>855</v>
      </c>
      <c r="Z74" s="1">
        <v>0</v>
      </c>
      <c r="AA74" s="1">
        <f t="shared" si="17"/>
        <v>35858</v>
      </c>
      <c r="AB74" s="1">
        <f t="shared" si="18"/>
        <v>10337</v>
      </c>
      <c r="AC74" s="1">
        <f t="shared" si="19"/>
        <v>3600</v>
      </c>
      <c r="AD74" s="1">
        <f t="shared" si="20"/>
        <v>202</v>
      </c>
      <c r="AE74" s="1">
        <f t="shared" si="30"/>
        <v>-74</v>
      </c>
      <c r="AF74" s="1">
        <f t="shared" si="21"/>
        <v>309</v>
      </c>
      <c r="AG74" s="1">
        <f t="shared" si="22"/>
        <v>0</v>
      </c>
      <c r="AH74" s="1">
        <f t="shared" si="23"/>
        <v>15</v>
      </c>
      <c r="AI74" s="1">
        <f t="shared" si="31"/>
        <v>250</v>
      </c>
      <c r="AJ74" s="9">
        <f t="shared" si="1"/>
        <v>1.4286724662281633E-2</v>
      </c>
      <c r="AK74" s="9">
        <f t="shared" si="2"/>
        <v>0.28277999999999998</v>
      </c>
      <c r="AL74" s="9">
        <f t="shared" si="3"/>
        <v>0.20674000000000001</v>
      </c>
      <c r="AM74" s="9">
        <f t="shared" si="4"/>
        <v>7.1999999999999995E-2</v>
      </c>
      <c r="AN74" s="9">
        <f t="shared" si="5"/>
        <v>4.0400000000000002E-3</v>
      </c>
      <c r="AO74" s="9">
        <f t="shared" si="6"/>
        <v>5.0000000000000001E-3</v>
      </c>
      <c r="AP74" s="1">
        <f t="shared" si="24"/>
        <v>0</v>
      </c>
      <c r="AQ74" s="1">
        <f t="shared" si="25"/>
        <v>0</v>
      </c>
      <c r="AR74" s="1"/>
      <c r="AS74" s="1">
        <f t="shared" si="26"/>
        <v>0</v>
      </c>
      <c r="AT74" s="1">
        <f t="shared" si="32"/>
        <v>0</v>
      </c>
      <c r="AU74" s="1">
        <f t="shared" si="7"/>
        <v>0</v>
      </c>
      <c r="AV74" s="9">
        <f t="shared" si="27"/>
        <v>0</v>
      </c>
      <c r="AW74" s="9">
        <f t="shared" si="8"/>
        <v>0</v>
      </c>
      <c r="AX74" s="9">
        <f t="shared" si="9"/>
        <v>0</v>
      </c>
      <c r="AY74" s="9">
        <f t="shared" si="10"/>
        <v>0</v>
      </c>
      <c r="AZ74" s="9">
        <f t="shared" si="11"/>
        <v>0</v>
      </c>
      <c r="BJ74" s="7">
        <f t="shared" si="42"/>
        <v>76</v>
      </c>
      <c r="BK74" s="7">
        <f t="shared" si="42"/>
        <v>61</v>
      </c>
      <c r="BL74" s="1">
        <f t="shared" si="35"/>
        <v>0</v>
      </c>
      <c r="BM74" s="74">
        <f>+EvolOf!H63</f>
        <v>0</v>
      </c>
      <c r="BN74" s="1">
        <f t="shared" si="36"/>
        <v>0</v>
      </c>
      <c r="BO74" s="1">
        <f t="shared" si="28"/>
        <v>0</v>
      </c>
      <c r="BP74" s="36">
        <f t="shared" si="40"/>
        <v>0</v>
      </c>
      <c r="BQ74" s="1">
        <f t="shared" si="41"/>
        <v>0</v>
      </c>
      <c r="BR74" s="1">
        <f t="shared" si="37"/>
        <v>1295292.5839961346</v>
      </c>
      <c r="BS74" s="1">
        <f t="shared" si="38"/>
        <v>946986.31026013463</v>
      </c>
    </row>
    <row r="75" spans="2:71" x14ac:dyDescent="0.3">
      <c r="B75" s="1">
        <f t="shared" si="0"/>
        <v>14369</v>
      </c>
      <c r="C75" s="1">
        <v>62</v>
      </c>
      <c r="D75" s="1">
        <v>35628</v>
      </c>
      <c r="E75" s="1">
        <v>10230</v>
      </c>
      <c r="F75" s="1">
        <v>0</v>
      </c>
      <c r="G75" s="1">
        <v>3922</v>
      </c>
      <c r="H75" s="1">
        <v>0</v>
      </c>
      <c r="I75" s="1">
        <v>217</v>
      </c>
      <c r="J75" s="4">
        <v>56.38</v>
      </c>
      <c r="K75" s="4">
        <v>1.6</v>
      </c>
      <c r="L75" s="4">
        <v>22.6</v>
      </c>
      <c r="M75" s="1">
        <v>1.57</v>
      </c>
      <c r="N75" s="1">
        <v>6071</v>
      </c>
      <c r="O75" s="1">
        <v>8289</v>
      </c>
      <c r="P75" s="1">
        <v>5397</v>
      </c>
      <c r="Q75" s="1">
        <v>2787</v>
      </c>
      <c r="R75" s="1">
        <v>105</v>
      </c>
      <c r="S75" s="1">
        <v>8549</v>
      </c>
      <c r="T75" s="1">
        <v>860</v>
      </c>
      <c r="Z75" s="1">
        <v>0</v>
      </c>
      <c r="AA75" s="1">
        <f t="shared" si="17"/>
        <v>35628</v>
      </c>
      <c r="AB75" s="1">
        <f t="shared" si="18"/>
        <v>10230</v>
      </c>
      <c r="AC75" s="1">
        <f t="shared" si="19"/>
        <v>3922</v>
      </c>
      <c r="AD75" s="1">
        <f t="shared" si="20"/>
        <v>217</v>
      </c>
      <c r="AE75" s="1">
        <f t="shared" si="30"/>
        <v>-107</v>
      </c>
      <c r="AF75" s="1">
        <f t="shared" si="21"/>
        <v>322</v>
      </c>
      <c r="AG75" s="1">
        <f t="shared" si="22"/>
        <v>0</v>
      </c>
      <c r="AH75" s="1">
        <f t="shared" si="23"/>
        <v>15</v>
      </c>
      <c r="AI75" s="1">
        <f t="shared" si="31"/>
        <v>230</v>
      </c>
      <c r="AJ75" s="9">
        <f t="shared" si="1"/>
        <v>1.5101955598858654E-2</v>
      </c>
      <c r="AK75" s="9">
        <f t="shared" si="2"/>
        <v>0.28738000000000002</v>
      </c>
      <c r="AL75" s="9">
        <f t="shared" si="3"/>
        <v>0.2046</v>
      </c>
      <c r="AM75" s="9">
        <f t="shared" si="4"/>
        <v>7.8439999999999996E-2</v>
      </c>
      <c r="AN75" s="9">
        <f t="shared" si="5"/>
        <v>4.3400000000000001E-3</v>
      </c>
      <c r="AO75" s="9">
        <f t="shared" si="6"/>
        <v>4.5999999999999999E-3</v>
      </c>
      <c r="AP75" s="1">
        <f t="shared" si="24"/>
        <v>0</v>
      </c>
      <c r="AQ75" s="1">
        <f t="shared" si="25"/>
        <v>0</v>
      </c>
      <c r="AR75" s="1"/>
      <c r="AS75" s="1">
        <f t="shared" si="26"/>
        <v>0</v>
      </c>
      <c r="AT75" s="1">
        <f t="shared" si="32"/>
        <v>0</v>
      </c>
      <c r="AU75" s="1">
        <f t="shared" si="7"/>
        <v>0</v>
      </c>
      <c r="AV75" s="9">
        <f t="shared" si="27"/>
        <v>0</v>
      </c>
      <c r="AW75" s="9">
        <f t="shared" si="8"/>
        <v>0</v>
      </c>
      <c r="AX75" s="9">
        <f t="shared" si="9"/>
        <v>0</v>
      </c>
      <c r="AY75" s="9">
        <f t="shared" si="10"/>
        <v>0</v>
      </c>
      <c r="AZ75" s="9">
        <f t="shared" si="11"/>
        <v>0</v>
      </c>
      <c r="BJ75" s="7">
        <f t="shared" si="42"/>
        <v>77</v>
      </c>
      <c r="BK75" s="7">
        <f t="shared" si="42"/>
        <v>62</v>
      </c>
      <c r="BL75" s="1">
        <f t="shared" si="35"/>
        <v>0</v>
      </c>
      <c r="BM75" s="74">
        <f>+EvolOf!H64</f>
        <v>0</v>
      </c>
      <c r="BN75" s="1">
        <f t="shared" si="36"/>
        <v>0</v>
      </c>
      <c r="BO75" s="1">
        <f t="shared" si="28"/>
        <v>0</v>
      </c>
      <c r="BP75" s="36">
        <f t="shared" si="40"/>
        <v>0</v>
      </c>
      <c r="BQ75" s="1">
        <f t="shared" si="41"/>
        <v>0</v>
      </c>
      <c r="BR75" s="1">
        <f t="shared" si="37"/>
        <v>1316363.1897192488</v>
      </c>
      <c r="BS75" s="1">
        <f t="shared" si="38"/>
        <v>937183.89803242509</v>
      </c>
    </row>
    <row r="76" spans="2:71" x14ac:dyDescent="0.3">
      <c r="B76" s="1">
        <f t="shared" si="0"/>
        <v>14577</v>
      </c>
      <c r="C76" s="1">
        <v>63</v>
      </c>
      <c r="D76" s="1">
        <v>35422</v>
      </c>
      <c r="E76" s="1">
        <v>10084</v>
      </c>
      <c r="F76" s="1">
        <v>0</v>
      </c>
      <c r="G76" s="1">
        <v>4260</v>
      </c>
      <c r="H76" s="1">
        <v>0</v>
      </c>
      <c r="I76" s="1">
        <v>233</v>
      </c>
      <c r="J76" s="4">
        <v>56.39</v>
      </c>
      <c r="K76" s="4">
        <v>1.6</v>
      </c>
      <c r="L76" s="4">
        <v>22.8</v>
      </c>
      <c r="M76" s="1">
        <v>1.54</v>
      </c>
      <c r="N76" s="1">
        <v>6236</v>
      </c>
      <c r="O76" s="1">
        <v>8330</v>
      </c>
      <c r="P76" s="1">
        <v>5207</v>
      </c>
      <c r="Q76" s="1">
        <v>3013</v>
      </c>
      <c r="R76" s="1">
        <v>109</v>
      </c>
      <c r="S76" s="1">
        <v>8526</v>
      </c>
      <c r="T76" s="1">
        <v>857</v>
      </c>
      <c r="Z76" s="1">
        <v>0</v>
      </c>
      <c r="AA76" s="1">
        <f t="shared" si="17"/>
        <v>35422</v>
      </c>
      <c r="AB76" s="1">
        <f t="shared" si="18"/>
        <v>10084</v>
      </c>
      <c r="AC76" s="1">
        <f t="shared" si="19"/>
        <v>4260</v>
      </c>
      <c r="AD76" s="1">
        <f t="shared" si="20"/>
        <v>233</v>
      </c>
      <c r="AE76" s="1">
        <f t="shared" si="30"/>
        <v>-146</v>
      </c>
      <c r="AF76" s="1">
        <f t="shared" si="21"/>
        <v>338</v>
      </c>
      <c r="AG76" s="1">
        <f t="shared" si="22"/>
        <v>0</v>
      </c>
      <c r="AH76" s="1">
        <f t="shared" si="23"/>
        <v>16</v>
      </c>
      <c r="AI76" s="1">
        <f t="shared" si="31"/>
        <v>208</v>
      </c>
      <c r="AJ76" s="9">
        <f t="shared" si="1"/>
        <v>1.5984084516704397E-2</v>
      </c>
      <c r="AK76" s="9">
        <f t="shared" si="2"/>
        <v>0.29154000000000002</v>
      </c>
      <c r="AL76" s="9">
        <f t="shared" si="3"/>
        <v>0.20168</v>
      </c>
      <c r="AM76" s="9">
        <f t="shared" si="4"/>
        <v>8.5199999999999998E-2</v>
      </c>
      <c r="AN76" s="9">
        <f t="shared" si="5"/>
        <v>4.6600000000000001E-3</v>
      </c>
      <c r="AO76" s="9">
        <f t="shared" si="6"/>
        <v>4.1599999999999996E-3</v>
      </c>
      <c r="AP76" s="1">
        <f t="shared" si="24"/>
        <v>0</v>
      </c>
      <c r="AQ76" s="1">
        <f t="shared" si="25"/>
        <v>0</v>
      </c>
      <c r="AR76" s="1"/>
      <c r="AS76" s="1">
        <f t="shared" si="26"/>
        <v>0</v>
      </c>
      <c r="AT76" s="1">
        <f t="shared" si="32"/>
        <v>0</v>
      </c>
      <c r="AU76" s="1">
        <f t="shared" si="7"/>
        <v>0</v>
      </c>
      <c r="AV76" s="9">
        <f t="shared" si="27"/>
        <v>0</v>
      </c>
      <c r="AW76" s="9">
        <f t="shared" si="8"/>
        <v>0</v>
      </c>
      <c r="AX76" s="9">
        <f t="shared" si="9"/>
        <v>0</v>
      </c>
      <c r="AY76" s="9">
        <f t="shared" si="10"/>
        <v>0</v>
      </c>
      <c r="AZ76" s="9">
        <f t="shared" si="11"/>
        <v>0</v>
      </c>
      <c r="BJ76" s="7">
        <f t="shared" si="42"/>
        <v>78</v>
      </c>
      <c r="BK76" s="7">
        <f t="shared" si="42"/>
        <v>63</v>
      </c>
      <c r="BL76" s="1">
        <f t="shared" si="35"/>
        <v>0</v>
      </c>
      <c r="BM76" s="74">
        <f>+EvolOf!H65</f>
        <v>0</v>
      </c>
      <c r="BN76" s="1">
        <f t="shared" si="36"/>
        <v>0</v>
      </c>
      <c r="BO76" s="1">
        <f t="shared" si="28"/>
        <v>0</v>
      </c>
      <c r="BP76" s="36">
        <f t="shared" si="40"/>
        <v>0</v>
      </c>
      <c r="BQ76" s="1">
        <f t="shared" si="41"/>
        <v>0</v>
      </c>
      <c r="BR76" s="1">
        <f t="shared" si="37"/>
        <v>1335418.3461992824</v>
      </c>
      <c r="BS76" s="1">
        <f t="shared" si="38"/>
        <v>923808.64396470913</v>
      </c>
    </row>
    <row r="77" spans="2:71" x14ac:dyDescent="0.3">
      <c r="B77" s="1">
        <f t="shared" si="0"/>
        <v>14766</v>
      </c>
      <c r="C77" s="1">
        <v>64</v>
      </c>
      <c r="D77" s="1">
        <v>35231</v>
      </c>
      <c r="E77" s="1">
        <v>9907</v>
      </c>
      <c r="F77" s="1">
        <v>0</v>
      </c>
      <c r="G77" s="1">
        <v>4609</v>
      </c>
      <c r="H77" s="1">
        <v>0</v>
      </c>
      <c r="I77" s="1">
        <v>250</v>
      </c>
      <c r="J77" s="4">
        <v>56.39</v>
      </c>
      <c r="K77" s="4">
        <v>1.6</v>
      </c>
      <c r="L77" s="4">
        <v>22.9</v>
      </c>
      <c r="M77" s="1">
        <v>1.52</v>
      </c>
      <c r="N77" s="1">
        <v>6394</v>
      </c>
      <c r="O77" s="1">
        <v>8363</v>
      </c>
      <c r="P77" s="1">
        <v>5003</v>
      </c>
      <c r="Q77" s="1">
        <v>3245</v>
      </c>
      <c r="R77" s="1">
        <v>114</v>
      </c>
      <c r="S77" s="1">
        <v>8473</v>
      </c>
      <c r="T77" s="1">
        <v>851</v>
      </c>
      <c r="Z77" s="1">
        <v>0</v>
      </c>
      <c r="AA77" s="1">
        <f t="shared" si="17"/>
        <v>35231</v>
      </c>
      <c r="AB77" s="1">
        <f t="shared" si="18"/>
        <v>9907</v>
      </c>
      <c r="AC77" s="1">
        <f t="shared" si="19"/>
        <v>4609</v>
      </c>
      <c r="AD77" s="1">
        <f t="shared" si="20"/>
        <v>250</v>
      </c>
      <c r="AE77" s="1">
        <f t="shared" si="30"/>
        <v>-177</v>
      </c>
      <c r="AF77" s="1">
        <f t="shared" si="21"/>
        <v>349</v>
      </c>
      <c r="AG77" s="1">
        <f t="shared" si="22"/>
        <v>0</v>
      </c>
      <c r="AH77" s="1">
        <f t="shared" si="23"/>
        <v>17</v>
      </c>
      <c r="AI77" s="1">
        <f t="shared" si="31"/>
        <v>189</v>
      </c>
      <c r="AJ77" s="9">
        <f t="shared" si="1"/>
        <v>1.6930786942977109E-2</v>
      </c>
      <c r="AK77" s="9">
        <f t="shared" si="2"/>
        <v>0.29532000000000003</v>
      </c>
      <c r="AL77" s="9">
        <f t="shared" si="3"/>
        <v>0.19814000000000001</v>
      </c>
      <c r="AM77" s="9">
        <f t="shared" si="4"/>
        <v>9.2179999999999998E-2</v>
      </c>
      <c r="AN77" s="9">
        <f t="shared" si="5"/>
        <v>5.0000000000000001E-3</v>
      </c>
      <c r="AO77" s="9">
        <f t="shared" si="6"/>
        <v>3.7799999999999999E-3</v>
      </c>
      <c r="AP77" s="1">
        <f t="shared" si="24"/>
        <v>0</v>
      </c>
      <c r="AQ77" s="1">
        <f t="shared" si="25"/>
        <v>0</v>
      </c>
      <c r="AR77" s="1"/>
      <c r="AS77" s="1">
        <f t="shared" si="26"/>
        <v>0</v>
      </c>
      <c r="AT77" s="1">
        <f t="shared" si="32"/>
        <v>0</v>
      </c>
      <c r="AU77" s="1">
        <f t="shared" si="7"/>
        <v>0</v>
      </c>
      <c r="AV77" s="9">
        <f t="shared" si="27"/>
        <v>0</v>
      </c>
      <c r="AW77" s="9">
        <f t="shared" si="8"/>
        <v>0</v>
      </c>
      <c r="AX77" s="9">
        <f t="shared" si="9"/>
        <v>0</v>
      </c>
      <c r="AY77" s="9">
        <f t="shared" si="10"/>
        <v>0</v>
      </c>
      <c r="AZ77" s="9">
        <f t="shared" si="11"/>
        <v>0</v>
      </c>
      <c r="BJ77" s="7">
        <f t="shared" si="42"/>
        <v>79</v>
      </c>
      <c r="BK77" s="7">
        <f t="shared" si="42"/>
        <v>64</v>
      </c>
      <c r="BL77" s="1">
        <f t="shared" si="35"/>
        <v>0</v>
      </c>
      <c r="BM77" s="74">
        <f>+EvolOf!H66</f>
        <v>0</v>
      </c>
      <c r="BN77" s="1">
        <f t="shared" si="36"/>
        <v>0</v>
      </c>
      <c r="BO77" s="1">
        <f t="shared" si="28"/>
        <v>0</v>
      </c>
      <c r="BP77" s="36">
        <f t="shared" si="40"/>
        <v>0</v>
      </c>
      <c r="BQ77" s="1">
        <f t="shared" si="41"/>
        <v>0</v>
      </c>
      <c r="BR77" s="1">
        <f t="shared" si="37"/>
        <v>1352732.8874239286</v>
      </c>
      <c r="BS77" s="1">
        <f t="shared" si="38"/>
        <v>907593.43869083433</v>
      </c>
    </row>
    <row r="78" spans="2:71" x14ac:dyDescent="0.3">
      <c r="B78" s="1">
        <f t="shared" ref="B78:B141" si="43">IF(C78="",NA(),E78+G78+H78+I78)</f>
        <v>14947</v>
      </c>
      <c r="C78" s="1">
        <v>65</v>
      </c>
      <c r="D78" s="1">
        <v>35051</v>
      </c>
      <c r="E78" s="1">
        <v>9702</v>
      </c>
      <c r="F78" s="1">
        <v>0</v>
      </c>
      <c r="G78" s="1">
        <v>4979</v>
      </c>
      <c r="H78" s="1">
        <v>0</v>
      </c>
      <c r="I78" s="1">
        <v>266</v>
      </c>
      <c r="J78" s="4">
        <v>56.4</v>
      </c>
      <c r="K78" s="4">
        <v>1.6</v>
      </c>
      <c r="L78" s="4">
        <v>23.1</v>
      </c>
      <c r="M78" s="1">
        <v>1.5</v>
      </c>
      <c r="N78" s="1">
        <v>6548</v>
      </c>
      <c r="O78" s="1">
        <v>8389</v>
      </c>
      <c r="P78" s="1">
        <v>4779</v>
      </c>
      <c r="Q78" s="1">
        <v>3490</v>
      </c>
      <c r="R78" s="1">
        <v>119</v>
      </c>
      <c r="S78" s="1">
        <v>8379</v>
      </c>
      <c r="T78" s="1">
        <v>843</v>
      </c>
      <c r="Z78" s="1">
        <v>0</v>
      </c>
      <c r="AA78" s="1">
        <f t="shared" si="17"/>
        <v>35051</v>
      </c>
      <c r="AB78" s="1">
        <f t="shared" si="18"/>
        <v>9702</v>
      </c>
      <c r="AC78" s="1">
        <f t="shared" si="19"/>
        <v>4979</v>
      </c>
      <c r="AD78" s="1">
        <f t="shared" si="20"/>
        <v>266</v>
      </c>
      <c r="AE78" s="1">
        <f t="shared" si="30"/>
        <v>-205</v>
      </c>
      <c r="AF78" s="1">
        <f t="shared" si="21"/>
        <v>370</v>
      </c>
      <c r="AG78" s="1">
        <f t="shared" si="22"/>
        <v>0</v>
      </c>
      <c r="AH78" s="1">
        <f t="shared" si="23"/>
        <v>16</v>
      </c>
      <c r="AI78" s="1">
        <f t="shared" si="31"/>
        <v>181</v>
      </c>
      <c r="AJ78" s="9">
        <f t="shared" ref="AJ78:AJ141" si="44">IF(OR(ISNA(B78),B78=0),NA(),I78/B78)</f>
        <v>1.7796213286947214E-2</v>
      </c>
      <c r="AK78" s="9">
        <f t="shared" ref="AK78:AK141" si="45">IF(OR(ISNA(B78),B78=0),NA(),B78/$AK$11)</f>
        <v>0.29893999999999998</v>
      </c>
      <c r="AL78" s="9">
        <f t="shared" ref="AL78:AL141" si="46">IF(OR(ISNA(B78),B78=0),NA(),E78/$AK$11)</f>
        <v>0.19403999999999999</v>
      </c>
      <c r="AM78" s="9">
        <f t="shared" ref="AM78:AM141" si="47">IF(OR(ISNA(B78),B78=0),NA(),G78/$AK$11)</f>
        <v>9.9580000000000002E-2</v>
      </c>
      <c r="AN78" s="9">
        <f t="shared" ref="AN78:AN141" si="48">IF(OR(ISNA(B78),B78=0),NA(),I78/$AK$11)</f>
        <v>5.3200000000000001E-3</v>
      </c>
      <c r="AO78" s="9">
        <f t="shared" ref="AO78:AO141" si="49">+IF(OR(ISNA(B78),B78=0),NA(),AI78/$AK$11)</f>
        <v>3.62E-3</v>
      </c>
      <c r="AP78" s="1">
        <f t="shared" si="24"/>
        <v>0</v>
      </c>
      <c r="AQ78" s="1">
        <f t="shared" si="25"/>
        <v>0</v>
      </c>
      <c r="AR78" s="1"/>
      <c r="AS78" s="1">
        <f t="shared" si="26"/>
        <v>0</v>
      </c>
      <c r="AT78" s="1">
        <f t="shared" si="32"/>
        <v>0</v>
      </c>
      <c r="AU78" s="1">
        <f t="shared" ref="AU78:AU141" si="50">IF(C78="",NA(),V78+W78+X78)</f>
        <v>0</v>
      </c>
      <c r="AV78" s="9">
        <f t="shared" si="27"/>
        <v>0</v>
      </c>
      <c r="AW78" s="9">
        <f t="shared" ref="AW78:AW141" si="51">IF(OR(ISNA(B78),B78=0),NA(),V78/$AK$11)</f>
        <v>0</v>
      </c>
      <c r="AX78" s="9">
        <f t="shared" ref="AX78:AX141" si="52">IF(OR(ISNA(B78),B78=0),NA(),W78/$AK$11)</f>
        <v>0</v>
      </c>
      <c r="AY78" s="9">
        <f t="shared" ref="AY78:AY141" si="53">IF(OR(ISNA(B78),B78=0),NA(),X78/$AK$11)</f>
        <v>0</v>
      </c>
      <c r="AZ78" s="9">
        <f t="shared" ref="AZ78:AZ141" si="54">IF(OR(ISNA(B78),B78=0),NA(),AT78/$AK$11)</f>
        <v>0</v>
      </c>
      <c r="BJ78" s="7">
        <f t="shared" si="42"/>
        <v>80</v>
      </c>
      <c r="BK78" s="7">
        <f t="shared" si="42"/>
        <v>65</v>
      </c>
      <c r="BL78" s="1">
        <f t="shared" ref="BL78:BL88" si="55">IF(OR(BJ78&lt;$BU$12,BJ78&gt;$BW$12),0,$BU$14*B78)</f>
        <v>0</v>
      </c>
      <c r="BM78" s="74">
        <f>+EvolOf!H67</f>
        <v>0</v>
      </c>
      <c r="BN78" s="1">
        <f t="shared" ref="BN78:BN88" si="56">IF(OR(BJ78&lt;$BU$12,BJ78&gt;$BW$12),0,IF(BJ78&gt;$BW$12,0,VLOOKUP(BJ78,$BK$14:$BM$87,3)))</f>
        <v>0</v>
      </c>
      <c r="BO78" s="1">
        <f t="shared" si="28"/>
        <v>0</v>
      </c>
      <c r="BP78" s="36">
        <f t="shared" ref="BP78" si="57">IF(BN78=0,0,BL78/BN78-1)</f>
        <v>0</v>
      </c>
      <c r="BQ78" s="1">
        <f t="shared" ref="BQ78" si="58">+BO78*BO78</f>
        <v>0</v>
      </c>
      <c r="BR78" s="1">
        <f t="shared" ref="BR78:BR88" si="59">+$BU$14*B78</f>
        <v>1369314.5380147269</v>
      </c>
      <c r="BS78" s="1">
        <f t="shared" ref="BS78:BS88" si="60">+$BU$14*E78</f>
        <v>888813.1161984934</v>
      </c>
    </row>
    <row r="79" spans="2:71" x14ac:dyDescent="0.3">
      <c r="B79" s="1">
        <f t="shared" si="43"/>
        <v>15113</v>
      </c>
      <c r="C79" s="1">
        <v>66</v>
      </c>
      <c r="D79" s="1">
        <v>34885</v>
      </c>
      <c r="E79" s="1">
        <v>9468</v>
      </c>
      <c r="F79" s="1">
        <v>0</v>
      </c>
      <c r="G79" s="1">
        <v>5361</v>
      </c>
      <c r="H79" s="1">
        <v>0</v>
      </c>
      <c r="I79" s="1">
        <v>284</v>
      </c>
      <c r="J79" s="4">
        <v>56.4</v>
      </c>
      <c r="K79" s="4">
        <v>1.6</v>
      </c>
      <c r="L79" s="4">
        <v>23.2</v>
      </c>
      <c r="M79" s="1">
        <v>1.48</v>
      </c>
      <c r="N79" s="1">
        <v>6690</v>
      </c>
      <c r="O79" s="1">
        <v>8413</v>
      </c>
      <c r="P79" s="1">
        <v>4550</v>
      </c>
      <c r="Q79" s="1">
        <v>3740</v>
      </c>
      <c r="R79" s="1">
        <v>122</v>
      </c>
      <c r="S79" s="1">
        <v>8245</v>
      </c>
      <c r="T79" s="1">
        <v>826</v>
      </c>
      <c r="Z79" s="1">
        <v>0</v>
      </c>
      <c r="AA79" s="1">
        <f t="shared" ref="AA79:AA142" si="61">+D79+U79</f>
        <v>34885</v>
      </c>
      <c r="AB79" s="1">
        <f t="shared" ref="AB79:AB142" si="62">+E79+V79</f>
        <v>9468</v>
      </c>
      <c r="AC79" s="1">
        <f t="shared" ref="AC79:AC142" si="63">+G79+W79</f>
        <v>5361</v>
      </c>
      <c r="AD79" s="1">
        <f t="shared" ref="AD79:AD142" si="64">+I79+X79</f>
        <v>284</v>
      </c>
      <c r="AE79" s="1">
        <f t="shared" si="30"/>
        <v>-234</v>
      </c>
      <c r="AF79" s="1">
        <f t="shared" ref="AF79:AF142" si="65">IF($C79="","",G79-G78)</f>
        <v>382</v>
      </c>
      <c r="AG79" s="1">
        <f t="shared" ref="AG79:AG142" si="66">IF($C79="","",H79-H78)</f>
        <v>0</v>
      </c>
      <c r="AH79" s="1">
        <f t="shared" ref="AH79:AH142" si="67">IF($C79="","",I79-I78)</f>
        <v>18</v>
      </c>
      <c r="AI79" s="1">
        <f t="shared" si="31"/>
        <v>166</v>
      </c>
      <c r="AJ79" s="9">
        <f t="shared" si="44"/>
        <v>1.8791768675974325E-2</v>
      </c>
      <c r="AK79" s="9">
        <f t="shared" si="45"/>
        <v>0.30225999999999997</v>
      </c>
      <c r="AL79" s="9">
        <f t="shared" si="46"/>
        <v>0.18936</v>
      </c>
      <c r="AM79" s="9">
        <f t="shared" si="47"/>
        <v>0.10722</v>
      </c>
      <c r="AN79" s="9">
        <f t="shared" si="48"/>
        <v>5.6800000000000002E-3</v>
      </c>
      <c r="AO79" s="9">
        <f t="shared" si="49"/>
        <v>3.32E-3</v>
      </c>
      <c r="AP79" s="1">
        <f t="shared" ref="AP79:AP142" si="68">IF($C79="","",V79-V78)</f>
        <v>0</v>
      </c>
      <c r="AQ79" s="1">
        <f t="shared" ref="AQ79:AQ142" si="69">IF($C79="","",W79-W78)</f>
        <v>0</v>
      </c>
      <c r="AR79" s="1"/>
      <c r="AS79" s="1">
        <f t="shared" ref="AS79:AS142" si="70">IF($C79="","",X79-X78)</f>
        <v>0</v>
      </c>
      <c r="AT79" s="1">
        <f t="shared" si="32"/>
        <v>0</v>
      </c>
      <c r="AU79" s="1">
        <f t="shared" si="50"/>
        <v>0</v>
      </c>
      <c r="AV79" s="9">
        <f t="shared" ref="AV79:AV142" si="71">IF(OR(ISNA(B79),B79=0),NA(),AU79/$AK$11)</f>
        <v>0</v>
      </c>
      <c r="AW79" s="9">
        <f t="shared" si="51"/>
        <v>0</v>
      </c>
      <c r="AX79" s="9">
        <f t="shared" si="52"/>
        <v>0</v>
      </c>
      <c r="AY79" s="9">
        <f t="shared" si="53"/>
        <v>0</v>
      </c>
      <c r="AZ79" s="9">
        <f t="shared" si="54"/>
        <v>0</v>
      </c>
      <c r="BJ79" s="7">
        <f t="shared" si="42"/>
        <v>81</v>
      </c>
      <c r="BK79" s="7">
        <f t="shared" si="42"/>
        <v>66</v>
      </c>
      <c r="BL79" s="1">
        <f t="shared" si="55"/>
        <v>0</v>
      </c>
      <c r="BM79" s="74">
        <f>+EvolOf!H68</f>
        <v>0</v>
      </c>
      <c r="BN79" s="1">
        <f t="shared" si="56"/>
        <v>0</v>
      </c>
      <c r="BO79" s="1">
        <f t="shared" ref="BO79:BO88" si="72">+BL79-BN79</f>
        <v>0</v>
      </c>
      <c r="BP79" s="36">
        <f t="shared" ref="BP79:BP88" si="73">IF(BN79=0,0,BL79/BN79-1)</f>
        <v>0</v>
      </c>
      <c r="BQ79" s="1">
        <f t="shared" ref="BQ79:BQ88" si="74">+BO79*BO79</f>
        <v>0</v>
      </c>
      <c r="BR79" s="1">
        <f t="shared" si="59"/>
        <v>1384522.0186670616</v>
      </c>
      <c r="BS79" s="1">
        <f t="shared" si="60"/>
        <v>867376.06515845552</v>
      </c>
    </row>
    <row r="80" spans="2:71" x14ac:dyDescent="0.3">
      <c r="B80" s="1">
        <f t="shared" si="43"/>
        <v>15268</v>
      </c>
      <c r="C80" s="1">
        <v>67</v>
      </c>
      <c r="D80" s="1">
        <v>34730</v>
      </c>
      <c r="E80" s="1">
        <v>9214</v>
      </c>
      <c r="F80" s="1">
        <v>0</v>
      </c>
      <c r="G80" s="1">
        <v>5752</v>
      </c>
      <c r="H80" s="1">
        <v>0</v>
      </c>
      <c r="I80" s="1">
        <v>302</v>
      </c>
      <c r="J80" s="4">
        <v>56.4</v>
      </c>
      <c r="K80" s="4">
        <v>1.61</v>
      </c>
      <c r="L80" s="4">
        <v>23.3</v>
      </c>
      <c r="M80" s="1">
        <v>1.46</v>
      </c>
      <c r="N80" s="1">
        <v>6827</v>
      </c>
      <c r="O80" s="1">
        <v>8432</v>
      </c>
      <c r="P80" s="1">
        <v>4315</v>
      </c>
      <c r="Q80" s="1">
        <v>3989</v>
      </c>
      <c r="R80" s="1">
        <v>127</v>
      </c>
      <c r="S80" s="1">
        <v>8086</v>
      </c>
      <c r="T80" s="1">
        <v>810</v>
      </c>
      <c r="Z80" s="1">
        <v>0</v>
      </c>
      <c r="AA80" s="1">
        <f t="shared" si="61"/>
        <v>34730</v>
      </c>
      <c r="AB80" s="1">
        <f t="shared" si="62"/>
        <v>9214</v>
      </c>
      <c r="AC80" s="1">
        <f t="shared" si="63"/>
        <v>5752</v>
      </c>
      <c r="AD80" s="1">
        <f t="shared" si="64"/>
        <v>302</v>
      </c>
      <c r="AE80" s="1">
        <f t="shared" ref="AE80:AE143" si="75">IF($C80="","",E80-E79)</f>
        <v>-254</v>
      </c>
      <c r="AF80" s="1">
        <f t="shared" si="65"/>
        <v>391</v>
      </c>
      <c r="AG80" s="1">
        <f t="shared" si="66"/>
        <v>0</v>
      </c>
      <c r="AH80" s="1">
        <f t="shared" si="67"/>
        <v>18</v>
      </c>
      <c r="AI80" s="1">
        <f t="shared" ref="AI80:AI143" si="76">IF(OR($C80="",ISNA($C80)),NA(),AE80+AF80+AG80+AH80)</f>
        <v>155</v>
      </c>
      <c r="AJ80" s="9">
        <f t="shared" si="44"/>
        <v>1.977993188367828E-2</v>
      </c>
      <c r="AK80" s="9">
        <f t="shared" si="45"/>
        <v>0.30536000000000002</v>
      </c>
      <c r="AL80" s="9">
        <f t="shared" si="46"/>
        <v>0.18428</v>
      </c>
      <c r="AM80" s="9">
        <f t="shared" si="47"/>
        <v>0.11504</v>
      </c>
      <c r="AN80" s="9">
        <f t="shared" si="48"/>
        <v>6.0400000000000002E-3</v>
      </c>
      <c r="AO80" s="9">
        <f t="shared" si="49"/>
        <v>3.0999999999999999E-3</v>
      </c>
      <c r="AP80" s="1">
        <f t="shared" si="68"/>
        <v>0</v>
      </c>
      <c r="AQ80" s="1">
        <f t="shared" si="69"/>
        <v>0</v>
      </c>
      <c r="AR80" s="1"/>
      <c r="AS80" s="1">
        <f t="shared" si="70"/>
        <v>0</v>
      </c>
      <c r="AT80" s="1">
        <f t="shared" ref="AT80:AT143" si="77">IF(OR($C80="",ISNA($C80)),NA(),AP80+AQ80+AR80+AS80)</f>
        <v>0</v>
      </c>
      <c r="AU80" s="1">
        <f t="shared" si="50"/>
        <v>0</v>
      </c>
      <c r="AV80" s="9">
        <f t="shared" si="71"/>
        <v>0</v>
      </c>
      <c r="AW80" s="9">
        <f t="shared" si="51"/>
        <v>0</v>
      </c>
      <c r="AX80" s="9">
        <f t="shared" si="52"/>
        <v>0</v>
      </c>
      <c r="AY80" s="9">
        <f t="shared" si="53"/>
        <v>0</v>
      </c>
      <c r="AZ80" s="9">
        <f t="shared" si="54"/>
        <v>0</v>
      </c>
      <c r="BJ80" s="7">
        <f t="shared" ref="BJ80:BK95" si="78">+BJ79+1</f>
        <v>82</v>
      </c>
      <c r="BK80" s="7">
        <f t="shared" si="78"/>
        <v>67</v>
      </c>
      <c r="BL80" s="1">
        <f t="shared" si="55"/>
        <v>0</v>
      </c>
      <c r="BM80" s="74">
        <f>+EvolOf!H69</f>
        <v>0</v>
      </c>
      <c r="BN80" s="1">
        <f t="shared" si="56"/>
        <v>0</v>
      </c>
      <c r="BO80" s="1">
        <f t="shared" si="72"/>
        <v>0</v>
      </c>
      <c r="BP80" s="36">
        <f t="shared" si="73"/>
        <v>0</v>
      </c>
      <c r="BQ80" s="1">
        <f t="shared" si="74"/>
        <v>0</v>
      </c>
      <c r="BR80" s="1">
        <f t="shared" si="59"/>
        <v>1398721.7746978558</v>
      </c>
      <c r="BS80" s="1">
        <f t="shared" si="60"/>
        <v>844106.78753379907</v>
      </c>
    </row>
    <row r="81" spans="1:85" x14ac:dyDescent="0.3">
      <c r="B81" s="1">
        <f t="shared" si="43"/>
        <v>15408</v>
      </c>
      <c r="C81" s="1">
        <v>68</v>
      </c>
      <c r="D81" s="1">
        <v>34590</v>
      </c>
      <c r="E81" s="1">
        <v>8933</v>
      </c>
      <c r="F81" s="1">
        <v>0</v>
      </c>
      <c r="G81" s="1">
        <v>6154</v>
      </c>
      <c r="H81" s="1">
        <v>0</v>
      </c>
      <c r="I81" s="1">
        <v>321</v>
      </c>
      <c r="J81" s="4">
        <v>56.41</v>
      </c>
      <c r="K81" s="4">
        <v>1.61</v>
      </c>
      <c r="L81" s="4">
        <v>23.5</v>
      </c>
      <c r="M81" s="1">
        <v>1.44</v>
      </c>
      <c r="N81" s="1">
        <v>6953</v>
      </c>
      <c r="O81" s="1">
        <v>8446</v>
      </c>
      <c r="P81" s="1">
        <v>4073</v>
      </c>
      <c r="Q81" s="1">
        <v>4242</v>
      </c>
      <c r="R81" s="1">
        <v>130</v>
      </c>
      <c r="S81" s="1">
        <v>7895</v>
      </c>
      <c r="T81" s="1">
        <v>790</v>
      </c>
      <c r="Z81" s="1">
        <v>0</v>
      </c>
      <c r="AA81" s="1">
        <f t="shared" si="61"/>
        <v>34590</v>
      </c>
      <c r="AB81" s="1">
        <f t="shared" si="62"/>
        <v>8933</v>
      </c>
      <c r="AC81" s="1">
        <f t="shared" si="63"/>
        <v>6154</v>
      </c>
      <c r="AD81" s="1">
        <f t="shared" si="64"/>
        <v>321</v>
      </c>
      <c r="AE81" s="1">
        <f t="shared" si="75"/>
        <v>-281</v>
      </c>
      <c r="AF81" s="1">
        <f t="shared" si="65"/>
        <v>402</v>
      </c>
      <c r="AG81" s="1">
        <f t="shared" si="66"/>
        <v>0</v>
      </c>
      <c r="AH81" s="1">
        <f t="shared" si="67"/>
        <v>19</v>
      </c>
      <c r="AI81" s="1">
        <f t="shared" si="76"/>
        <v>140</v>
      </c>
      <c r="AJ81" s="9">
        <f t="shared" si="44"/>
        <v>2.0833333333333332E-2</v>
      </c>
      <c r="AK81" s="9">
        <f t="shared" si="45"/>
        <v>0.30815999999999999</v>
      </c>
      <c r="AL81" s="9">
        <f t="shared" si="46"/>
        <v>0.17866000000000001</v>
      </c>
      <c r="AM81" s="9">
        <f t="shared" si="47"/>
        <v>0.12307999999999999</v>
      </c>
      <c r="AN81" s="9">
        <f t="shared" si="48"/>
        <v>6.4200000000000004E-3</v>
      </c>
      <c r="AO81" s="9">
        <f t="shared" si="49"/>
        <v>2.8E-3</v>
      </c>
      <c r="AP81" s="1">
        <f t="shared" si="68"/>
        <v>0</v>
      </c>
      <c r="AQ81" s="1">
        <f t="shared" si="69"/>
        <v>0</v>
      </c>
      <c r="AR81" s="1"/>
      <c r="AS81" s="1">
        <f t="shared" si="70"/>
        <v>0</v>
      </c>
      <c r="AT81" s="1">
        <f t="shared" si="77"/>
        <v>0</v>
      </c>
      <c r="AU81" s="1">
        <f t="shared" si="50"/>
        <v>0</v>
      </c>
      <c r="AV81" s="9">
        <f t="shared" si="71"/>
        <v>0</v>
      </c>
      <c r="AW81" s="9">
        <f t="shared" si="51"/>
        <v>0</v>
      </c>
      <c r="AX81" s="9">
        <f t="shared" si="52"/>
        <v>0</v>
      </c>
      <c r="AY81" s="9">
        <f t="shared" si="53"/>
        <v>0</v>
      </c>
      <c r="AZ81" s="9">
        <f t="shared" si="54"/>
        <v>0</v>
      </c>
      <c r="BJ81" s="7">
        <f t="shared" si="78"/>
        <v>83</v>
      </c>
      <c r="BK81" s="7">
        <f t="shared" si="78"/>
        <v>68</v>
      </c>
      <c r="BL81" s="1">
        <f t="shared" si="55"/>
        <v>0</v>
      </c>
      <c r="BM81" s="74">
        <f>+EvolOf!H70</f>
        <v>0</v>
      </c>
      <c r="BN81" s="1">
        <f t="shared" si="56"/>
        <v>0</v>
      </c>
      <c r="BO81" s="1">
        <f t="shared" si="72"/>
        <v>0</v>
      </c>
      <c r="BP81" s="36">
        <f t="shared" si="73"/>
        <v>0</v>
      </c>
      <c r="BQ81" s="1">
        <f t="shared" si="74"/>
        <v>0</v>
      </c>
      <c r="BR81" s="1">
        <f t="shared" si="59"/>
        <v>1411547.3607901863</v>
      </c>
      <c r="BS81" s="1">
        <f t="shared" si="60"/>
        <v>818364.00401990744</v>
      </c>
    </row>
    <row r="82" spans="1:85" x14ac:dyDescent="0.3">
      <c r="B82" s="1">
        <f t="shared" si="43"/>
        <v>15544</v>
      </c>
      <c r="C82" s="1">
        <v>69</v>
      </c>
      <c r="D82" s="1">
        <v>34454</v>
      </c>
      <c r="E82" s="1">
        <v>8637</v>
      </c>
      <c r="F82" s="1">
        <v>0</v>
      </c>
      <c r="G82" s="1">
        <v>6568</v>
      </c>
      <c r="H82" s="1">
        <v>0</v>
      </c>
      <c r="I82" s="1">
        <v>339</v>
      </c>
      <c r="J82" s="4">
        <v>56.41</v>
      </c>
      <c r="K82" s="4">
        <v>1.61</v>
      </c>
      <c r="L82" s="4">
        <v>23.6</v>
      </c>
      <c r="M82" s="1">
        <v>1.43</v>
      </c>
      <c r="N82" s="1">
        <v>7079</v>
      </c>
      <c r="O82" s="1">
        <v>8456</v>
      </c>
      <c r="P82" s="1">
        <v>3822</v>
      </c>
      <c r="Q82" s="1">
        <v>4500</v>
      </c>
      <c r="R82" s="1">
        <v>133</v>
      </c>
      <c r="S82" s="1">
        <v>7669</v>
      </c>
      <c r="T82" s="1">
        <v>766</v>
      </c>
      <c r="Z82" s="1">
        <v>0</v>
      </c>
      <c r="AA82" s="1">
        <f t="shared" si="61"/>
        <v>34454</v>
      </c>
      <c r="AB82" s="1">
        <f t="shared" si="62"/>
        <v>8637</v>
      </c>
      <c r="AC82" s="1">
        <f t="shared" si="63"/>
        <v>6568</v>
      </c>
      <c r="AD82" s="1">
        <f t="shared" si="64"/>
        <v>339</v>
      </c>
      <c r="AE82" s="1">
        <f t="shared" si="75"/>
        <v>-296</v>
      </c>
      <c r="AF82" s="1">
        <f t="shared" si="65"/>
        <v>414</v>
      </c>
      <c r="AG82" s="1">
        <f t="shared" si="66"/>
        <v>0</v>
      </c>
      <c r="AH82" s="1">
        <f t="shared" si="67"/>
        <v>18</v>
      </c>
      <c r="AI82" s="1">
        <f t="shared" si="76"/>
        <v>136</v>
      </c>
      <c r="AJ82" s="9">
        <f t="shared" si="44"/>
        <v>2.1809058157488421E-2</v>
      </c>
      <c r="AK82" s="9">
        <f t="shared" si="45"/>
        <v>0.31087999999999999</v>
      </c>
      <c r="AL82" s="9">
        <f t="shared" si="46"/>
        <v>0.17274</v>
      </c>
      <c r="AM82" s="9">
        <f t="shared" si="47"/>
        <v>0.13136</v>
      </c>
      <c r="AN82" s="9">
        <f t="shared" si="48"/>
        <v>6.7799999999999996E-3</v>
      </c>
      <c r="AO82" s="9">
        <f t="shared" si="49"/>
        <v>2.7200000000000002E-3</v>
      </c>
      <c r="AP82" s="1">
        <f t="shared" si="68"/>
        <v>0</v>
      </c>
      <c r="AQ82" s="1">
        <f t="shared" si="69"/>
        <v>0</v>
      </c>
      <c r="AR82" s="1"/>
      <c r="AS82" s="1">
        <f t="shared" si="70"/>
        <v>0</v>
      </c>
      <c r="AT82" s="1">
        <f t="shared" si="77"/>
        <v>0</v>
      </c>
      <c r="AU82" s="1">
        <f t="shared" si="50"/>
        <v>0</v>
      </c>
      <c r="AV82" s="9">
        <f t="shared" si="71"/>
        <v>0</v>
      </c>
      <c r="AW82" s="9">
        <f t="shared" si="51"/>
        <v>0</v>
      </c>
      <c r="AX82" s="9">
        <f t="shared" si="52"/>
        <v>0</v>
      </c>
      <c r="AY82" s="9">
        <f t="shared" si="53"/>
        <v>0</v>
      </c>
      <c r="AZ82" s="9">
        <f t="shared" si="54"/>
        <v>0</v>
      </c>
      <c r="BJ82" s="7">
        <f t="shared" si="78"/>
        <v>84</v>
      </c>
      <c r="BK82" s="7">
        <f t="shared" si="78"/>
        <v>69</v>
      </c>
      <c r="BL82" s="1">
        <f t="shared" si="55"/>
        <v>0</v>
      </c>
      <c r="BM82" s="74">
        <f>+EvolOf!H71</f>
        <v>0</v>
      </c>
      <c r="BN82" s="1">
        <f t="shared" si="56"/>
        <v>0</v>
      </c>
      <c r="BO82" s="1">
        <f t="shared" si="72"/>
        <v>0</v>
      </c>
      <c r="BP82" s="36">
        <f t="shared" si="73"/>
        <v>0</v>
      </c>
      <c r="BQ82" s="1">
        <f t="shared" si="74"/>
        <v>0</v>
      </c>
      <c r="BR82" s="1">
        <f t="shared" si="59"/>
        <v>1424006.5015655928</v>
      </c>
      <c r="BS82" s="1">
        <f t="shared" si="60"/>
        <v>791247.05056755187</v>
      </c>
    </row>
    <row r="83" spans="1:85" x14ac:dyDescent="0.3">
      <c r="B83" s="1">
        <f t="shared" si="43"/>
        <v>15664</v>
      </c>
      <c r="C83" s="1">
        <v>70</v>
      </c>
      <c r="D83" s="1">
        <v>34333</v>
      </c>
      <c r="E83" s="1">
        <v>8316</v>
      </c>
      <c r="F83" s="1">
        <v>0</v>
      </c>
      <c r="G83" s="1">
        <v>6990</v>
      </c>
      <c r="H83" s="1">
        <v>0</v>
      </c>
      <c r="I83" s="1">
        <v>358</v>
      </c>
      <c r="J83" s="4">
        <v>56.41</v>
      </c>
      <c r="K83" s="4">
        <v>1.61</v>
      </c>
      <c r="L83" s="4">
        <v>23.8</v>
      </c>
      <c r="M83" s="1">
        <v>1.41</v>
      </c>
      <c r="N83" s="1">
        <v>7189</v>
      </c>
      <c r="O83" s="1">
        <v>8466</v>
      </c>
      <c r="P83" s="1">
        <v>3569</v>
      </c>
      <c r="Q83" s="1">
        <v>4760</v>
      </c>
      <c r="R83" s="1">
        <v>136</v>
      </c>
      <c r="S83" s="1">
        <v>7418</v>
      </c>
      <c r="T83" s="1">
        <v>740</v>
      </c>
      <c r="Z83" s="1">
        <v>0</v>
      </c>
      <c r="AA83" s="1">
        <f t="shared" si="61"/>
        <v>34333</v>
      </c>
      <c r="AB83" s="1">
        <f t="shared" si="62"/>
        <v>8316</v>
      </c>
      <c r="AC83" s="1">
        <f t="shared" si="63"/>
        <v>6990</v>
      </c>
      <c r="AD83" s="1">
        <f t="shared" si="64"/>
        <v>358</v>
      </c>
      <c r="AE83" s="1">
        <f t="shared" si="75"/>
        <v>-321</v>
      </c>
      <c r="AF83" s="1">
        <f t="shared" si="65"/>
        <v>422</v>
      </c>
      <c r="AG83" s="1">
        <f t="shared" si="66"/>
        <v>0</v>
      </c>
      <c r="AH83" s="1">
        <f t="shared" si="67"/>
        <v>19</v>
      </c>
      <c r="AI83" s="1">
        <f t="shared" si="76"/>
        <v>120</v>
      </c>
      <c r="AJ83" s="9">
        <f t="shared" si="44"/>
        <v>2.2854954034729317E-2</v>
      </c>
      <c r="AK83" s="9">
        <f t="shared" si="45"/>
        <v>0.31328</v>
      </c>
      <c r="AL83" s="9">
        <f t="shared" si="46"/>
        <v>0.16632</v>
      </c>
      <c r="AM83" s="9">
        <f t="shared" si="47"/>
        <v>0.13980000000000001</v>
      </c>
      <c r="AN83" s="9">
        <f t="shared" si="48"/>
        <v>7.1599999999999997E-3</v>
      </c>
      <c r="AO83" s="9">
        <f t="shared" si="49"/>
        <v>2.3999999999999998E-3</v>
      </c>
      <c r="AP83" s="1">
        <f t="shared" si="68"/>
        <v>0</v>
      </c>
      <c r="AQ83" s="1">
        <f t="shared" si="69"/>
        <v>0</v>
      </c>
      <c r="AR83" s="1"/>
      <c r="AS83" s="1">
        <f t="shared" si="70"/>
        <v>0</v>
      </c>
      <c r="AT83" s="1">
        <f t="shared" si="77"/>
        <v>0</v>
      </c>
      <c r="AU83" s="1">
        <f t="shared" si="50"/>
        <v>0</v>
      </c>
      <c r="AV83" s="9">
        <f t="shared" si="71"/>
        <v>0</v>
      </c>
      <c r="AW83" s="9">
        <f t="shared" si="51"/>
        <v>0</v>
      </c>
      <c r="AX83" s="9">
        <f t="shared" si="52"/>
        <v>0</v>
      </c>
      <c r="AY83" s="9">
        <f t="shared" si="53"/>
        <v>0</v>
      </c>
      <c r="AZ83" s="9">
        <f t="shared" si="54"/>
        <v>0</v>
      </c>
      <c r="BJ83" s="7">
        <f t="shared" si="78"/>
        <v>85</v>
      </c>
      <c r="BK83" s="7">
        <f t="shared" si="78"/>
        <v>70</v>
      </c>
      <c r="BL83" s="1">
        <f t="shared" si="55"/>
        <v>0</v>
      </c>
      <c r="BM83" s="74">
        <f>+EvolOf!H72</f>
        <v>0</v>
      </c>
      <c r="BN83" s="1">
        <f t="shared" si="56"/>
        <v>0</v>
      </c>
      <c r="BO83" s="1">
        <f t="shared" si="72"/>
        <v>0</v>
      </c>
      <c r="BP83" s="36">
        <f t="shared" si="73"/>
        <v>0</v>
      </c>
      <c r="BQ83" s="1">
        <f t="shared" si="74"/>
        <v>0</v>
      </c>
      <c r="BR83" s="1">
        <f t="shared" si="59"/>
        <v>1434999.8610733047</v>
      </c>
      <c r="BS83" s="1">
        <f t="shared" si="60"/>
        <v>761839.813884423</v>
      </c>
    </row>
    <row r="84" spans="1:85" x14ac:dyDescent="0.3">
      <c r="B84" s="1">
        <f t="shared" si="43"/>
        <v>15776</v>
      </c>
      <c r="C84" s="1">
        <v>71</v>
      </c>
      <c r="D84" s="1">
        <v>34222</v>
      </c>
      <c r="E84" s="1">
        <v>7983</v>
      </c>
      <c r="F84" s="1">
        <v>0</v>
      </c>
      <c r="G84" s="1">
        <v>7415</v>
      </c>
      <c r="H84" s="1">
        <v>0</v>
      </c>
      <c r="I84" s="1">
        <v>378</v>
      </c>
      <c r="J84" s="4">
        <v>56.42</v>
      </c>
      <c r="K84" s="4">
        <v>1.61</v>
      </c>
      <c r="L84" s="4">
        <v>23.9</v>
      </c>
      <c r="M84" s="1">
        <v>1.4</v>
      </c>
      <c r="N84" s="1">
        <v>7293</v>
      </c>
      <c r="O84" s="1">
        <v>8473</v>
      </c>
      <c r="P84" s="1">
        <v>3315</v>
      </c>
      <c r="Q84" s="1">
        <v>5018</v>
      </c>
      <c r="R84" s="1">
        <v>139</v>
      </c>
      <c r="S84" s="1">
        <v>7154</v>
      </c>
      <c r="T84" s="1">
        <v>714</v>
      </c>
      <c r="Z84" s="1">
        <v>0</v>
      </c>
      <c r="AA84" s="1">
        <f t="shared" si="61"/>
        <v>34222</v>
      </c>
      <c r="AB84" s="1">
        <f t="shared" si="62"/>
        <v>7983</v>
      </c>
      <c r="AC84" s="1">
        <f t="shared" si="63"/>
        <v>7415</v>
      </c>
      <c r="AD84" s="1">
        <f t="shared" si="64"/>
        <v>378</v>
      </c>
      <c r="AE84" s="1">
        <f t="shared" si="75"/>
        <v>-333</v>
      </c>
      <c r="AF84" s="1">
        <f t="shared" si="65"/>
        <v>425</v>
      </c>
      <c r="AG84" s="1">
        <f t="shared" si="66"/>
        <v>0</v>
      </c>
      <c r="AH84" s="1">
        <f t="shared" si="67"/>
        <v>20</v>
      </c>
      <c r="AI84" s="1">
        <f t="shared" si="76"/>
        <v>112</v>
      </c>
      <c r="AJ84" s="9">
        <f t="shared" si="44"/>
        <v>2.3960446247464504E-2</v>
      </c>
      <c r="AK84" s="9">
        <f t="shared" si="45"/>
        <v>0.31552000000000002</v>
      </c>
      <c r="AL84" s="9">
        <f t="shared" si="46"/>
        <v>0.15966</v>
      </c>
      <c r="AM84" s="9">
        <f t="shared" si="47"/>
        <v>0.14829999999999999</v>
      </c>
      <c r="AN84" s="9">
        <f t="shared" si="48"/>
        <v>7.5599999999999999E-3</v>
      </c>
      <c r="AO84" s="9">
        <f t="shared" si="49"/>
        <v>2.2399999999999998E-3</v>
      </c>
      <c r="AP84" s="1">
        <f t="shared" si="68"/>
        <v>0</v>
      </c>
      <c r="AQ84" s="1">
        <f t="shared" si="69"/>
        <v>0</v>
      </c>
      <c r="AR84" s="1"/>
      <c r="AS84" s="1">
        <f t="shared" si="70"/>
        <v>0</v>
      </c>
      <c r="AT84" s="1">
        <f t="shared" si="77"/>
        <v>0</v>
      </c>
      <c r="AU84" s="1">
        <f t="shared" si="50"/>
        <v>0</v>
      </c>
      <c r="AV84" s="9">
        <f t="shared" si="71"/>
        <v>0</v>
      </c>
      <c r="AW84" s="9">
        <f t="shared" si="51"/>
        <v>0</v>
      </c>
      <c r="AX84" s="9">
        <f t="shared" si="52"/>
        <v>0</v>
      </c>
      <c r="AY84" s="9">
        <f t="shared" si="53"/>
        <v>0</v>
      </c>
      <c r="AZ84" s="9">
        <f t="shared" si="54"/>
        <v>0</v>
      </c>
      <c r="BJ84" s="7">
        <f t="shared" si="78"/>
        <v>86</v>
      </c>
      <c r="BK84" s="7">
        <f t="shared" si="78"/>
        <v>71</v>
      </c>
      <c r="BL84" s="1">
        <f t="shared" si="55"/>
        <v>0</v>
      </c>
      <c r="BM84" s="74">
        <f>+EvolOf!H73</f>
        <v>0</v>
      </c>
      <c r="BN84" s="1">
        <f t="shared" si="56"/>
        <v>0</v>
      </c>
      <c r="BO84" s="1">
        <f t="shared" si="72"/>
        <v>0</v>
      </c>
      <c r="BP84" s="36">
        <f t="shared" si="73"/>
        <v>0</v>
      </c>
      <c r="BQ84" s="1">
        <f t="shared" si="74"/>
        <v>0</v>
      </c>
      <c r="BR84" s="1">
        <f t="shared" si="59"/>
        <v>1445260.3299471689</v>
      </c>
      <c r="BS84" s="1">
        <f t="shared" si="60"/>
        <v>731333.2412505229</v>
      </c>
    </row>
    <row r="85" spans="1:85" x14ac:dyDescent="0.3">
      <c r="B85" s="1">
        <f t="shared" si="43"/>
        <v>15887</v>
      </c>
      <c r="C85" s="1">
        <v>72</v>
      </c>
      <c r="D85" s="1">
        <v>34111</v>
      </c>
      <c r="E85" s="1">
        <v>7642</v>
      </c>
      <c r="F85" s="1">
        <v>0</v>
      </c>
      <c r="G85" s="1">
        <v>7848</v>
      </c>
      <c r="H85" s="1">
        <v>0</v>
      </c>
      <c r="I85" s="1">
        <v>397</v>
      </c>
      <c r="J85" s="4">
        <v>56.42</v>
      </c>
      <c r="K85" s="4">
        <v>1.61</v>
      </c>
      <c r="L85" s="4">
        <v>24</v>
      </c>
      <c r="M85" s="1">
        <v>1.38</v>
      </c>
      <c r="N85" s="1">
        <v>7398</v>
      </c>
      <c r="O85" s="1">
        <v>8479</v>
      </c>
      <c r="P85" s="1">
        <v>3058</v>
      </c>
      <c r="Q85" s="1">
        <v>5279</v>
      </c>
      <c r="R85" s="1">
        <v>141</v>
      </c>
      <c r="S85" s="1">
        <v>6867</v>
      </c>
      <c r="T85" s="1">
        <v>684</v>
      </c>
      <c r="Z85" s="1">
        <v>0</v>
      </c>
      <c r="AA85" s="1">
        <f t="shared" si="61"/>
        <v>34111</v>
      </c>
      <c r="AB85" s="1">
        <f t="shared" si="62"/>
        <v>7642</v>
      </c>
      <c r="AC85" s="1">
        <f t="shared" si="63"/>
        <v>7848</v>
      </c>
      <c r="AD85" s="1">
        <f t="shared" si="64"/>
        <v>397</v>
      </c>
      <c r="AE85" s="1">
        <f t="shared" si="75"/>
        <v>-341</v>
      </c>
      <c r="AF85" s="1">
        <f t="shared" si="65"/>
        <v>433</v>
      </c>
      <c r="AG85" s="1">
        <f t="shared" si="66"/>
        <v>0</v>
      </c>
      <c r="AH85" s="1">
        <f t="shared" si="67"/>
        <v>19</v>
      </c>
      <c r="AI85" s="1">
        <f t="shared" si="76"/>
        <v>111</v>
      </c>
      <c r="AJ85" s="9">
        <f t="shared" si="44"/>
        <v>2.4988984704475359E-2</v>
      </c>
      <c r="AK85" s="9">
        <f t="shared" si="45"/>
        <v>0.31774000000000002</v>
      </c>
      <c r="AL85" s="9">
        <f t="shared" si="46"/>
        <v>0.15284</v>
      </c>
      <c r="AM85" s="9">
        <f t="shared" si="47"/>
        <v>0.15695999999999999</v>
      </c>
      <c r="AN85" s="9">
        <f t="shared" si="48"/>
        <v>7.9399999999999991E-3</v>
      </c>
      <c r="AO85" s="9">
        <f t="shared" si="49"/>
        <v>2.2200000000000002E-3</v>
      </c>
      <c r="AP85" s="1">
        <f t="shared" si="68"/>
        <v>0</v>
      </c>
      <c r="AQ85" s="1">
        <f t="shared" si="69"/>
        <v>0</v>
      </c>
      <c r="AR85" s="1"/>
      <c r="AS85" s="1">
        <f t="shared" si="70"/>
        <v>0</v>
      </c>
      <c r="AT85" s="1">
        <f t="shared" si="77"/>
        <v>0</v>
      </c>
      <c r="AU85" s="1">
        <f t="shared" si="50"/>
        <v>0</v>
      </c>
      <c r="AV85" s="9">
        <f t="shared" si="71"/>
        <v>0</v>
      </c>
      <c r="AW85" s="9">
        <f t="shared" si="51"/>
        <v>0</v>
      </c>
      <c r="AX85" s="9">
        <f t="shared" si="52"/>
        <v>0</v>
      </c>
      <c r="AY85" s="9">
        <f t="shared" si="53"/>
        <v>0</v>
      </c>
      <c r="AZ85" s="9">
        <f t="shared" si="54"/>
        <v>0</v>
      </c>
      <c r="BJ85" s="7">
        <f t="shared" si="78"/>
        <v>87</v>
      </c>
      <c r="BK85" s="7">
        <f t="shared" si="78"/>
        <v>72</v>
      </c>
      <c r="BL85" s="1">
        <f t="shared" si="55"/>
        <v>0</v>
      </c>
      <c r="BM85" s="74">
        <f>+EvolOf!H74</f>
        <v>0</v>
      </c>
      <c r="BN85" s="1">
        <f t="shared" si="56"/>
        <v>0</v>
      </c>
      <c r="BO85" s="1">
        <f t="shared" si="72"/>
        <v>0</v>
      </c>
      <c r="BP85" s="36">
        <f t="shared" si="73"/>
        <v>0</v>
      </c>
      <c r="BQ85" s="1">
        <f t="shared" si="74"/>
        <v>0</v>
      </c>
      <c r="BR85" s="1">
        <f t="shared" si="59"/>
        <v>1455429.1874918023</v>
      </c>
      <c r="BS85" s="1">
        <f t="shared" si="60"/>
        <v>700093.77798277535</v>
      </c>
    </row>
    <row r="86" spans="1:85" x14ac:dyDescent="0.3">
      <c r="B86" s="1">
        <f t="shared" si="43"/>
        <v>15987</v>
      </c>
      <c r="C86" s="1">
        <v>73</v>
      </c>
      <c r="D86" s="1">
        <v>34010</v>
      </c>
      <c r="E86" s="1">
        <v>7297</v>
      </c>
      <c r="F86" s="1">
        <v>0</v>
      </c>
      <c r="G86" s="1">
        <v>8274</v>
      </c>
      <c r="H86" s="1">
        <v>0</v>
      </c>
      <c r="I86" s="1">
        <v>416</v>
      </c>
      <c r="J86" s="4">
        <v>56.43</v>
      </c>
      <c r="K86" s="4">
        <v>1.61</v>
      </c>
      <c r="L86" s="4">
        <v>24.2</v>
      </c>
      <c r="M86" s="1">
        <v>1.36</v>
      </c>
      <c r="N86" s="1">
        <v>7494</v>
      </c>
      <c r="O86" s="1">
        <v>8484</v>
      </c>
      <c r="P86" s="1">
        <v>2809</v>
      </c>
      <c r="Q86" s="1">
        <v>5531</v>
      </c>
      <c r="R86" s="1">
        <v>143</v>
      </c>
      <c r="S86" s="1">
        <v>6578</v>
      </c>
      <c r="T86" s="1">
        <v>653</v>
      </c>
      <c r="Z86" s="1">
        <v>0</v>
      </c>
      <c r="AA86" s="1">
        <f t="shared" si="61"/>
        <v>34010</v>
      </c>
      <c r="AB86" s="1">
        <f t="shared" si="62"/>
        <v>7297</v>
      </c>
      <c r="AC86" s="1">
        <f t="shared" si="63"/>
        <v>8274</v>
      </c>
      <c r="AD86" s="1">
        <f t="shared" si="64"/>
        <v>416</v>
      </c>
      <c r="AE86" s="1">
        <f t="shared" si="75"/>
        <v>-345</v>
      </c>
      <c r="AF86" s="1">
        <f t="shared" si="65"/>
        <v>426</v>
      </c>
      <c r="AG86" s="1">
        <f t="shared" si="66"/>
        <v>0</v>
      </c>
      <c r="AH86" s="1">
        <f t="shared" si="67"/>
        <v>19</v>
      </c>
      <c r="AI86" s="1">
        <f t="shared" si="76"/>
        <v>100</v>
      </c>
      <c r="AJ86" s="9">
        <f t="shared" si="44"/>
        <v>2.6021142178019641E-2</v>
      </c>
      <c r="AK86" s="9">
        <f t="shared" si="45"/>
        <v>0.31974000000000002</v>
      </c>
      <c r="AL86" s="9">
        <f t="shared" si="46"/>
        <v>0.14593999999999999</v>
      </c>
      <c r="AM86" s="9">
        <f t="shared" si="47"/>
        <v>0.16547999999999999</v>
      </c>
      <c r="AN86" s="9">
        <f t="shared" si="48"/>
        <v>8.3199999999999993E-3</v>
      </c>
      <c r="AO86" s="9">
        <f t="shared" si="49"/>
        <v>2E-3</v>
      </c>
      <c r="AP86" s="1">
        <f t="shared" si="68"/>
        <v>0</v>
      </c>
      <c r="AQ86" s="1">
        <f t="shared" si="69"/>
        <v>0</v>
      </c>
      <c r="AR86" s="1"/>
      <c r="AS86" s="1">
        <f t="shared" si="70"/>
        <v>0</v>
      </c>
      <c r="AT86" s="1">
        <f t="shared" si="77"/>
        <v>0</v>
      </c>
      <c r="AU86" s="1">
        <f t="shared" si="50"/>
        <v>0</v>
      </c>
      <c r="AV86" s="9">
        <f t="shared" si="71"/>
        <v>0</v>
      </c>
      <c r="AW86" s="9">
        <f t="shared" si="51"/>
        <v>0</v>
      </c>
      <c r="AX86" s="9">
        <f t="shared" si="52"/>
        <v>0</v>
      </c>
      <c r="AY86" s="9">
        <f t="shared" si="53"/>
        <v>0</v>
      </c>
      <c r="AZ86" s="9">
        <f t="shared" si="54"/>
        <v>0</v>
      </c>
      <c r="BJ86" s="7">
        <f t="shared" si="78"/>
        <v>88</v>
      </c>
      <c r="BK86" s="7">
        <f t="shared" si="78"/>
        <v>73</v>
      </c>
      <c r="BL86" s="1">
        <f t="shared" si="55"/>
        <v>0</v>
      </c>
      <c r="BM86" s="74">
        <f>+EvolOf!H75</f>
        <v>0</v>
      </c>
      <c r="BN86" s="1">
        <f t="shared" si="56"/>
        <v>0</v>
      </c>
      <c r="BO86" s="1">
        <f t="shared" si="72"/>
        <v>0</v>
      </c>
      <c r="BP86" s="36">
        <f t="shared" si="73"/>
        <v>0</v>
      </c>
      <c r="BQ86" s="1">
        <f t="shared" si="74"/>
        <v>0</v>
      </c>
      <c r="BR86" s="1">
        <f t="shared" si="59"/>
        <v>1464590.3204148954</v>
      </c>
      <c r="BS86" s="1">
        <f t="shared" si="60"/>
        <v>668487.86939810414</v>
      </c>
    </row>
    <row r="87" spans="1:85" s="1" customFormat="1" x14ac:dyDescent="0.3">
      <c r="A87" s="7"/>
      <c r="B87" s="1">
        <f t="shared" si="43"/>
        <v>16081</v>
      </c>
      <c r="C87" s="1">
        <v>74</v>
      </c>
      <c r="D87" s="1">
        <v>33917</v>
      </c>
      <c r="E87" s="1">
        <v>6934</v>
      </c>
      <c r="F87" s="1">
        <v>0</v>
      </c>
      <c r="G87" s="1">
        <v>8709</v>
      </c>
      <c r="H87" s="1">
        <v>0</v>
      </c>
      <c r="I87" s="1">
        <v>438</v>
      </c>
      <c r="J87" s="4">
        <v>56.43</v>
      </c>
      <c r="K87" s="4">
        <v>1.61</v>
      </c>
      <c r="L87" s="4">
        <v>24.3</v>
      </c>
      <c r="M87" s="1">
        <v>1.34</v>
      </c>
      <c r="N87" s="1">
        <v>7582</v>
      </c>
      <c r="O87" s="1">
        <v>8490</v>
      </c>
      <c r="P87" s="1">
        <v>2555</v>
      </c>
      <c r="Q87" s="1">
        <v>5788</v>
      </c>
      <c r="R87" s="1">
        <v>146</v>
      </c>
      <c r="S87" s="1">
        <v>6261</v>
      </c>
      <c r="T87" s="1">
        <v>621</v>
      </c>
      <c r="Z87" s="1">
        <v>0</v>
      </c>
      <c r="AA87" s="1">
        <f t="shared" si="61"/>
        <v>33917</v>
      </c>
      <c r="AB87" s="1">
        <f t="shared" si="62"/>
        <v>6934</v>
      </c>
      <c r="AC87" s="1">
        <f t="shared" si="63"/>
        <v>8709</v>
      </c>
      <c r="AD87" s="1">
        <f t="shared" si="64"/>
        <v>438</v>
      </c>
      <c r="AE87" s="1">
        <f t="shared" si="75"/>
        <v>-363</v>
      </c>
      <c r="AF87" s="1">
        <f t="shared" si="65"/>
        <v>435</v>
      </c>
      <c r="AG87" s="1">
        <f t="shared" si="66"/>
        <v>0</v>
      </c>
      <c r="AH87" s="1">
        <f t="shared" si="67"/>
        <v>22</v>
      </c>
      <c r="AI87" s="1">
        <f t="shared" si="76"/>
        <v>94</v>
      </c>
      <c r="AJ87" s="9">
        <f t="shared" si="44"/>
        <v>2.7237112119893041E-2</v>
      </c>
      <c r="AK87" s="9">
        <f t="shared" si="45"/>
        <v>0.32162000000000002</v>
      </c>
      <c r="AL87" s="9">
        <f t="shared" si="46"/>
        <v>0.13868</v>
      </c>
      <c r="AM87" s="9">
        <f t="shared" si="47"/>
        <v>0.17418</v>
      </c>
      <c r="AN87" s="9">
        <f t="shared" si="48"/>
        <v>8.7600000000000004E-3</v>
      </c>
      <c r="AO87" s="9">
        <f t="shared" si="49"/>
        <v>1.8799999999999999E-3</v>
      </c>
      <c r="AP87" s="1">
        <f t="shared" si="68"/>
        <v>0</v>
      </c>
      <c r="AQ87" s="1">
        <f t="shared" si="69"/>
        <v>0</v>
      </c>
      <c r="AS87" s="1">
        <f t="shared" si="70"/>
        <v>0</v>
      </c>
      <c r="AT87" s="1">
        <f t="shared" si="77"/>
        <v>0</v>
      </c>
      <c r="AU87" s="1">
        <f t="shared" si="50"/>
        <v>0</v>
      </c>
      <c r="AV87" s="9">
        <f t="shared" si="71"/>
        <v>0</v>
      </c>
      <c r="AW87" s="9">
        <f t="shared" si="51"/>
        <v>0</v>
      </c>
      <c r="AX87" s="9">
        <f t="shared" si="52"/>
        <v>0</v>
      </c>
      <c r="AY87" s="9">
        <f t="shared" si="53"/>
        <v>0</v>
      </c>
      <c r="AZ87" s="9">
        <f t="shared" si="54"/>
        <v>0</v>
      </c>
      <c r="BB87" s="7"/>
      <c r="BC87" s="7"/>
      <c r="BD87" s="7"/>
      <c r="BE87" s="7"/>
      <c r="BF87" s="7"/>
      <c r="BG87" s="7"/>
      <c r="BH87" s="7"/>
      <c r="BI87" s="7"/>
      <c r="BJ87" s="7">
        <f t="shared" si="78"/>
        <v>89</v>
      </c>
      <c r="BK87" s="7">
        <f t="shared" si="78"/>
        <v>74</v>
      </c>
      <c r="BL87" s="1">
        <f t="shared" si="55"/>
        <v>0</v>
      </c>
      <c r="BM87" s="74">
        <f>+EvolOf!H76</f>
        <v>0</v>
      </c>
      <c r="BN87" s="1">
        <f t="shared" si="56"/>
        <v>0</v>
      </c>
      <c r="BO87" s="1">
        <f t="shared" si="72"/>
        <v>0</v>
      </c>
      <c r="BP87" s="36">
        <f t="shared" si="73"/>
        <v>0</v>
      </c>
      <c r="BQ87" s="1">
        <f t="shared" si="74"/>
        <v>0</v>
      </c>
      <c r="BR87" s="1">
        <f t="shared" si="59"/>
        <v>1473201.7853626029</v>
      </c>
      <c r="BS87" s="1">
        <f t="shared" si="60"/>
        <v>635232.95688727614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43"/>
        <v>16167</v>
      </c>
      <c r="C88" s="1">
        <v>75</v>
      </c>
      <c r="D88" s="1">
        <v>33830</v>
      </c>
      <c r="E88" s="1">
        <v>6569</v>
      </c>
      <c r="F88" s="1">
        <v>0</v>
      </c>
      <c r="G88" s="1">
        <v>9142</v>
      </c>
      <c r="H88" s="1">
        <v>0</v>
      </c>
      <c r="I88" s="1">
        <v>456</v>
      </c>
      <c r="J88" s="4">
        <v>56.43</v>
      </c>
      <c r="K88" s="4">
        <v>1.61</v>
      </c>
      <c r="L88" s="4">
        <v>24.4</v>
      </c>
      <c r="M88" s="1">
        <v>1.32</v>
      </c>
      <c r="N88" s="1">
        <v>7665</v>
      </c>
      <c r="O88" s="1">
        <v>8494</v>
      </c>
      <c r="P88" s="1">
        <v>2310</v>
      </c>
      <c r="Q88" s="1">
        <v>6036</v>
      </c>
      <c r="R88" s="1">
        <v>147</v>
      </c>
      <c r="S88" s="1">
        <v>5946</v>
      </c>
      <c r="T88" s="1">
        <v>589</v>
      </c>
      <c r="Z88" s="1">
        <v>0</v>
      </c>
      <c r="AA88" s="1">
        <f t="shared" si="61"/>
        <v>33830</v>
      </c>
      <c r="AB88" s="1">
        <f t="shared" si="62"/>
        <v>6569</v>
      </c>
      <c r="AC88" s="1">
        <f t="shared" si="63"/>
        <v>9142</v>
      </c>
      <c r="AD88" s="1">
        <f t="shared" si="64"/>
        <v>456</v>
      </c>
      <c r="AE88" s="1">
        <f t="shared" si="75"/>
        <v>-365</v>
      </c>
      <c r="AF88" s="1">
        <f t="shared" si="65"/>
        <v>433</v>
      </c>
      <c r="AG88" s="1">
        <f t="shared" si="66"/>
        <v>0</v>
      </c>
      <c r="AH88" s="1">
        <f t="shared" si="67"/>
        <v>18</v>
      </c>
      <c r="AI88" s="1">
        <f t="shared" si="76"/>
        <v>86</v>
      </c>
      <c r="AJ88" s="9">
        <f t="shared" si="44"/>
        <v>2.820560400816478E-2</v>
      </c>
      <c r="AK88" s="9">
        <f t="shared" si="45"/>
        <v>0.32334000000000002</v>
      </c>
      <c r="AL88" s="9">
        <f t="shared" si="46"/>
        <v>0.13138</v>
      </c>
      <c r="AM88" s="9">
        <f t="shared" si="47"/>
        <v>0.18284</v>
      </c>
      <c r="AN88" s="9">
        <f t="shared" si="48"/>
        <v>9.1199999999999996E-3</v>
      </c>
      <c r="AO88" s="9">
        <f t="shared" si="49"/>
        <v>1.72E-3</v>
      </c>
      <c r="AP88" s="1">
        <f t="shared" si="68"/>
        <v>0</v>
      </c>
      <c r="AQ88" s="1">
        <f t="shared" si="69"/>
        <v>0</v>
      </c>
      <c r="AS88" s="1">
        <f t="shared" si="70"/>
        <v>0</v>
      </c>
      <c r="AT88" s="1">
        <f t="shared" si="77"/>
        <v>0</v>
      </c>
      <c r="AU88" s="1">
        <f t="shared" si="50"/>
        <v>0</v>
      </c>
      <c r="AV88" s="9">
        <f t="shared" si="71"/>
        <v>0</v>
      </c>
      <c r="AW88" s="9">
        <f t="shared" si="51"/>
        <v>0</v>
      </c>
      <c r="AX88" s="9">
        <f t="shared" si="52"/>
        <v>0</v>
      </c>
      <c r="AY88" s="9">
        <f t="shared" si="53"/>
        <v>0</v>
      </c>
      <c r="AZ88" s="9">
        <f t="shared" si="54"/>
        <v>0</v>
      </c>
      <c r="BB88" s="7"/>
      <c r="BC88" s="7"/>
      <c r="BD88" s="7"/>
      <c r="BE88" s="7"/>
      <c r="BF88" s="7"/>
      <c r="BG88" s="7"/>
      <c r="BH88" s="7"/>
      <c r="BI88" s="7"/>
      <c r="BJ88" s="7">
        <f t="shared" si="78"/>
        <v>90</v>
      </c>
      <c r="BK88" s="7">
        <f t="shared" si="78"/>
        <v>75</v>
      </c>
      <c r="BL88" s="1">
        <f t="shared" si="55"/>
        <v>0</v>
      </c>
      <c r="BM88" s="74">
        <f>+EvolOf!H77</f>
        <v>0</v>
      </c>
      <c r="BN88" s="1">
        <f t="shared" si="56"/>
        <v>0</v>
      </c>
      <c r="BO88" s="1">
        <f t="shared" si="72"/>
        <v>0</v>
      </c>
      <c r="BP88" s="36">
        <f t="shared" si="73"/>
        <v>0</v>
      </c>
      <c r="BQ88" s="1">
        <f t="shared" si="74"/>
        <v>0</v>
      </c>
      <c r="BR88" s="1">
        <f t="shared" si="59"/>
        <v>1481080.3596764628</v>
      </c>
      <c r="BS88" s="1">
        <f t="shared" si="60"/>
        <v>601794.82171798637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43"/>
        <v>16248</v>
      </c>
      <c r="C89" s="1">
        <v>76</v>
      </c>
      <c r="D89" s="1">
        <v>33750</v>
      </c>
      <c r="E89" s="1">
        <v>6207</v>
      </c>
      <c r="F89" s="1">
        <v>0</v>
      </c>
      <c r="G89" s="1">
        <v>9563</v>
      </c>
      <c r="H89" s="1">
        <v>0</v>
      </c>
      <c r="I89" s="1">
        <v>478</v>
      </c>
      <c r="J89" s="4">
        <v>56.44</v>
      </c>
      <c r="K89" s="4">
        <v>1.61</v>
      </c>
      <c r="L89" s="4">
        <v>24.5</v>
      </c>
      <c r="M89" s="1">
        <v>1.3</v>
      </c>
      <c r="N89" s="1">
        <v>7741</v>
      </c>
      <c r="O89" s="1">
        <v>8497</v>
      </c>
      <c r="P89" s="1">
        <v>2078</v>
      </c>
      <c r="Q89" s="1">
        <v>6269</v>
      </c>
      <c r="R89" s="1">
        <v>149</v>
      </c>
      <c r="S89" s="1">
        <v>5624</v>
      </c>
      <c r="T89" s="1">
        <v>555</v>
      </c>
      <c r="Z89" s="1">
        <v>0</v>
      </c>
      <c r="AA89" s="1">
        <f t="shared" si="61"/>
        <v>33750</v>
      </c>
      <c r="AB89" s="1">
        <f t="shared" si="62"/>
        <v>6207</v>
      </c>
      <c r="AC89" s="1">
        <f t="shared" si="63"/>
        <v>9563</v>
      </c>
      <c r="AD89" s="1">
        <f t="shared" si="64"/>
        <v>478</v>
      </c>
      <c r="AE89" s="1">
        <f t="shared" si="75"/>
        <v>-362</v>
      </c>
      <c r="AF89" s="1">
        <f t="shared" si="65"/>
        <v>421</v>
      </c>
      <c r="AG89" s="1">
        <f t="shared" si="66"/>
        <v>0</v>
      </c>
      <c r="AH89" s="1">
        <f t="shared" si="67"/>
        <v>22</v>
      </c>
      <c r="AI89" s="1">
        <f t="shared" si="76"/>
        <v>81</v>
      </c>
      <c r="AJ89" s="9">
        <f t="shared" si="44"/>
        <v>2.9419005416051205E-2</v>
      </c>
      <c r="AK89" s="9">
        <f t="shared" si="45"/>
        <v>0.32496000000000003</v>
      </c>
      <c r="AL89" s="9">
        <f t="shared" si="46"/>
        <v>0.12414</v>
      </c>
      <c r="AM89" s="9">
        <f t="shared" si="47"/>
        <v>0.19126000000000001</v>
      </c>
      <c r="AN89" s="9">
        <f t="shared" si="48"/>
        <v>9.5600000000000008E-3</v>
      </c>
      <c r="AO89" s="9">
        <f t="shared" si="49"/>
        <v>1.6199999999999999E-3</v>
      </c>
      <c r="AP89" s="1">
        <f t="shared" si="68"/>
        <v>0</v>
      </c>
      <c r="AQ89" s="1">
        <f t="shared" si="69"/>
        <v>0</v>
      </c>
      <c r="AS89" s="1">
        <f t="shared" si="70"/>
        <v>0</v>
      </c>
      <c r="AT89" s="1">
        <f t="shared" si="77"/>
        <v>0</v>
      </c>
      <c r="AU89" s="1">
        <f t="shared" si="50"/>
        <v>0</v>
      </c>
      <c r="AV89" s="9">
        <f t="shared" si="71"/>
        <v>0</v>
      </c>
      <c r="AW89" s="9">
        <f t="shared" si="51"/>
        <v>0</v>
      </c>
      <c r="AX89" s="9">
        <f t="shared" si="52"/>
        <v>0</v>
      </c>
      <c r="AY89" s="9">
        <f t="shared" si="53"/>
        <v>0</v>
      </c>
      <c r="AZ89" s="9">
        <f t="shared" si="54"/>
        <v>0</v>
      </c>
      <c r="BB89" s="7"/>
      <c r="BC89" s="7"/>
      <c r="BD89" s="7"/>
      <c r="BE89" s="7"/>
      <c r="BF89" s="7"/>
      <c r="BG89" s="7"/>
      <c r="BH89" s="7"/>
      <c r="BI89" s="7"/>
      <c r="BJ89" s="7">
        <f t="shared" si="78"/>
        <v>91</v>
      </c>
      <c r="BK89" s="7">
        <f t="shared" si="78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43"/>
        <v>16327</v>
      </c>
      <c r="C90" s="1">
        <v>77</v>
      </c>
      <c r="D90" s="1">
        <v>33672</v>
      </c>
      <c r="E90" s="1">
        <v>5856</v>
      </c>
      <c r="F90" s="1">
        <v>0</v>
      </c>
      <c r="G90" s="1">
        <v>9973</v>
      </c>
      <c r="H90" s="1">
        <v>0</v>
      </c>
      <c r="I90" s="1">
        <v>498</v>
      </c>
      <c r="J90" s="4">
        <v>56.44</v>
      </c>
      <c r="K90" s="4">
        <v>1.61</v>
      </c>
      <c r="L90" s="4">
        <v>24.6</v>
      </c>
      <c r="M90" s="1">
        <v>1.28</v>
      </c>
      <c r="N90" s="1">
        <v>7817</v>
      </c>
      <c r="O90" s="1">
        <v>8500</v>
      </c>
      <c r="P90" s="1">
        <v>1857</v>
      </c>
      <c r="Q90" s="1">
        <v>6492</v>
      </c>
      <c r="R90" s="1">
        <v>150</v>
      </c>
      <c r="S90" s="1">
        <v>5305</v>
      </c>
      <c r="T90" s="1">
        <v>526</v>
      </c>
      <c r="Z90" s="1">
        <v>0</v>
      </c>
      <c r="AA90" s="1">
        <f t="shared" si="61"/>
        <v>33672</v>
      </c>
      <c r="AB90" s="1">
        <f t="shared" si="62"/>
        <v>5856</v>
      </c>
      <c r="AC90" s="1">
        <f t="shared" si="63"/>
        <v>9973</v>
      </c>
      <c r="AD90" s="1">
        <f t="shared" si="64"/>
        <v>498</v>
      </c>
      <c r="AE90" s="1">
        <f t="shared" si="75"/>
        <v>-351</v>
      </c>
      <c r="AF90" s="1">
        <f t="shared" si="65"/>
        <v>410</v>
      </c>
      <c r="AG90" s="1">
        <f t="shared" si="66"/>
        <v>0</v>
      </c>
      <c r="AH90" s="1">
        <f t="shared" si="67"/>
        <v>20</v>
      </c>
      <c r="AI90" s="1">
        <f t="shared" si="76"/>
        <v>79</v>
      </c>
      <c r="AJ90" s="9">
        <f t="shared" si="44"/>
        <v>3.0501623078336499E-2</v>
      </c>
      <c r="AK90" s="9">
        <f t="shared" si="45"/>
        <v>0.32654</v>
      </c>
      <c r="AL90" s="9">
        <f t="shared" si="46"/>
        <v>0.11712</v>
      </c>
      <c r="AM90" s="9">
        <f t="shared" si="47"/>
        <v>0.19946</v>
      </c>
      <c r="AN90" s="9">
        <f t="shared" si="48"/>
        <v>9.9600000000000001E-3</v>
      </c>
      <c r="AO90" s="9">
        <f t="shared" si="49"/>
        <v>1.58E-3</v>
      </c>
      <c r="AP90" s="1">
        <f t="shared" si="68"/>
        <v>0</v>
      </c>
      <c r="AQ90" s="1">
        <f t="shared" si="69"/>
        <v>0</v>
      </c>
      <c r="AS90" s="1">
        <f t="shared" si="70"/>
        <v>0</v>
      </c>
      <c r="AT90" s="1">
        <f t="shared" si="77"/>
        <v>0</v>
      </c>
      <c r="AU90" s="1">
        <f t="shared" si="50"/>
        <v>0</v>
      </c>
      <c r="AV90" s="9">
        <f t="shared" si="71"/>
        <v>0</v>
      </c>
      <c r="AW90" s="9">
        <f t="shared" si="51"/>
        <v>0</v>
      </c>
      <c r="AX90" s="9">
        <f t="shared" si="52"/>
        <v>0</v>
      </c>
      <c r="AY90" s="9">
        <f t="shared" si="53"/>
        <v>0</v>
      </c>
      <c r="AZ90" s="9">
        <f t="shared" si="54"/>
        <v>0</v>
      </c>
      <c r="BB90" s="7"/>
      <c r="BC90" s="7"/>
      <c r="BD90" s="7"/>
      <c r="BE90" s="7"/>
      <c r="BF90" s="7"/>
      <c r="BG90" s="7"/>
      <c r="BH90" s="7"/>
      <c r="BI90" s="7"/>
      <c r="BJ90" s="7">
        <f t="shared" si="78"/>
        <v>92</v>
      </c>
      <c r="BK90" s="7">
        <f t="shared" si="78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43"/>
        <v>16396</v>
      </c>
      <c r="C91" s="1">
        <v>78</v>
      </c>
      <c r="D91" s="1">
        <v>33602</v>
      </c>
      <c r="E91" s="1">
        <v>5507</v>
      </c>
      <c r="F91" s="1">
        <v>0</v>
      </c>
      <c r="G91" s="1">
        <v>10371</v>
      </c>
      <c r="H91" s="1">
        <v>0</v>
      </c>
      <c r="I91" s="1">
        <v>518</v>
      </c>
      <c r="J91" s="4">
        <v>56.45</v>
      </c>
      <c r="K91" s="4">
        <v>1.61</v>
      </c>
      <c r="L91" s="4">
        <v>24.7</v>
      </c>
      <c r="M91" s="1">
        <v>1.27</v>
      </c>
      <c r="N91" s="1">
        <v>7883</v>
      </c>
      <c r="O91" s="1">
        <v>8504</v>
      </c>
      <c r="P91" s="1">
        <v>1651</v>
      </c>
      <c r="Q91" s="1">
        <v>6700</v>
      </c>
      <c r="R91" s="1">
        <v>152</v>
      </c>
      <c r="S91" s="1">
        <v>4999</v>
      </c>
      <c r="T91" s="1">
        <v>495</v>
      </c>
      <c r="Z91" s="1">
        <v>0</v>
      </c>
      <c r="AA91" s="1">
        <f t="shared" si="61"/>
        <v>33602</v>
      </c>
      <c r="AB91" s="1">
        <f t="shared" si="62"/>
        <v>5507</v>
      </c>
      <c r="AC91" s="1">
        <f t="shared" si="63"/>
        <v>10371</v>
      </c>
      <c r="AD91" s="1">
        <f t="shared" si="64"/>
        <v>518</v>
      </c>
      <c r="AE91" s="1">
        <f t="shared" si="75"/>
        <v>-349</v>
      </c>
      <c r="AF91" s="1">
        <f t="shared" si="65"/>
        <v>398</v>
      </c>
      <c r="AG91" s="1">
        <f t="shared" si="66"/>
        <v>0</v>
      </c>
      <c r="AH91" s="1">
        <f t="shared" si="67"/>
        <v>20</v>
      </c>
      <c r="AI91" s="1">
        <f t="shared" si="76"/>
        <v>69</v>
      </c>
      <c r="AJ91" s="9">
        <f t="shared" si="44"/>
        <v>3.1593071480848986E-2</v>
      </c>
      <c r="AK91" s="9">
        <f t="shared" si="45"/>
        <v>0.32791999999999999</v>
      </c>
      <c r="AL91" s="9">
        <f t="shared" si="46"/>
        <v>0.11014</v>
      </c>
      <c r="AM91" s="9">
        <f t="shared" si="47"/>
        <v>0.20741999999999999</v>
      </c>
      <c r="AN91" s="9">
        <f t="shared" si="48"/>
        <v>1.0359999999999999E-2</v>
      </c>
      <c r="AO91" s="9">
        <f t="shared" si="49"/>
        <v>1.3799999999999999E-3</v>
      </c>
      <c r="AP91" s="1">
        <f t="shared" si="68"/>
        <v>0</v>
      </c>
      <c r="AQ91" s="1">
        <f t="shared" si="69"/>
        <v>0</v>
      </c>
      <c r="AS91" s="1">
        <f t="shared" si="70"/>
        <v>0</v>
      </c>
      <c r="AT91" s="1">
        <f t="shared" si="77"/>
        <v>0</v>
      </c>
      <c r="AU91" s="1">
        <f t="shared" si="50"/>
        <v>0</v>
      </c>
      <c r="AV91" s="9">
        <f t="shared" si="71"/>
        <v>0</v>
      </c>
      <c r="AW91" s="9">
        <f t="shared" si="51"/>
        <v>0</v>
      </c>
      <c r="AX91" s="9">
        <f t="shared" si="52"/>
        <v>0</v>
      </c>
      <c r="AY91" s="9">
        <f t="shared" si="53"/>
        <v>0</v>
      </c>
      <c r="AZ91" s="9">
        <f t="shared" si="54"/>
        <v>0</v>
      </c>
      <c r="BB91" s="7"/>
      <c r="BC91" s="7"/>
      <c r="BD91" s="7"/>
      <c r="BE91" s="7"/>
      <c r="BF91" s="7"/>
      <c r="BG91" s="7"/>
      <c r="BH91" s="7"/>
      <c r="BI91" s="7"/>
      <c r="BJ91" s="7">
        <f t="shared" si="78"/>
        <v>93</v>
      </c>
      <c r="BK91" s="7">
        <f t="shared" si="78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43"/>
        <v>16462</v>
      </c>
      <c r="C92" s="1">
        <v>79</v>
      </c>
      <c r="D92" s="1">
        <v>33536</v>
      </c>
      <c r="E92" s="1">
        <v>5167</v>
      </c>
      <c r="F92" s="1">
        <v>0</v>
      </c>
      <c r="G92" s="1">
        <v>10758</v>
      </c>
      <c r="H92" s="1">
        <v>0</v>
      </c>
      <c r="I92" s="1">
        <v>537</v>
      </c>
      <c r="J92" s="4">
        <v>56.45</v>
      </c>
      <c r="K92" s="4">
        <v>1.61</v>
      </c>
      <c r="L92" s="4">
        <v>24.8</v>
      </c>
      <c r="M92" s="1">
        <v>1.25</v>
      </c>
      <c r="N92" s="1">
        <v>7946</v>
      </c>
      <c r="O92" s="1">
        <v>8507</v>
      </c>
      <c r="P92" s="1">
        <v>1460</v>
      </c>
      <c r="Q92" s="1">
        <v>6893</v>
      </c>
      <c r="R92" s="1">
        <v>153</v>
      </c>
      <c r="S92" s="1">
        <v>4694</v>
      </c>
      <c r="T92" s="1">
        <v>464</v>
      </c>
      <c r="Z92" s="1">
        <v>0</v>
      </c>
      <c r="AA92" s="1">
        <f t="shared" si="61"/>
        <v>33536</v>
      </c>
      <c r="AB92" s="1">
        <f t="shared" si="62"/>
        <v>5167</v>
      </c>
      <c r="AC92" s="1">
        <f t="shared" si="63"/>
        <v>10758</v>
      </c>
      <c r="AD92" s="1">
        <f t="shared" si="64"/>
        <v>537</v>
      </c>
      <c r="AE92" s="1">
        <f t="shared" si="75"/>
        <v>-340</v>
      </c>
      <c r="AF92" s="1">
        <f t="shared" si="65"/>
        <v>387</v>
      </c>
      <c r="AG92" s="1">
        <f t="shared" si="66"/>
        <v>0</v>
      </c>
      <c r="AH92" s="1">
        <f t="shared" si="67"/>
        <v>19</v>
      </c>
      <c r="AI92" s="1">
        <f t="shared" si="76"/>
        <v>66</v>
      </c>
      <c r="AJ92" s="9">
        <f t="shared" si="44"/>
        <v>3.2620580731381361E-2</v>
      </c>
      <c r="AK92" s="9">
        <f t="shared" si="45"/>
        <v>0.32923999999999998</v>
      </c>
      <c r="AL92" s="9">
        <f t="shared" si="46"/>
        <v>0.10334</v>
      </c>
      <c r="AM92" s="9">
        <f t="shared" si="47"/>
        <v>0.21515999999999999</v>
      </c>
      <c r="AN92" s="9">
        <f t="shared" si="48"/>
        <v>1.074E-2</v>
      </c>
      <c r="AO92" s="9">
        <f t="shared" si="49"/>
        <v>1.32E-3</v>
      </c>
      <c r="AP92" s="1">
        <f t="shared" si="68"/>
        <v>0</v>
      </c>
      <c r="AQ92" s="1">
        <f t="shared" si="69"/>
        <v>0</v>
      </c>
      <c r="AS92" s="1">
        <f t="shared" si="70"/>
        <v>0</v>
      </c>
      <c r="AT92" s="1">
        <f t="shared" si="77"/>
        <v>0</v>
      </c>
      <c r="AU92" s="1">
        <f t="shared" si="50"/>
        <v>0</v>
      </c>
      <c r="AV92" s="9">
        <f t="shared" si="71"/>
        <v>0</v>
      </c>
      <c r="AW92" s="9">
        <f t="shared" si="51"/>
        <v>0</v>
      </c>
      <c r="AX92" s="9">
        <f t="shared" si="52"/>
        <v>0</v>
      </c>
      <c r="AY92" s="9">
        <f t="shared" si="53"/>
        <v>0</v>
      </c>
      <c r="AZ92" s="9">
        <f t="shared" si="54"/>
        <v>0</v>
      </c>
      <c r="BB92" s="7"/>
      <c r="BC92" s="7"/>
      <c r="BD92" s="7"/>
      <c r="BE92" s="7"/>
      <c r="BF92" s="7"/>
      <c r="BG92" s="7"/>
      <c r="BH92" s="7"/>
      <c r="BI92" s="7"/>
      <c r="BJ92" s="7">
        <f t="shared" si="78"/>
        <v>94</v>
      </c>
      <c r="BK92" s="7">
        <f t="shared" si="78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43"/>
        <v>16522</v>
      </c>
      <c r="C93" s="1">
        <v>80</v>
      </c>
      <c r="D93" s="1">
        <v>33476</v>
      </c>
      <c r="E93" s="1">
        <v>4836</v>
      </c>
      <c r="F93" s="1">
        <v>0</v>
      </c>
      <c r="G93" s="1">
        <v>11130</v>
      </c>
      <c r="H93" s="1">
        <v>0</v>
      </c>
      <c r="I93" s="1">
        <v>556</v>
      </c>
      <c r="J93" s="4">
        <v>56.46</v>
      </c>
      <c r="K93" s="4">
        <v>1.61</v>
      </c>
      <c r="L93" s="4">
        <v>24.9</v>
      </c>
      <c r="M93" s="1">
        <v>1.23</v>
      </c>
      <c r="N93" s="1">
        <v>8003</v>
      </c>
      <c r="O93" s="1">
        <v>8509</v>
      </c>
      <c r="P93" s="1">
        <v>1281</v>
      </c>
      <c r="Q93" s="1">
        <v>7074</v>
      </c>
      <c r="R93" s="1">
        <v>154</v>
      </c>
      <c r="S93" s="1">
        <v>4395</v>
      </c>
      <c r="T93" s="1">
        <v>434</v>
      </c>
      <c r="Z93" s="1">
        <v>0</v>
      </c>
      <c r="AA93" s="1">
        <f t="shared" si="61"/>
        <v>33476</v>
      </c>
      <c r="AB93" s="1">
        <f t="shared" si="62"/>
        <v>4836</v>
      </c>
      <c r="AC93" s="1">
        <f t="shared" si="63"/>
        <v>11130</v>
      </c>
      <c r="AD93" s="1">
        <f t="shared" si="64"/>
        <v>556</v>
      </c>
      <c r="AE93" s="1">
        <f t="shared" si="75"/>
        <v>-331</v>
      </c>
      <c r="AF93" s="1">
        <f t="shared" si="65"/>
        <v>372</v>
      </c>
      <c r="AG93" s="1">
        <f t="shared" si="66"/>
        <v>0</v>
      </c>
      <c r="AH93" s="1">
        <f t="shared" si="67"/>
        <v>19</v>
      </c>
      <c r="AI93" s="1">
        <f t="shared" si="76"/>
        <v>60</v>
      </c>
      <c r="AJ93" s="9">
        <f t="shared" si="44"/>
        <v>3.3652100229996366E-2</v>
      </c>
      <c r="AK93" s="9">
        <f t="shared" si="45"/>
        <v>0.33044000000000001</v>
      </c>
      <c r="AL93" s="9">
        <f t="shared" si="46"/>
        <v>9.672E-2</v>
      </c>
      <c r="AM93" s="9">
        <f t="shared" si="47"/>
        <v>0.22259999999999999</v>
      </c>
      <c r="AN93" s="9">
        <f t="shared" si="48"/>
        <v>1.112E-2</v>
      </c>
      <c r="AO93" s="9">
        <f t="shared" si="49"/>
        <v>1.1999999999999999E-3</v>
      </c>
      <c r="AP93" s="1">
        <f t="shared" si="68"/>
        <v>0</v>
      </c>
      <c r="AQ93" s="1">
        <f t="shared" si="69"/>
        <v>0</v>
      </c>
      <c r="AS93" s="1">
        <f t="shared" si="70"/>
        <v>0</v>
      </c>
      <c r="AT93" s="1">
        <f t="shared" si="77"/>
        <v>0</v>
      </c>
      <c r="AU93" s="1">
        <f t="shared" si="50"/>
        <v>0</v>
      </c>
      <c r="AV93" s="9">
        <f t="shared" si="71"/>
        <v>0</v>
      </c>
      <c r="AW93" s="9">
        <f t="shared" si="51"/>
        <v>0</v>
      </c>
      <c r="AX93" s="9">
        <f t="shared" si="52"/>
        <v>0</v>
      </c>
      <c r="AY93" s="9">
        <f t="shared" si="53"/>
        <v>0</v>
      </c>
      <c r="AZ93" s="9">
        <f t="shared" si="54"/>
        <v>0</v>
      </c>
      <c r="BB93" s="7"/>
      <c r="BC93" s="7"/>
      <c r="BD93" s="7"/>
      <c r="BE93" s="7"/>
      <c r="BF93" s="7"/>
      <c r="BG93" s="7"/>
      <c r="BH93" s="7"/>
      <c r="BI93" s="7"/>
      <c r="BJ93" s="7">
        <f t="shared" si="78"/>
        <v>95</v>
      </c>
      <c r="BK93" s="7">
        <f t="shared" si="78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43"/>
        <v>16579</v>
      </c>
      <c r="C94" s="1">
        <v>81</v>
      </c>
      <c r="D94" s="1">
        <v>33419</v>
      </c>
      <c r="E94" s="1">
        <v>4521</v>
      </c>
      <c r="F94" s="1">
        <v>0</v>
      </c>
      <c r="G94" s="1">
        <v>11481</v>
      </c>
      <c r="H94" s="1">
        <v>0</v>
      </c>
      <c r="I94" s="1">
        <v>577</v>
      </c>
      <c r="J94" s="4">
        <v>56.46</v>
      </c>
      <c r="K94" s="4">
        <v>1.61</v>
      </c>
      <c r="L94" s="4">
        <v>25</v>
      </c>
      <c r="M94" s="1">
        <v>1.22</v>
      </c>
      <c r="N94" s="1">
        <v>8057</v>
      </c>
      <c r="O94" s="1">
        <v>8513</v>
      </c>
      <c r="P94" s="1">
        <v>1119</v>
      </c>
      <c r="Q94" s="1">
        <v>7238</v>
      </c>
      <c r="R94" s="1">
        <v>155</v>
      </c>
      <c r="S94" s="1">
        <v>4110</v>
      </c>
      <c r="T94" s="1">
        <v>404</v>
      </c>
      <c r="Z94" s="1">
        <v>0</v>
      </c>
      <c r="AA94" s="1">
        <f t="shared" si="61"/>
        <v>33419</v>
      </c>
      <c r="AB94" s="1">
        <f t="shared" si="62"/>
        <v>4521</v>
      </c>
      <c r="AC94" s="1">
        <f t="shared" si="63"/>
        <v>11481</v>
      </c>
      <c r="AD94" s="1">
        <f t="shared" si="64"/>
        <v>577</v>
      </c>
      <c r="AE94" s="1">
        <f t="shared" si="75"/>
        <v>-315</v>
      </c>
      <c r="AF94" s="1">
        <f t="shared" si="65"/>
        <v>351</v>
      </c>
      <c r="AG94" s="1">
        <f t="shared" si="66"/>
        <v>0</v>
      </c>
      <c r="AH94" s="1">
        <f t="shared" si="67"/>
        <v>21</v>
      </c>
      <c r="AI94" s="1">
        <f t="shared" si="76"/>
        <v>57</v>
      </c>
      <c r="AJ94" s="9">
        <f t="shared" si="44"/>
        <v>3.4803064117256768E-2</v>
      </c>
      <c r="AK94" s="9">
        <f t="shared" si="45"/>
        <v>0.33157999999999999</v>
      </c>
      <c r="AL94" s="9">
        <f t="shared" si="46"/>
        <v>9.042E-2</v>
      </c>
      <c r="AM94" s="9">
        <f t="shared" si="47"/>
        <v>0.22961999999999999</v>
      </c>
      <c r="AN94" s="9">
        <f t="shared" si="48"/>
        <v>1.154E-2</v>
      </c>
      <c r="AO94" s="9">
        <f t="shared" si="49"/>
        <v>1.14E-3</v>
      </c>
      <c r="AP94" s="1">
        <f t="shared" si="68"/>
        <v>0</v>
      </c>
      <c r="AQ94" s="1">
        <f t="shared" si="69"/>
        <v>0</v>
      </c>
      <c r="AS94" s="1">
        <f t="shared" si="70"/>
        <v>0</v>
      </c>
      <c r="AT94" s="1">
        <f t="shared" si="77"/>
        <v>0</v>
      </c>
      <c r="AU94" s="1">
        <f t="shared" si="50"/>
        <v>0</v>
      </c>
      <c r="AV94" s="9">
        <f t="shared" si="71"/>
        <v>0</v>
      </c>
      <c r="AW94" s="9">
        <f t="shared" si="51"/>
        <v>0</v>
      </c>
      <c r="AX94" s="9">
        <f t="shared" si="52"/>
        <v>0</v>
      </c>
      <c r="AY94" s="9">
        <f t="shared" si="53"/>
        <v>0</v>
      </c>
      <c r="AZ94" s="9">
        <f t="shared" si="54"/>
        <v>0</v>
      </c>
      <c r="BB94" s="7"/>
      <c r="BC94" s="7"/>
      <c r="BD94" s="7"/>
      <c r="BE94" s="7"/>
      <c r="BF94" s="7"/>
      <c r="BG94" s="7"/>
      <c r="BH94" s="7"/>
      <c r="BI94" s="7"/>
      <c r="BJ94" s="7">
        <f t="shared" si="78"/>
        <v>96</v>
      </c>
      <c r="BK94" s="7">
        <f t="shared" si="78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43"/>
        <v>16634</v>
      </c>
      <c r="C95" s="1">
        <v>82</v>
      </c>
      <c r="D95" s="1">
        <v>33364</v>
      </c>
      <c r="E95" s="1">
        <v>4226</v>
      </c>
      <c r="F95" s="1">
        <v>0</v>
      </c>
      <c r="G95" s="1">
        <v>11813</v>
      </c>
      <c r="H95" s="1">
        <v>0</v>
      </c>
      <c r="I95" s="1">
        <v>595</v>
      </c>
      <c r="J95" s="4">
        <v>56.47</v>
      </c>
      <c r="K95" s="4">
        <v>1.61</v>
      </c>
      <c r="L95" s="4">
        <v>25.1</v>
      </c>
      <c r="M95" s="1">
        <v>1.2</v>
      </c>
      <c r="N95" s="1">
        <v>8109</v>
      </c>
      <c r="O95" s="1">
        <v>8516</v>
      </c>
      <c r="P95" s="1">
        <v>975</v>
      </c>
      <c r="Q95" s="1">
        <v>7385</v>
      </c>
      <c r="R95" s="1">
        <v>156</v>
      </c>
      <c r="S95" s="1">
        <v>3840</v>
      </c>
      <c r="T95" s="1">
        <v>376</v>
      </c>
      <c r="Z95" s="1">
        <v>0</v>
      </c>
      <c r="AA95" s="1">
        <f t="shared" si="61"/>
        <v>33364</v>
      </c>
      <c r="AB95" s="1">
        <f t="shared" si="62"/>
        <v>4226</v>
      </c>
      <c r="AC95" s="1">
        <f t="shared" si="63"/>
        <v>11813</v>
      </c>
      <c r="AD95" s="1">
        <f t="shared" si="64"/>
        <v>595</v>
      </c>
      <c r="AE95" s="1">
        <f t="shared" si="75"/>
        <v>-295</v>
      </c>
      <c r="AF95" s="1">
        <f t="shared" si="65"/>
        <v>332</v>
      </c>
      <c r="AG95" s="1">
        <f t="shared" si="66"/>
        <v>0</v>
      </c>
      <c r="AH95" s="1">
        <f t="shared" si="67"/>
        <v>18</v>
      </c>
      <c r="AI95" s="1">
        <f t="shared" si="76"/>
        <v>55</v>
      </c>
      <c r="AJ95" s="9">
        <f t="shared" si="44"/>
        <v>3.5770109414452328E-2</v>
      </c>
      <c r="AK95" s="9">
        <f t="shared" si="45"/>
        <v>0.33267999999999998</v>
      </c>
      <c r="AL95" s="9">
        <f t="shared" si="46"/>
        <v>8.4519999999999998E-2</v>
      </c>
      <c r="AM95" s="9">
        <f t="shared" si="47"/>
        <v>0.23626</v>
      </c>
      <c r="AN95" s="9">
        <f t="shared" si="48"/>
        <v>1.1900000000000001E-2</v>
      </c>
      <c r="AO95" s="9">
        <f t="shared" si="49"/>
        <v>1.1000000000000001E-3</v>
      </c>
      <c r="AP95" s="1">
        <f t="shared" si="68"/>
        <v>0</v>
      </c>
      <c r="AQ95" s="1">
        <f t="shared" si="69"/>
        <v>0</v>
      </c>
      <c r="AS95" s="1">
        <f t="shared" si="70"/>
        <v>0</v>
      </c>
      <c r="AT95" s="1">
        <f t="shared" si="77"/>
        <v>0</v>
      </c>
      <c r="AU95" s="1">
        <f t="shared" si="50"/>
        <v>0</v>
      </c>
      <c r="AV95" s="9">
        <f t="shared" si="71"/>
        <v>0</v>
      </c>
      <c r="AW95" s="9">
        <f t="shared" si="51"/>
        <v>0</v>
      </c>
      <c r="AX95" s="9">
        <f t="shared" si="52"/>
        <v>0</v>
      </c>
      <c r="AY95" s="9">
        <f t="shared" si="53"/>
        <v>0</v>
      </c>
      <c r="AZ95" s="9">
        <f t="shared" si="54"/>
        <v>0</v>
      </c>
      <c r="BB95" s="7"/>
      <c r="BC95" s="7"/>
      <c r="BD95" s="7"/>
      <c r="BE95" s="7"/>
      <c r="BF95" s="7"/>
      <c r="BG95" s="7"/>
      <c r="BH95" s="7"/>
      <c r="BI95" s="7"/>
      <c r="BJ95" s="7">
        <f t="shared" si="78"/>
        <v>97</v>
      </c>
      <c r="BK95" s="7">
        <f t="shared" si="78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43"/>
        <v>16685</v>
      </c>
      <c r="C96" s="1">
        <v>83</v>
      </c>
      <c r="D96" s="1">
        <v>33314</v>
      </c>
      <c r="E96" s="1">
        <v>3943</v>
      </c>
      <c r="F96" s="1">
        <v>0</v>
      </c>
      <c r="G96" s="1">
        <v>12129</v>
      </c>
      <c r="H96" s="1">
        <v>0</v>
      </c>
      <c r="I96" s="1">
        <v>613</v>
      </c>
      <c r="J96" s="4">
        <v>56.47</v>
      </c>
      <c r="K96" s="4">
        <v>1.61</v>
      </c>
      <c r="L96" s="4">
        <v>25.1</v>
      </c>
      <c r="M96" s="1">
        <v>1.19</v>
      </c>
      <c r="N96" s="1">
        <v>8156</v>
      </c>
      <c r="O96" s="1">
        <v>8519</v>
      </c>
      <c r="P96" s="1">
        <v>841</v>
      </c>
      <c r="Q96" s="1">
        <v>7521</v>
      </c>
      <c r="R96" s="1">
        <v>157</v>
      </c>
      <c r="S96" s="1">
        <v>3585</v>
      </c>
      <c r="T96" s="1">
        <v>350</v>
      </c>
      <c r="Z96" s="1">
        <v>0</v>
      </c>
      <c r="AA96" s="1">
        <f t="shared" si="61"/>
        <v>33314</v>
      </c>
      <c r="AB96" s="1">
        <f t="shared" si="62"/>
        <v>3943</v>
      </c>
      <c r="AC96" s="1">
        <f t="shared" si="63"/>
        <v>12129</v>
      </c>
      <c r="AD96" s="1">
        <f t="shared" si="64"/>
        <v>613</v>
      </c>
      <c r="AE96" s="1">
        <f t="shared" si="75"/>
        <v>-283</v>
      </c>
      <c r="AF96" s="1">
        <f t="shared" si="65"/>
        <v>316</v>
      </c>
      <c r="AG96" s="1">
        <f t="shared" si="66"/>
        <v>0</v>
      </c>
      <c r="AH96" s="1">
        <f t="shared" si="67"/>
        <v>18</v>
      </c>
      <c r="AI96" s="1">
        <f t="shared" si="76"/>
        <v>51</v>
      </c>
      <c r="AJ96" s="9">
        <f t="shared" si="44"/>
        <v>3.6739586454899609E-2</v>
      </c>
      <c r="AK96" s="9">
        <f t="shared" si="45"/>
        <v>0.3337</v>
      </c>
      <c r="AL96" s="9">
        <f t="shared" si="46"/>
        <v>7.886E-2</v>
      </c>
      <c r="AM96" s="9">
        <f t="shared" si="47"/>
        <v>0.24257999999999999</v>
      </c>
      <c r="AN96" s="9">
        <f t="shared" si="48"/>
        <v>1.226E-2</v>
      </c>
      <c r="AO96" s="9">
        <f t="shared" si="49"/>
        <v>1.0200000000000001E-3</v>
      </c>
      <c r="AP96" s="1">
        <f t="shared" si="68"/>
        <v>0</v>
      </c>
      <c r="AQ96" s="1">
        <f t="shared" si="69"/>
        <v>0</v>
      </c>
      <c r="AS96" s="1">
        <f t="shared" si="70"/>
        <v>0</v>
      </c>
      <c r="AT96" s="1">
        <f t="shared" si="77"/>
        <v>0</v>
      </c>
      <c r="AU96" s="1">
        <f t="shared" si="50"/>
        <v>0</v>
      </c>
      <c r="AV96" s="9">
        <f t="shared" si="71"/>
        <v>0</v>
      </c>
      <c r="AW96" s="9">
        <f t="shared" si="51"/>
        <v>0</v>
      </c>
      <c r="AX96" s="9">
        <f t="shared" si="52"/>
        <v>0</v>
      </c>
      <c r="AY96" s="9">
        <f t="shared" si="53"/>
        <v>0</v>
      </c>
      <c r="AZ96" s="9">
        <f t="shared" si="54"/>
        <v>0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79">+BJ95+1</f>
        <v>98</v>
      </c>
      <c r="BK96" s="7">
        <f t="shared" si="79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43"/>
        <v>16727</v>
      </c>
      <c r="C97" s="1">
        <v>84</v>
      </c>
      <c r="D97" s="1">
        <v>33271</v>
      </c>
      <c r="E97" s="1">
        <v>3666</v>
      </c>
      <c r="F97" s="1">
        <v>0</v>
      </c>
      <c r="G97" s="1">
        <v>12430</v>
      </c>
      <c r="H97" s="1">
        <v>0</v>
      </c>
      <c r="I97" s="1">
        <v>631</v>
      </c>
      <c r="J97" s="4">
        <v>56.48</v>
      </c>
      <c r="K97" s="4">
        <v>1.61</v>
      </c>
      <c r="L97" s="4">
        <v>25.2</v>
      </c>
      <c r="M97" s="1">
        <v>1.18</v>
      </c>
      <c r="N97" s="1">
        <v>8196</v>
      </c>
      <c r="O97" s="1">
        <v>8521</v>
      </c>
      <c r="P97" s="1">
        <v>720</v>
      </c>
      <c r="Q97" s="1">
        <v>7643</v>
      </c>
      <c r="R97" s="1">
        <v>158</v>
      </c>
      <c r="S97" s="1">
        <v>3335</v>
      </c>
      <c r="T97" s="1">
        <v>326</v>
      </c>
      <c r="Z97" s="1">
        <v>0</v>
      </c>
      <c r="AA97" s="1">
        <f t="shared" si="61"/>
        <v>33271</v>
      </c>
      <c r="AB97" s="1">
        <f t="shared" si="62"/>
        <v>3666</v>
      </c>
      <c r="AC97" s="1">
        <f t="shared" si="63"/>
        <v>12430</v>
      </c>
      <c r="AD97" s="1">
        <f t="shared" si="64"/>
        <v>631</v>
      </c>
      <c r="AE97" s="1">
        <f t="shared" si="75"/>
        <v>-277</v>
      </c>
      <c r="AF97" s="1">
        <f t="shared" si="65"/>
        <v>301</v>
      </c>
      <c r="AG97" s="1">
        <f t="shared" si="66"/>
        <v>0</v>
      </c>
      <c r="AH97" s="1">
        <f t="shared" si="67"/>
        <v>18</v>
      </c>
      <c r="AI97" s="1">
        <f t="shared" si="76"/>
        <v>42</v>
      </c>
      <c r="AJ97" s="9">
        <f t="shared" si="44"/>
        <v>3.7723441143062114E-2</v>
      </c>
      <c r="AK97" s="9">
        <f t="shared" si="45"/>
        <v>0.33454</v>
      </c>
      <c r="AL97" s="9">
        <f t="shared" si="46"/>
        <v>7.3319999999999996E-2</v>
      </c>
      <c r="AM97" s="9">
        <f t="shared" si="47"/>
        <v>0.24859999999999999</v>
      </c>
      <c r="AN97" s="9">
        <f t="shared" si="48"/>
        <v>1.2619999999999999E-2</v>
      </c>
      <c r="AO97" s="9">
        <f t="shared" si="49"/>
        <v>8.4000000000000003E-4</v>
      </c>
      <c r="AP97" s="1">
        <f t="shared" si="68"/>
        <v>0</v>
      </c>
      <c r="AQ97" s="1">
        <f t="shared" si="69"/>
        <v>0</v>
      </c>
      <c r="AS97" s="1">
        <f t="shared" si="70"/>
        <v>0</v>
      </c>
      <c r="AT97" s="1">
        <f t="shared" si="77"/>
        <v>0</v>
      </c>
      <c r="AU97" s="1">
        <f t="shared" si="50"/>
        <v>0</v>
      </c>
      <c r="AV97" s="9">
        <f t="shared" si="71"/>
        <v>0</v>
      </c>
      <c r="AW97" s="9">
        <f t="shared" si="51"/>
        <v>0</v>
      </c>
      <c r="AX97" s="9">
        <f t="shared" si="52"/>
        <v>0</v>
      </c>
      <c r="AY97" s="9">
        <f t="shared" si="53"/>
        <v>0</v>
      </c>
      <c r="AZ97" s="9">
        <f t="shared" si="54"/>
        <v>0</v>
      </c>
      <c r="BB97" s="7"/>
      <c r="BC97" s="7"/>
      <c r="BD97" s="7"/>
      <c r="BE97" s="7"/>
      <c r="BF97" s="7"/>
      <c r="BG97" s="7"/>
      <c r="BH97" s="7"/>
      <c r="BI97" s="7"/>
      <c r="BJ97" s="7">
        <f t="shared" si="79"/>
        <v>99</v>
      </c>
      <c r="BK97" s="7">
        <f t="shared" si="79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43"/>
        <v>16768</v>
      </c>
      <c r="C98" s="1">
        <v>85</v>
      </c>
      <c r="D98" s="1">
        <v>33229</v>
      </c>
      <c r="E98" s="1">
        <v>3408</v>
      </c>
      <c r="F98" s="1">
        <v>0</v>
      </c>
      <c r="G98" s="1">
        <v>12712</v>
      </c>
      <c r="H98" s="1">
        <v>0</v>
      </c>
      <c r="I98" s="1">
        <v>648</v>
      </c>
      <c r="J98" s="4">
        <v>56.48</v>
      </c>
      <c r="K98" s="4">
        <v>1.62</v>
      </c>
      <c r="L98" s="4">
        <v>25.3</v>
      </c>
      <c r="M98" s="1">
        <v>1.1599999999999999</v>
      </c>
      <c r="N98" s="1">
        <v>8235</v>
      </c>
      <c r="O98" s="1">
        <v>8524</v>
      </c>
      <c r="P98" s="1">
        <v>614</v>
      </c>
      <c r="Q98" s="1">
        <v>7751</v>
      </c>
      <c r="R98" s="1">
        <v>158</v>
      </c>
      <c r="S98" s="1">
        <v>3101</v>
      </c>
      <c r="T98" s="1">
        <v>303</v>
      </c>
      <c r="Z98" s="1">
        <v>0</v>
      </c>
      <c r="AA98" s="1">
        <f t="shared" si="61"/>
        <v>33229</v>
      </c>
      <c r="AB98" s="1">
        <f t="shared" si="62"/>
        <v>3408</v>
      </c>
      <c r="AC98" s="1">
        <f t="shared" si="63"/>
        <v>12712</v>
      </c>
      <c r="AD98" s="1">
        <f t="shared" si="64"/>
        <v>648</v>
      </c>
      <c r="AE98" s="1">
        <f t="shared" si="75"/>
        <v>-258</v>
      </c>
      <c r="AF98" s="1">
        <f t="shared" si="65"/>
        <v>282</v>
      </c>
      <c r="AG98" s="1">
        <f t="shared" si="66"/>
        <v>0</v>
      </c>
      <c r="AH98" s="1">
        <f t="shared" si="67"/>
        <v>17</v>
      </c>
      <c r="AI98" s="1">
        <f t="shared" si="76"/>
        <v>41</v>
      </c>
      <c r="AJ98" s="9">
        <f t="shared" si="44"/>
        <v>3.8645038167938933E-2</v>
      </c>
      <c r="AK98" s="9">
        <f t="shared" si="45"/>
        <v>0.33535999999999999</v>
      </c>
      <c r="AL98" s="9">
        <f t="shared" si="46"/>
        <v>6.8159999999999998E-2</v>
      </c>
      <c r="AM98" s="9">
        <f t="shared" si="47"/>
        <v>0.25424000000000002</v>
      </c>
      <c r="AN98" s="9">
        <f t="shared" si="48"/>
        <v>1.2959999999999999E-2</v>
      </c>
      <c r="AO98" s="9">
        <f t="shared" si="49"/>
        <v>8.1999999999999998E-4</v>
      </c>
      <c r="AP98" s="1">
        <f t="shared" si="68"/>
        <v>0</v>
      </c>
      <c r="AQ98" s="1">
        <f t="shared" si="69"/>
        <v>0</v>
      </c>
      <c r="AS98" s="1">
        <f t="shared" si="70"/>
        <v>0</v>
      </c>
      <c r="AT98" s="1">
        <f t="shared" si="77"/>
        <v>0</v>
      </c>
      <c r="AU98" s="1">
        <f t="shared" si="50"/>
        <v>0</v>
      </c>
      <c r="AV98" s="9">
        <f t="shared" si="71"/>
        <v>0</v>
      </c>
      <c r="AW98" s="9">
        <f t="shared" si="51"/>
        <v>0</v>
      </c>
      <c r="AX98" s="9">
        <f t="shared" si="52"/>
        <v>0</v>
      </c>
      <c r="AY98" s="9">
        <f t="shared" si="53"/>
        <v>0</v>
      </c>
      <c r="AZ98" s="9">
        <f t="shared" si="54"/>
        <v>0</v>
      </c>
      <c r="BB98" s="7"/>
      <c r="BC98" s="7"/>
      <c r="BD98" s="7"/>
      <c r="BE98" s="7"/>
      <c r="BF98" s="7"/>
      <c r="BG98" s="7"/>
      <c r="BH98" s="7"/>
      <c r="BI98" s="7"/>
      <c r="BJ98" s="7">
        <f t="shared" si="79"/>
        <v>100</v>
      </c>
      <c r="BK98" s="7">
        <f t="shared" si="79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43"/>
        <v>16807</v>
      </c>
      <c r="C99" s="1">
        <v>86</v>
      </c>
      <c r="D99" s="1">
        <v>33191</v>
      </c>
      <c r="E99" s="1">
        <v>3160</v>
      </c>
      <c r="F99" s="1">
        <v>0</v>
      </c>
      <c r="G99" s="1">
        <v>12982</v>
      </c>
      <c r="H99" s="1">
        <v>0</v>
      </c>
      <c r="I99" s="1">
        <v>665</v>
      </c>
      <c r="J99" s="4">
        <v>56.49</v>
      </c>
      <c r="K99" s="4">
        <v>1.62</v>
      </c>
      <c r="L99" s="4">
        <v>25.3</v>
      </c>
      <c r="M99" s="1">
        <v>1.1499999999999999</v>
      </c>
      <c r="N99" s="1">
        <v>8271</v>
      </c>
      <c r="O99" s="1">
        <v>8527</v>
      </c>
      <c r="P99" s="1">
        <v>517</v>
      </c>
      <c r="Q99" s="1">
        <v>7850</v>
      </c>
      <c r="R99" s="1">
        <v>159</v>
      </c>
      <c r="S99" s="1">
        <v>2875</v>
      </c>
      <c r="T99" s="1">
        <v>281</v>
      </c>
      <c r="Z99" s="1">
        <v>0</v>
      </c>
      <c r="AA99" s="1">
        <f t="shared" si="61"/>
        <v>33191</v>
      </c>
      <c r="AB99" s="1">
        <f t="shared" si="62"/>
        <v>3160</v>
      </c>
      <c r="AC99" s="1">
        <f t="shared" si="63"/>
        <v>12982</v>
      </c>
      <c r="AD99" s="1">
        <f t="shared" si="64"/>
        <v>665</v>
      </c>
      <c r="AE99" s="1">
        <f t="shared" si="75"/>
        <v>-248</v>
      </c>
      <c r="AF99" s="1">
        <f t="shared" si="65"/>
        <v>270</v>
      </c>
      <c r="AG99" s="1">
        <f t="shared" si="66"/>
        <v>0</v>
      </c>
      <c r="AH99" s="1">
        <f t="shared" si="67"/>
        <v>17</v>
      </c>
      <c r="AI99" s="1">
        <f t="shared" si="76"/>
        <v>39</v>
      </c>
      <c r="AJ99" s="9">
        <f t="shared" si="44"/>
        <v>3.9566847147022077E-2</v>
      </c>
      <c r="AK99" s="9">
        <f t="shared" si="45"/>
        <v>0.33613999999999999</v>
      </c>
      <c r="AL99" s="9">
        <f t="shared" si="46"/>
        <v>6.3200000000000006E-2</v>
      </c>
      <c r="AM99" s="9">
        <f t="shared" si="47"/>
        <v>0.25963999999999998</v>
      </c>
      <c r="AN99" s="9">
        <f t="shared" si="48"/>
        <v>1.3299999999999999E-2</v>
      </c>
      <c r="AO99" s="9">
        <f t="shared" si="49"/>
        <v>7.7999999999999999E-4</v>
      </c>
      <c r="AP99" s="1">
        <f t="shared" si="68"/>
        <v>0</v>
      </c>
      <c r="AQ99" s="1">
        <f t="shared" si="69"/>
        <v>0</v>
      </c>
      <c r="AS99" s="1">
        <f t="shared" si="70"/>
        <v>0</v>
      </c>
      <c r="AT99" s="1">
        <f t="shared" si="77"/>
        <v>0</v>
      </c>
      <c r="AU99" s="1">
        <f t="shared" si="50"/>
        <v>0</v>
      </c>
      <c r="AV99" s="9">
        <f t="shared" si="71"/>
        <v>0</v>
      </c>
      <c r="AW99" s="9">
        <f t="shared" si="51"/>
        <v>0</v>
      </c>
      <c r="AX99" s="9">
        <f t="shared" si="52"/>
        <v>0</v>
      </c>
      <c r="AY99" s="9">
        <f t="shared" si="53"/>
        <v>0</v>
      </c>
      <c r="AZ99" s="9">
        <f t="shared" si="54"/>
        <v>0</v>
      </c>
      <c r="BB99" s="7"/>
      <c r="BC99" s="7"/>
      <c r="BD99" s="7"/>
      <c r="BE99" s="7"/>
      <c r="BF99" s="7"/>
      <c r="BG99" s="7"/>
      <c r="BH99" s="7"/>
      <c r="BI99" s="7"/>
      <c r="BJ99" s="7">
        <f t="shared" si="79"/>
        <v>101</v>
      </c>
      <c r="BK99" s="7">
        <f t="shared" si="79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43"/>
        <v>16842</v>
      </c>
      <c r="C100" s="1">
        <v>87</v>
      </c>
      <c r="D100" s="1">
        <v>33156</v>
      </c>
      <c r="E100" s="1">
        <v>2932</v>
      </c>
      <c r="F100" s="1">
        <v>0</v>
      </c>
      <c r="G100" s="1">
        <v>13227</v>
      </c>
      <c r="H100" s="1">
        <v>0</v>
      </c>
      <c r="I100" s="1">
        <v>683</v>
      </c>
      <c r="J100" s="4">
        <v>56.49</v>
      </c>
      <c r="K100" s="4">
        <v>1.62</v>
      </c>
      <c r="L100" s="4">
        <v>25.4</v>
      </c>
      <c r="M100" s="1">
        <v>1.1399999999999999</v>
      </c>
      <c r="N100" s="1">
        <v>8303</v>
      </c>
      <c r="O100" s="1">
        <v>8529</v>
      </c>
      <c r="P100" s="1">
        <v>435</v>
      </c>
      <c r="Q100" s="1">
        <v>7934</v>
      </c>
      <c r="R100" s="1">
        <v>159</v>
      </c>
      <c r="S100" s="1">
        <v>2669</v>
      </c>
      <c r="T100" s="1">
        <v>259</v>
      </c>
      <c r="Z100" s="1">
        <v>0</v>
      </c>
      <c r="AA100" s="1">
        <f t="shared" si="61"/>
        <v>33156</v>
      </c>
      <c r="AB100" s="1">
        <f t="shared" si="62"/>
        <v>2932</v>
      </c>
      <c r="AC100" s="1">
        <f t="shared" si="63"/>
        <v>13227</v>
      </c>
      <c r="AD100" s="1">
        <f t="shared" si="64"/>
        <v>683</v>
      </c>
      <c r="AE100" s="1">
        <f t="shared" si="75"/>
        <v>-228</v>
      </c>
      <c r="AF100" s="1">
        <f t="shared" si="65"/>
        <v>245</v>
      </c>
      <c r="AG100" s="1">
        <f t="shared" si="66"/>
        <v>0</v>
      </c>
      <c r="AH100" s="1">
        <f t="shared" si="67"/>
        <v>18</v>
      </c>
      <c r="AI100" s="1">
        <f t="shared" si="76"/>
        <v>35</v>
      </c>
      <c r="AJ100" s="9">
        <f t="shared" si="44"/>
        <v>4.0553378458615369E-2</v>
      </c>
      <c r="AK100" s="9">
        <f t="shared" si="45"/>
        <v>0.33683999999999997</v>
      </c>
      <c r="AL100" s="9">
        <f t="shared" si="46"/>
        <v>5.8639999999999998E-2</v>
      </c>
      <c r="AM100" s="9">
        <f t="shared" si="47"/>
        <v>0.26454</v>
      </c>
      <c r="AN100" s="9">
        <f t="shared" si="48"/>
        <v>1.366E-2</v>
      </c>
      <c r="AO100" s="9">
        <f t="shared" si="49"/>
        <v>6.9999999999999999E-4</v>
      </c>
      <c r="AP100" s="1">
        <f t="shared" si="68"/>
        <v>0</v>
      </c>
      <c r="AQ100" s="1">
        <f t="shared" si="69"/>
        <v>0</v>
      </c>
      <c r="AS100" s="1">
        <f t="shared" si="70"/>
        <v>0</v>
      </c>
      <c r="AT100" s="1">
        <f t="shared" si="77"/>
        <v>0</v>
      </c>
      <c r="AU100" s="1">
        <f t="shared" si="50"/>
        <v>0</v>
      </c>
      <c r="AV100" s="9">
        <f t="shared" si="71"/>
        <v>0</v>
      </c>
      <c r="AW100" s="9">
        <f t="shared" si="51"/>
        <v>0</v>
      </c>
      <c r="AX100" s="9">
        <f t="shared" si="52"/>
        <v>0</v>
      </c>
      <c r="AY100" s="9">
        <f t="shared" si="53"/>
        <v>0</v>
      </c>
      <c r="AZ100" s="9">
        <f t="shared" si="54"/>
        <v>0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79"/>
        <v>102</v>
      </c>
      <c r="BK100" s="7">
        <f t="shared" si="79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43"/>
        <v>16875</v>
      </c>
      <c r="C101" s="1">
        <v>88</v>
      </c>
      <c r="D101" s="1">
        <v>33123</v>
      </c>
      <c r="E101" s="1">
        <v>2723</v>
      </c>
      <c r="F101" s="1">
        <v>0</v>
      </c>
      <c r="G101" s="1">
        <v>13454</v>
      </c>
      <c r="H101" s="1">
        <v>0</v>
      </c>
      <c r="I101" s="1">
        <v>698</v>
      </c>
      <c r="J101" s="4">
        <v>56.5</v>
      </c>
      <c r="K101" s="4">
        <v>1.62</v>
      </c>
      <c r="L101" s="4">
        <v>25.4</v>
      </c>
      <c r="M101" s="1">
        <v>1.1299999999999999</v>
      </c>
      <c r="N101" s="1">
        <v>8333</v>
      </c>
      <c r="O101" s="1">
        <v>8532</v>
      </c>
      <c r="P101" s="1">
        <v>365</v>
      </c>
      <c r="Q101" s="1">
        <v>8007</v>
      </c>
      <c r="R101" s="1">
        <v>160</v>
      </c>
      <c r="S101" s="1">
        <v>2482</v>
      </c>
      <c r="T101" s="1">
        <v>241</v>
      </c>
      <c r="Z101" s="1">
        <v>0</v>
      </c>
      <c r="AA101" s="1">
        <f t="shared" si="61"/>
        <v>33123</v>
      </c>
      <c r="AB101" s="1">
        <f t="shared" si="62"/>
        <v>2723</v>
      </c>
      <c r="AC101" s="1">
        <f t="shared" si="63"/>
        <v>13454</v>
      </c>
      <c r="AD101" s="1">
        <f t="shared" si="64"/>
        <v>698</v>
      </c>
      <c r="AE101" s="1">
        <f t="shared" si="75"/>
        <v>-209</v>
      </c>
      <c r="AF101" s="1">
        <f t="shared" si="65"/>
        <v>227</v>
      </c>
      <c r="AG101" s="1">
        <f t="shared" si="66"/>
        <v>0</v>
      </c>
      <c r="AH101" s="1">
        <f t="shared" si="67"/>
        <v>15</v>
      </c>
      <c r="AI101" s="1">
        <f t="shared" si="76"/>
        <v>33</v>
      </c>
      <c r="AJ101" s="9">
        <f t="shared" si="44"/>
        <v>4.1362962962962962E-2</v>
      </c>
      <c r="AK101" s="9">
        <f t="shared" si="45"/>
        <v>0.33750000000000002</v>
      </c>
      <c r="AL101" s="9">
        <f t="shared" si="46"/>
        <v>5.4460000000000001E-2</v>
      </c>
      <c r="AM101" s="9">
        <f t="shared" si="47"/>
        <v>0.26907999999999999</v>
      </c>
      <c r="AN101" s="9">
        <f t="shared" si="48"/>
        <v>1.396E-2</v>
      </c>
      <c r="AO101" s="9">
        <f t="shared" si="49"/>
        <v>6.6E-4</v>
      </c>
      <c r="AP101" s="1">
        <f t="shared" si="68"/>
        <v>0</v>
      </c>
      <c r="AQ101" s="1">
        <f t="shared" si="69"/>
        <v>0</v>
      </c>
      <c r="AS101" s="1">
        <f t="shared" si="70"/>
        <v>0</v>
      </c>
      <c r="AT101" s="1">
        <f t="shared" si="77"/>
        <v>0</v>
      </c>
      <c r="AU101" s="1">
        <f t="shared" si="50"/>
        <v>0</v>
      </c>
      <c r="AV101" s="9">
        <f t="shared" si="71"/>
        <v>0</v>
      </c>
      <c r="AW101" s="9">
        <f t="shared" si="51"/>
        <v>0</v>
      </c>
      <c r="AX101" s="9">
        <f t="shared" si="52"/>
        <v>0</v>
      </c>
      <c r="AY101" s="9">
        <f t="shared" si="53"/>
        <v>0</v>
      </c>
      <c r="AZ101" s="9">
        <f t="shared" si="54"/>
        <v>0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79"/>
        <v>103</v>
      </c>
      <c r="BK101" s="7">
        <f t="shared" si="79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43"/>
        <v>16906</v>
      </c>
      <c r="C102" s="1">
        <v>89</v>
      </c>
      <c r="D102" s="1">
        <v>33092</v>
      </c>
      <c r="E102" s="1">
        <v>2527</v>
      </c>
      <c r="F102" s="1">
        <v>0</v>
      </c>
      <c r="G102" s="1">
        <v>13667</v>
      </c>
      <c r="H102" s="1">
        <v>0</v>
      </c>
      <c r="I102" s="1">
        <v>712</v>
      </c>
      <c r="J102" s="4">
        <v>56.51</v>
      </c>
      <c r="K102" s="4">
        <v>1.61</v>
      </c>
      <c r="L102" s="4">
        <v>25.5</v>
      </c>
      <c r="M102" s="1">
        <v>1.1200000000000001</v>
      </c>
      <c r="N102" s="1">
        <v>8362</v>
      </c>
      <c r="O102" s="1">
        <v>8535</v>
      </c>
      <c r="P102" s="1">
        <v>304</v>
      </c>
      <c r="Q102" s="1">
        <v>8069</v>
      </c>
      <c r="R102" s="1">
        <v>160</v>
      </c>
      <c r="S102" s="1">
        <v>2305</v>
      </c>
      <c r="T102" s="1">
        <v>224</v>
      </c>
      <c r="Z102" s="1">
        <v>0</v>
      </c>
      <c r="AA102" s="1">
        <f t="shared" si="61"/>
        <v>33092</v>
      </c>
      <c r="AB102" s="1">
        <f t="shared" si="62"/>
        <v>2527</v>
      </c>
      <c r="AC102" s="1">
        <f t="shared" si="63"/>
        <v>13667</v>
      </c>
      <c r="AD102" s="1">
        <f t="shared" si="64"/>
        <v>712</v>
      </c>
      <c r="AE102" s="1">
        <f t="shared" si="75"/>
        <v>-196</v>
      </c>
      <c r="AF102" s="1">
        <f t="shared" si="65"/>
        <v>213</v>
      </c>
      <c r="AG102" s="1">
        <f t="shared" si="66"/>
        <v>0</v>
      </c>
      <c r="AH102" s="1">
        <f t="shared" si="67"/>
        <v>14</v>
      </c>
      <c r="AI102" s="1">
        <f t="shared" si="76"/>
        <v>31</v>
      </c>
      <c r="AJ102" s="9">
        <f t="shared" si="44"/>
        <v>4.2115225363776175E-2</v>
      </c>
      <c r="AK102" s="9">
        <f t="shared" si="45"/>
        <v>0.33811999999999998</v>
      </c>
      <c r="AL102" s="9">
        <f t="shared" si="46"/>
        <v>5.0540000000000002E-2</v>
      </c>
      <c r="AM102" s="9">
        <f t="shared" si="47"/>
        <v>0.27334000000000003</v>
      </c>
      <c r="AN102" s="9">
        <f t="shared" si="48"/>
        <v>1.4239999999999999E-2</v>
      </c>
      <c r="AO102" s="9">
        <f t="shared" si="49"/>
        <v>6.2E-4</v>
      </c>
      <c r="AP102" s="1">
        <f t="shared" si="68"/>
        <v>0</v>
      </c>
      <c r="AQ102" s="1">
        <f t="shared" si="69"/>
        <v>0</v>
      </c>
      <c r="AS102" s="1">
        <f t="shared" si="70"/>
        <v>0</v>
      </c>
      <c r="AT102" s="1">
        <f t="shared" si="77"/>
        <v>0</v>
      </c>
      <c r="AU102" s="1">
        <f t="shared" si="50"/>
        <v>0</v>
      </c>
      <c r="AV102" s="9">
        <f t="shared" si="71"/>
        <v>0</v>
      </c>
      <c r="AW102" s="9">
        <f t="shared" si="51"/>
        <v>0</v>
      </c>
      <c r="AX102" s="9">
        <f t="shared" si="52"/>
        <v>0</v>
      </c>
      <c r="AY102" s="9">
        <f t="shared" si="53"/>
        <v>0</v>
      </c>
      <c r="AZ102" s="9">
        <f t="shared" si="54"/>
        <v>0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79"/>
        <v>104</v>
      </c>
      <c r="BK102" s="7">
        <f t="shared" si="79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43"/>
        <v>16936</v>
      </c>
      <c r="C103" s="1">
        <v>90</v>
      </c>
      <c r="D103" s="1">
        <v>33063</v>
      </c>
      <c r="E103" s="1">
        <v>2349</v>
      </c>
      <c r="F103" s="1">
        <v>0</v>
      </c>
      <c r="G103" s="1">
        <v>13860</v>
      </c>
      <c r="H103" s="1">
        <v>0</v>
      </c>
      <c r="I103" s="1">
        <v>727</v>
      </c>
      <c r="J103" s="4">
        <v>56.51</v>
      </c>
      <c r="K103" s="4">
        <v>1.61</v>
      </c>
      <c r="L103" s="4">
        <v>25.5</v>
      </c>
      <c r="M103" s="1">
        <v>1.1100000000000001</v>
      </c>
      <c r="N103" s="1">
        <v>8389</v>
      </c>
      <c r="O103" s="1">
        <v>8537</v>
      </c>
      <c r="P103" s="1">
        <v>258</v>
      </c>
      <c r="Q103" s="1">
        <v>8117</v>
      </c>
      <c r="R103" s="1">
        <v>161</v>
      </c>
      <c r="S103" s="1">
        <v>2141</v>
      </c>
      <c r="T103" s="1">
        <v>208</v>
      </c>
      <c r="Z103" s="1">
        <v>0</v>
      </c>
      <c r="AA103" s="1">
        <f t="shared" si="61"/>
        <v>33063</v>
      </c>
      <c r="AB103" s="1">
        <f t="shared" si="62"/>
        <v>2349</v>
      </c>
      <c r="AC103" s="1">
        <f t="shared" si="63"/>
        <v>13860</v>
      </c>
      <c r="AD103" s="1">
        <f t="shared" si="64"/>
        <v>727</v>
      </c>
      <c r="AE103" s="1">
        <f t="shared" si="75"/>
        <v>-178</v>
      </c>
      <c r="AF103" s="1">
        <f t="shared" si="65"/>
        <v>193</v>
      </c>
      <c r="AG103" s="1">
        <f t="shared" si="66"/>
        <v>0</v>
      </c>
      <c r="AH103" s="1">
        <f t="shared" si="67"/>
        <v>15</v>
      </c>
      <c r="AI103" s="1">
        <f t="shared" si="76"/>
        <v>30</v>
      </c>
      <c r="AJ103" s="9">
        <f t="shared" si="44"/>
        <v>4.2926310817194141E-2</v>
      </c>
      <c r="AK103" s="9">
        <f t="shared" si="45"/>
        <v>0.33872000000000002</v>
      </c>
      <c r="AL103" s="9">
        <f t="shared" si="46"/>
        <v>4.6980000000000001E-2</v>
      </c>
      <c r="AM103" s="9">
        <f t="shared" si="47"/>
        <v>0.2772</v>
      </c>
      <c r="AN103" s="9">
        <f t="shared" si="48"/>
        <v>1.4540000000000001E-2</v>
      </c>
      <c r="AO103" s="9">
        <f t="shared" si="49"/>
        <v>5.9999999999999995E-4</v>
      </c>
      <c r="AP103" s="1">
        <f t="shared" si="68"/>
        <v>0</v>
      </c>
      <c r="AQ103" s="1">
        <f t="shared" si="69"/>
        <v>0</v>
      </c>
      <c r="AS103" s="1">
        <f t="shared" si="70"/>
        <v>0</v>
      </c>
      <c r="AT103" s="1">
        <f t="shared" si="77"/>
        <v>0</v>
      </c>
      <c r="AU103" s="1">
        <f t="shared" si="50"/>
        <v>0</v>
      </c>
      <c r="AV103" s="9">
        <f t="shared" si="71"/>
        <v>0</v>
      </c>
      <c r="AW103" s="9">
        <f t="shared" si="51"/>
        <v>0</v>
      </c>
      <c r="AX103" s="9">
        <f t="shared" si="52"/>
        <v>0</v>
      </c>
      <c r="AY103" s="9">
        <f t="shared" si="53"/>
        <v>0</v>
      </c>
      <c r="AZ103" s="9">
        <f t="shared" si="54"/>
        <v>0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79"/>
        <v>105</v>
      </c>
      <c r="BK103" s="7">
        <f t="shared" si="79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43"/>
        <v>16963</v>
      </c>
      <c r="C104" s="1">
        <v>91</v>
      </c>
      <c r="D104" s="1">
        <v>33035</v>
      </c>
      <c r="E104" s="1">
        <v>2182</v>
      </c>
      <c r="F104" s="1">
        <v>0</v>
      </c>
      <c r="G104" s="1">
        <v>14042</v>
      </c>
      <c r="H104" s="1">
        <v>0</v>
      </c>
      <c r="I104" s="1">
        <v>739</v>
      </c>
      <c r="J104" s="4">
        <v>56.52</v>
      </c>
      <c r="K104" s="4">
        <v>1.61</v>
      </c>
      <c r="L104" s="4">
        <v>25.5</v>
      </c>
      <c r="M104" s="1">
        <v>1.1000000000000001</v>
      </c>
      <c r="N104" s="1">
        <v>8414</v>
      </c>
      <c r="O104" s="1">
        <v>8540</v>
      </c>
      <c r="P104" s="1">
        <v>218</v>
      </c>
      <c r="Q104" s="1">
        <v>8160</v>
      </c>
      <c r="R104" s="1">
        <v>161</v>
      </c>
      <c r="S104" s="1">
        <v>1987</v>
      </c>
      <c r="T104" s="1">
        <v>193</v>
      </c>
      <c r="Z104" s="1">
        <v>0</v>
      </c>
      <c r="AA104" s="1">
        <f t="shared" si="61"/>
        <v>33035</v>
      </c>
      <c r="AB104" s="1">
        <f t="shared" si="62"/>
        <v>2182</v>
      </c>
      <c r="AC104" s="1">
        <f t="shared" si="63"/>
        <v>14042</v>
      </c>
      <c r="AD104" s="1">
        <f t="shared" si="64"/>
        <v>739</v>
      </c>
      <c r="AE104" s="1">
        <f t="shared" si="75"/>
        <v>-167</v>
      </c>
      <c r="AF104" s="1">
        <f t="shared" si="65"/>
        <v>182</v>
      </c>
      <c r="AG104" s="1">
        <f t="shared" si="66"/>
        <v>0</v>
      </c>
      <c r="AH104" s="1">
        <f t="shared" si="67"/>
        <v>12</v>
      </c>
      <c r="AI104" s="1">
        <f t="shared" si="76"/>
        <v>27</v>
      </c>
      <c r="AJ104" s="9">
        <f t="shared" si="44"/>
        <v>4.3565407062429992E-2</v>
      </c>
      <c r="AK104" s="9">
        <f t="shared" si="45"/>
        <v>0.33926000000000001</v>
      </c>
      <c r="AL104" s="9">
        <f t="shared" si="46"/>
        <v>4.3639999999999998E-2</v>
      </c>
      <c r="AM104" s="9">
        <f t="shared" si="47"/>
        <v>0.28083999999999998</v>
      </c>
      <c r="AN104" s="9">
        <f t="shared" si="48"/>
        <v>1.478E-2</v>
      </c>
      <c r="AO104" s="9">
        <f t="shared" si="49"/>
        <v>5.4000000000000001E-4</v>
      </c>
      <c r="AP104" s="1">
        <f t="shared" si="68"/>
        <v>0</v>
      </c>
      <c r="AQ104" s="1">
        <f t="shared" si="69"/>
        <v>0</v>
      </c>
      <c r="AS104" s="1">
        <f t="shared" si="70"/>
        <v>0</v>
      </c>
      <c r="AT104" s="1">
        <f t="shared" si="77"/>
        <v>0</v>
      </c>
      <c r="AU104" s="1">
        <f t="shared" si="50"/>
        <v>0</v>
      </c>
      <c r="AV104" s="9">
        <f t="shared" si="71"/>
        <v>0</v>
      </c>
      <c r="AW104" s="9">
        <f t="shared" si="51"/>
        <v>0</v>
      </c>
      <c r="AX104" s="9">
        <f t="shared" si="52"/>
        <v>0</v>
      </c>
      <c r="AY104" s="9">
        <f t="shared" si="53"/>
        <v>0</v>
      </c>
      <c r="AZ104" s="9">
        <f t="shared" si="54"/>
        <v>0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79"/>
        <v>106</v>
      </c>
      <c r="BK104" s="7">
        <f t="shared" si="79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43"/>
        <v>16989</v>
      </c>
      <c r="C105" s="1">
        <v>92</v>
      </c>
      <c r="D105" s="1">
        <v>33010</v>
      </c>
      <c r="E105" s="1">
        <v>2023</v>
      </c>
      <c r="F105" s="1">
        <v>0</v>
      </c>
      <c r="G105" s="1">
        <v>14214</v>
      </c>
      <c r="H105" s="1">
        <v>0</v>
      </c>
      <c r="I105" s="1">
        <v>752</v>
      </c>
      <c r="J105" s="4">
        <v>56.53</v>
      </c>
      <c r="K105" s="4">
        <v>1.61</v>
      </c>
      <c r="L105" s="4">
        <v>25.6</v>
      </c>
      <c r="M105" s="1">
        <v>1.0900000000000001</v>
      </c>
      <c r="N105" s="1">
        <v>8437</v>
      </c>
      <c r="O105" s="1">
        <v>8542</v>
      </c>
      <c r="P105" s="1">
        <v>183</v>
      </c>
      <c r="Q105" s="1">
        <v>8197</v>
      </c>
      <c r="R105" s="1">
        <v>161</v>
      </c>
      <c r="S105" s="1">
        <v>1842</v>
      </c>
      <c r="T105" s="1">
        <v>178</v>
      </c>
      <c r="Z105" s="1">
        <v>0</v>
      </c>
      <c r="AA105" s="1">
        <f t="shared" si="61"/>
        <v>33010</v>
      </c>
      <c r="AB105" s="1">
        <f t="shared" si="62"/>
        <v>2023</v>
      </c>
      <c r="AC105" s="1">
        <f t="shared" si="63"/>
        <v>14214</v>
      </c>
      <c r="AD105" s="1">
        <f t="shared" si="64"/>
        <v>752</v>
      </c>
      <c r="AE105" s="1">
        <f t="shared" si="75"/>
        <v>-159</v>
      </c>
      <c r="AF105" s="1">
        <f t="shared" si="65"/>
        <v>172</v>
      </c>
      <c r="AG105" s="1">
        <f t="shared" si="66"/>
        <v>0</v>
      </c>
      <c r="AH105" s="1">
        <f t="shared" si="67"/>
        <v>13</v>
      </c>
      <c r="AI105" s="1">
        <f t="shared" si="76"/>
        <v>26</v>
      </c>
      <c r="AJ105" s="9">
        <f t="shared" si="44"/>
        <v>4.4263935487668493E-2</v>
      </c>
      <c r="AK105" s="9">
        <f t="shared" si="45"/>
        <v>0.33978000000000003</v>
      </c>
      <c r="AL105" s="9">
        <f t="shared" si="46"/>
        <v>4.0460000000000003E-2</v>
      </c>
      <c r="AM105" s="9">
        <f t="shared" si="47"/>
        <v>0.28427999999999998</v>
      </c>
      <c r="AN105" s="9">
        <f t="shared" si="48"/>
        <v>1.504E-2</v>
      </c>
      <c r="AO105" s="9">
        <f t="shared" si="49"/>
        <v>5.1999999999999995E-4</v>
      </c>
      <c r="AP105" s="1">
        <f t="shared" si="68"/>
        <v>0</v>
      </c>
      <c r="AQ105" s="1">
        <f t="shared" si="69"/>
        <v>0</v>
      </c>
      <c r="AS105" s="1">
        <f t="shared" si="70"/>
        <v>0</v>
      </c>
      <c r="AT105" s="1">
        <f t="shared" si="77"/>
        <v>0</v>
      </c>
      <c r="AU105" s="1">
        <f t="shared" si="50"/>
        <v>0</v>
      </c>
      <c r="AV105" s="9">
        <f t="shared" si="71"/>
        <v>0</v>
      </c>
      <c r="AW105" s="9">
        <f t="shared" si="51"/>
        <v>0</v>
      </c>
      <c r="AX105" s="9">
        <f t="shared" si="52"/>
        <v>0</v>
      </c>
      <c r="AY105" s="9">
        <f t="shared" si="53"/>
        <v>0</v>
      </c>
      <c r="AZ105" s="9">
        <f t="shared" si="54"/>
        <v>0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79"/>
        <v>107</v>
      </c>
      <c r="BK105" s="7">
        <f t="shared" si="79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43"/>
        <v>17012</v>
      </c>
      <c r="C106" s="1">
        <v>93</v>
      </c>
      <c r="D106" s="1">
        <v>32986</v>
      </c>
      <c r="E106" s="1">
        <v>1881</v>
      </c>
      <c r="F106" s="1">
        <v>0</v>
      </c>
      <c r="G106" s="1">
        <v>14368</v>
      </c>
      <c r="H106" s="1">
        <v>0</v>
      </c>
      <c r="I106" s="1">
        <v>763</v>
      </c>
      <c r="J106" s="4">
        <v>56.53</v>
      </c>
      <c r="K106" s="4">
        <v>1.61</v>
      </c>
      <c r="L106" s="4">
        <v>25.6</v>
      </c>
      <c r="M106" s="1">
        <v>1.0900000000000001</v>
      </c>
      <c r="N106" s="1">
        <v>8457</v>
      </c>
      <c r="O106" s="1">
        <v>8545</v>
      </c>
      <c r="P106" s="1">
        <v>158</v>
      </c>
      <c r="Q106" s="1">
        <v>8225</v>
      </c>
      <c r="R106" s="1">
        <v>161</v>
      </c>
      <c r="S106" s="1">
        <v>1711</v>
      </c>
      <c r="T106" s="1">
        <v>166</v>
      </c>
      <c r="Z106" s="1">
        <v>0</v>
      </c>
      <c r="AA106" s="1">
        <f t="shared" si="61"/>
        <v>32986</v>
      </c>
      <c r="AB106" s="1">
        <f t="shared" si="62"/>
        <v>1881</v>
      </c>
      <c r="AC106" s="1">
        <f t="shared" si="63"/>
        <v>14368</v>
      </c>
      <c r="AD106" s="1">
        <f t="shared" si="64"/>
        <v>763</v>
      </c>
      <c r="AE106" s="1">
        <f t="shared" si="75"/>
        <v>-142</v>
      </c>
      <c r="AF106" s="1">
        <f t="shared" si="65"/>
        <v>154</v>
      </c>
      <c r="AG106" s="1">
        <f t="shared" si="66"/>
        <v>0</v>
      </c>
      <c r="AH106" s="1">
        <f t="shared" si="67"/>
        <v>11</v>
      </c>
      <c r="AI106" s="1">
        <f t="shared" si="76"/>
        <v>23</v>
      </c>
      <c r="AJ106" s="9">
        <f t="shared" si="44"/>
        <v>4.4850693628027273E-2</v>
      </c>
      <c r="AK106" s="9">
        <f t="shared" si="45"/>
        <v>0.34023999999999999</v>
      </c>
      <c r="AL106" s="9">
        <f t="shared" si="46"/>
        <v>3.7620000000000001E-2</v>
      </c>
      <c r="AM106" s="9">
        <f t="shared" si="47"/>
        <v>0.28736</v>
      </c>
      <c r="AN106" s="9">
        <f t="shared" si="48"/>
        <v>1.5259999999999999E-2</v>
      </c>
      <c r="AO106" s="9">
        <f t="shared" si="49"/>
        <v>4.6000000000000001E-4</v>
      </c>
      <c r="AP106" s="1">
        <f t="shared" si="68"/>
        <v>0</v>
      </c>
      <c r="AQ106" s="1">
        <f t="shared" si="69"/>
        <v>0</v>
      </c>
      <c r="AS106" s="1">
        <f t="shared" si="70"/>
        <v>0</v>
      </c>
      <c r="AT106" s="1">
        <f t="shared" si="77"/>
        <v>0</v>
      </c>
      <c r="AU106" s="1">
        <f t="shared" si="50"/>
        <v>0</v>
      </c>
      <c r="AV106" s="9">
        <f t="shared" si="71"/>
        <v>0</v>
      </c>
      <c r="AW106" s="9">
        <f t="shared" si="51"/>
        <v>0</v>
      </c>
      <c r="AX106" s="9">
        <f t="shared" si="52"/>
        <v>0</v>
      </c>
      <c r="AY106" s="9">
        <f t="shared" si="53"/>
        <v>0</v>
      </c>
      <c r="AZ106" s="9">
        <f t="shared" si="54"/>
        <v>0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79"/>
        <v>108</v>
      </c>
      <c r="BK106" s="7">
        <f t="shared" si="79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43"/>
        <v>17034</v>
      </c>
      <c r="C107" s="1">
        <v>94</v>
      </c>
      <c r="D107" s="1">
        <v>32964</v>
      </c>
      <c r="E107" s="1">
        <v>1747</v>
      </c>
      <c r="F107" s="1">
        <v>0</v>
      </c>
      <c r="G107" s="1">
        <v>14511</v>
      </c>
      <c r="H107" s="1">
        <v>0</v>
      </c>
      <c r="I107" s="1">
        <v>776</v>
      </c>
      <c r="J107" s="4">
        <v>56.54</v>
      </c>
      <c r="K107" s="4">
        <v>1.61</v>
      </c>
      <c r="L107" s="4">
        <v>25.6</v>
      </c>
      <c r="M107" s="1">
        <v>1.08</v>
      </c>
      <c r="N107" s="1">
        <v>8477</v>
      </c>
      <c r="O107" s="1">
        <v>8547</v>
      </c>
      <c r="P107" s="1">
        <v>137</v>
      </c>
      <c r="Q107" s="1">
        <v>8248</v>
      </c>
      <c r="R107" s="1">
        <v>162</v>
      </c>
      <c r="S107" s="1">
        <v>1589</v>
      </c>
      <c r="T107" s="1">
        <v>155</v>
      </c>
      <c r="Z107" s="1">
        <v>0</v>
      </c>
      <c r="AA107" s="1">
        <f t="shared" si="61"/>
        <v>32964</v>
      </c>
      <c r="AB107" s="1">
        <f t="shared" si="62"/>
        <v>1747</v>
      </c>
      <c r="AC107" s="1">
        <f t="shared" si="63"/>
        <v>14511</v>
      </c>
      <c r="AD107" s="1">
        <f t="shared" si="64"/>
        <v>776</v>
      </c>
      <c r="AE107" s="1">
        <f t="shared" si="75"/>
        <v>-134</v>
      </c>
      <c r="AF107" s="1">
        <f t="shared" si="65"/>
        <v>143</v>
      </c>
      <c r="AG107" s="1">
        <f t="shared" si="66"/>
        <v>0</v>
      </c>
      <c r="AH107" s="1">
        <f t="shared" si="67"/>
        <v>13</v>
      </c>
      <c r="AI107" s="1">
        <f t="shared" si="76"/>
        <v>22</v>
      </c>
      <c r="AJ107" s="9">
        <f t="shared" si="44"/>
        <v>4.555594692967007E-2</v>
      </c>
      <c r="AK107" s="9">
        <f t="shared" si="45"/>
        <v>0.34067999999999998</v>
      </c>
      <c r="AL107" s="9">
        <f t="shared" si="46"/>
        <v>3.4939999999999999E-2</v>
      </c>
      <c r="AM107" s="9">
        <f t="shared" si="47"/>
        <v>0.29021999999999998</v>
      </c>
      <c r="AN107" s="9">
        <f t="shared" si="48"/>
        <v>1.5520000000000001E-2</v>
      </c>
      <c r="AO107" s="9">
        <f t="shared" si="49"/>
        <v>4.4000000000000002E-4</v>
      </c>
      <c r="AP107" s="1">
        <f t="shared" si="68"/>
        <v>0</v>
      </c>
      <c r="AQ107" s="1">
        <f t="shared" si="69"/>
        <v>0</v>
      </c>
      <c r="AS107" s="1">
        <f t="shared" si="70"/>
        <v>0</v>
      </c>
      <c r="AT107" s="1">
        <f t="shared" si="77"/>
        <v>0</v>
      </c>
      <c r="AU107" s="1">
        <f t="shared" si="50"/>
        <v>0</v>
      </c>
      <c r="AV107" s="9">
        <f t="shared" si="71"/>
        <v>0</v>
      </c>
      <c r="AW107" s="9">
        <f t="shared" si="51"/>
        <v>0</v>
      </c>
      <c r="AX107" s="9">
        <f t="shared" si="52"/>
        <v>0</v>
      </c>
      <c r="AY107" s="9">
        <f t="shared" si="53"/>
        <v>0</v>
      </c>
      <c r="AZ107" s="9">
        <f t="shared" si="54"/>
        <v>0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79"/>
        <v>109</v>
      </c>
      <c r="BK107" s="7">
        <f t="shared" si="79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43"/>
        <v>17053</v>
      </c>
      <c r="C108" s="1">
        <v>95</v>
      </c>
      <c r="D108" s="1">
        <v>32944</v>
      </c>
      <c r="E108" s="1">
        <v>1625</v>
      </c>
      <c r="F108" s="1">
        <v>0</v>
      </c>
      <c r="G108" s="1">
        <v>14642</v>
      </c>
      <c r="H108" s="1">
        <v>0</v>
      </c>
      <c r="I108" s="1">
        <v>786</v>
      </c>
      <c r="J108" s="4">
        <v>56.55</v>
      </c>
      <c r="K108" s="4">
        <v>1.61</v>
      </c>
      <c r="L108" s="4">
        <v>25.6</v>
      </c>
      <c r="M108" s="1">
        <v>1.07</v>
      </c>
      <c r="N108" s="1">
        <v>8495</v>
      </c>
      <c r="O108" s="1">
        <v>8550</v>
      </c>
      <c r="P108" s="1">
        <v>121</v>
      </c>
      <c r="Q108" s="1">
        <v>8267</v>
      </c>
      <c r="R108" s="1">
        <v>162</v>
      </c>
      <c r="S108" s="1">
        <v>1478</v>
      </c>
      <c r="T108" s="1">
        <v>144</v>
      </c>
      <c r="Z108" s="1">
        <v>0</v>
      </c>
      <c r="AA108" s="1">
        <f t="shared" si="61"/>
        <v>32944</v>
      </c>
      <c r="AB108" s="1">
        <f t="shared" si="62"/>
        <v>1625</v>
      </c>
      <c r="AC108" s="1">
        <f t="shared" si="63"/>
        <v>14642</v>
      </c>
      <c r="AD108" s="1">
        <f t="shared" si="64"/>
        <v>786</v>
      </c>
      <c r="AE108" s="1">
        <f t="shared" si="75"/>
        <v>-122</v>
      </c>
      <c r="AF108" s="1">
        <f t="shared" si="65"/>
        <v>131</v>
      </c>
      <c r="AG108" s="1">
        <f t="shared" si="66"/>
        <v>0</v>
      </c>
      <c r="AH108" s="1">
        <f t="shared" si="67"/>
        <v>10</v>
      </c>
      <c r="AI108" s="1">
        <f t="shared" si="76"/>
        <v>19</v>
      </c>
      <c r="AJ108" s="9">
        <f t="shared" si="44"/>
        <v>4.6091596786489178E-2</v>
      </c>
      <c r="AK108" s="9">
        <f t="shared" si="45"/>
        <v>0.34105999999999997</v>
      </c>
      <c r="AL108" s="9">
        <f t="shared" si="46"/>
        <v>3.2500000000000001E-2</v>
      </c>
      <c r="AM108" s="9">
        <f t="shared" si="47"/>
        <v>0.29283999999999999</v>
      </c>
      <c r="AN108" s="9">
        <f t="shared" si="48"/>
        <v>1.5720000000000001E-2</v>
      </c>
      <c r="AO108" s="9">
        <f t="shared" si="49"/>
        <v>3.8000000000000002E-4</v>
      </c>
      <c r="AP108" s="1">
        <f t="shared" si="68"/>
        <v>0</v>
      </c>
      <c r="AQ108" s="1">
        <f t="shared" si="69"/>
        <v>0</v>
      </c>
      <c r="AS108" s="1">
        <f t="shared" si="70"/>
        <v>0</v>
      </c>
      <c r="AT108" s="1">
        <f t="shared" si="77"/>
        <v>0</v>
      </c>
      <c r="AU108" s="1">
        <f t="shared" si="50"/>
        <v>0</v>
      </c>
      <c r="AV108" s="9">
        <f t="shared" si="71"/>
        <v>0</v>
      </c>
      <c r="AW108" s="9">
        <f t="shared" si="51"/>
        <v>0</v>
      </c>
      <c r="AX108" s="9">
        <f t="shared" si="52"/>
        <v>0</v>
      </c>
      <c r="AY108" s="9">
        <f t="shared" si="53"/>
        <v>0</v>
      </c>
      <c r="AZ108" s="9">
        <f t="shared" si="54"/>
        <v>0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79"/>
        <v>110</v>
      </c>
      <c r="BK108" s="7">
        <f t="shared" si="79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43"/>
        <v>17076</v>
      </c>
      <c r="C109" s="1">
        <v>96</v>
      </c>
      <c r="D109" s="1">
        <v>32923</v>
      </c>
      <c r="E109" s="1">
        <v>1514</v>
      </c>
      <c r="F109" s="1">
        <v>0</v>
      </c>
      <c r="G109" s="1">
        <v>14765</v>
      </c>
      <c r="H109" s="1">
        <v>0</v>
      </c>
      <c r="I109" s="1">
        <v>797</v>
      </c>
      <c r="J109" s="4">
        <v>56.55</v>
      </c>
      <c r="K109" s="4">
        <v>1.61</v>
      </c>
      <c r="L109" s="4">
        <v>25.7</v>
      </c>
      <c r="M109" s="1">
        <v>1.07</v>
      </c>
      <c r="N109" s="1">
        <v>8513</v>
      </c>
      <c r="O109" s="1">
        <v>8553</v>
      </c>
      <c r="P109" s="1">
        <v>108</v>
      </c>
      <c r="Q109" s="1">
        <v>8282</v>
      </c>
      <c r="R109" s="1">
        <v>162</v>
      </c>
      <c r="S109" s="1">
        <v>1374</v>
      </c>
      <c r="T109" s="1">
        <v>134</v>
      </c>
      <c r="Z109" s="1">
        <v>0</v>
      </c>
      <c r="AA109" s="1">
        <f t="shared" si="61"/>
        <v>32923</v>
      </c>
      <c r="AB109" s="1">
        <f t="shared" si="62"/>
        <v>1514</v>
      </c>
      <c r="AC109" s="1">
        <f t="shared" si="63"/>
        <v>14765</v>
      </c>
      <c r="AD109" s="1">
        <f t="shared" si="64"/>
        <v>797</v>
      </c>
      <c r="AE109" s="1">
        <f t="shared" si="75"/>
        <v>-111</v>
      </c>
      <c r="AF109" s="1">
        <f t="shared" si="65"/>
        <v>123</v>
      </c>
      <c r="AG109" s="1">
        <f t="shared" si="66"/>
        <v>0</v>
      </c>
      <c r="AH109" s="1">
        <f t="shared" si="67"/>
        <v>11</v>
      </c>
      <c r="AI109" s="1">
        <f t="shared" si="76"/>
        <v>23</v>
      </c>
      <c r="AJ109" s="9">
        <f t="shared" si="44"/>
        <v>4.6673694073553526E-2</v>
      </c>
      <c r="AK109" s="9">
        <f t="shared" si="45"/>
        <v>0.34151999999999999</v>
      </c>
      <c r="AL109" s="9">
        <f t="shared" si="46"/>
        <v>3.0280000000000001E-2</v>
      </c>
      <c r="AM109" s="9">
        <f t="shared" si="47"/>
        <v>0.29530000000000001</v>
      </c>
      <c r="AN109" s="9">
        <f t="shared" si="48"/>
        <v>1.5939999999999999E-2</v>
      </c>
      <c r="AO109" s="9">
        <f t="shared" si="49"/>
        <v>4.6000000000000001E-4</v>
      </c>
      <c r="AP109" s="1">
        <f t="shared" si="68"/>
        <v>0</v>
      </c>
      <c r="AQ109" s="1">
        <f t="shared" si="69"/>
        <v>0</v>
      </c>
      <c r="AS109" s="1">
        <f t="shared" si="70"/>
        <v>0</v>
      </c>
      <c r="AT109" s="1">
        <f t="shared" si="77"/>
        <v>0</v>
      </c>
      <c r="AU109" s="1">
        <f t="shared" si="50"/>
        <v>0</v>
      </c>
      <c r="AV109" s="9">
        <f t="shared" si="71"/>
        <v>0</v>
      </c>
      <c r="AW109" s="9">
        <f t="shared" si="51"/>
        <v>0</v>
      </c>
      <c r="AX109" s="9">
        <f t="shared" si="52"/>
        <v>0</v>
      </c>
      <c r="AY109" s="9">
        <f t="shared" si="53"/>
        <v>0</v>
      </c>
      <c r="AZ109" s="9">
        <f t="shared" si="54"/>
        <v>0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79"/>
        <v>111</v>
      </c>
      <c r="BK109" s="7">
        <f t="shared" si="79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43"/>
        <v>17093</v>
      </c>
      <c r="C110" s="1">
        <v>97</v>
      </c>
      <c r="D110" s="1">
        <v>32905</v>
      </c>
      <c r="E110" s="1">
        <v>1408</v>
      </c>
      <c r="F110" s="1">
        <v>0</v>
      </c>
      <c r="G110" s="1">
        <v>14879</v>
      </c>
      <c r="H110" s="1">
        <v>0</v>
      </c>
      <c r="I110" s="1">
        <v>806</v>
      </c>
      <c r="J110" s="4">
        <v>56.56</v>
      </c>
      <c r="K110" s="4">
        <v>1.61</v>
      </c>
      <c r="L110" s="4">
        <v>25.7</v>
      </c>
      <c r="M110" s="1">
        <v>1.06</v>
      </c>
      <c r="N110" s="1">
        <v>8528</v>
      </c>
      <c r="O110" s="1">
        <v>8555</v>
      </c>
      <c r="P110" s="1">
        <v>97</v>
      </c>
      <c r="Q110" s="1">
        <v>8295</v>
      </c>
      <c r="R110" s="1">
        <v>162</v>
      </c>
      <c r="S110" s="1">
        <v>1278</v>
      </c>
      <c r="T110" s="1">
        <v>124</v>
      </c>
      <c r="Z110" s="1">
        <v>0</v>
      </c>
      <c r="AA110" s="1">
        <f t="shared" si="61"/>
        <v>32905</v>
      </c>
      <c r="AB110" s="1">
        <f t="shared" si="62"/>
        <v>1408</v>
      </c>
      <c r="AC110" s="1">
        <f t="shared" si="63"/>
        <v>14879</v>
      </c>
      <c r="AD110" s="1">
        <f t="shared" si="64"/>
        <v>806</v>
      </c>
      <c r="AE110" s="1">
        <f t="shared" si="75"/>
        <v>-106</v>
      </c>
      <c r="AF110" s="1">
        <f t="shared" si="65"/>
        <v>114</v>
      </c>
      <c r="AG110" s="1">
        <f t="shared" si="66"/>
        <v>0</v>
      </c>
      <c r="AH110" s="1">
        <f t="shared" si="67"/>
        <v>9</v>
      </c>
      <c r="AI110" s="1">
        <f t="shared" si="76"/>
        <v>17</v>
      </c>
      <c r="AJ110" s="9">
        <f t="shared" si="44"/>
        <v>4.7153805651436259E-2</v>
      </c>
      <c r="AK110" s="9">
        <f t="shared" si="45"/>
        <v>0.34186</v>
      </c>
      <c r="AL110" s="9">
        <f t="shared" si="46"/>
        <v>2.8160000000000001E-2</v>
      </c>
      <c r="AM110" s="9">
        <f t="shared" si="47"/>
        <v>0.29758000000000001</v>
      </c>
      <c r="AN110" s="9">
        <f t="shared" si="48"/>
        <v>1.6119999999999999E-2</v>
      </c>
      <c r="AO110" s="9">
        <f t="shared" si="49"/>
        <v>3.4000000000000002E-4</v>
      </c>
      <c r="AP110" s="1">
        <f t="shared" si="68"/>
        <v>0</v>
      </c>
      <c r="AQ110" s="1">
        <f t="shared" si="69"/>
        <v>0</v>
      </c>
      <c r="AS110" s="1">
        <f t="shared" si="70"/>
        <v>0</v>
      </c>
      <c r="AT110" s="1">
        <f t="shared" si="77"/>
        <v>0</v>
      </c>
      <c r="AU110" s="1">
        <f t="shared" si="50"/>
        <v>0</v>
      </c>
      <c r="AV110" s="9">
        <f t="shared" si="71"/>
        <v>0</v>
      </c>
      <c r="AW110" s="9">
        <f t="shared" si="51"/>
        <v>0</v>
      </c>
      <c r="AX110" s="9">
        <f t="shared" si="52"/>
        <v>0</v>
      </c>
      <c r="AY110" s="9">
        <f t="shared" si="53"/>
        <v>0</v>
      </c>
      <c r="AZ110" s="9">
        <f t="shared" si="54"/>
        <v>0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79"/>
        <v>112</v>
      </c>
      <c r="BK110" s="7">
        <f t="shared" si="79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43"/>
        <v>17110</v>
      </c>
      <c r="C111" s="1">
        <v>98</v>
      </c>
      <c r="D111" s="1">
        <v>32888</v>
      </c>
      <c r="E111" s="1">
        <v>1309</v>
      </c>
      <c r="F111" s="1">
        <v>0</v>
      </c>
      <c r="G111" s="1">
        <v>14987</v>
      </c>
      <c r="H111" s="1">
        <v>0</v>
      </c>
      <c r="I111" s="1">
        <v>814</v>
      </c>
      <c r="J111" s="4">
        <v>56.57</v>
      </c>
      <c r="K111" s="4">
        <v>1.61</v>
      </c>
      <c r="L111" s="4">
        <v>25.7</v>
      </c>
      <c r="M111" s="1">
        <v>1.06</v>
      </c>
      <c r="N111" s="1">
        <v>8543</v>
      </c>
      <c r="O111" s="1">
        <v>8557</v>
      </c>
      <c r="P111" s="1">
        <v>88</v>
      </c>
      <c r="Q111" s="1">
        <v>8306</v>
      </c>
      <c r="R111" s="1">
        <v>162</v>
      </c>
      <c r="S111" s="1">
        <v>1188</v>
      </c>
      <c r="T111" s="1">
        <v>116</v>
      </c>
      <c r="Z111" s="1">
        <v>0</v>
      </c>
      <c r="AA111" s="1">
        <f t="shared" si="61"/>
        <v>32888</v>
      </c>
      <c r="AB111" s="1">
        <f t="shared" si="62"/>
        <v>1309</v>
      </c>
      <c r="AC111" s="1">
        <f t="shared" si="63"/>
        <v>14987</v>
      </c>
      <c r="AD111" s="1">
        <f t="shared" si="64"/>
        <v>814</v>
      </c>
      <c r="AE111" s="1">
        <f t="shared" si="75"/>
        <v>-99</v>
      </c>
      <c r="AF111" s="1">
        <f t="shared" si="65"/>
        <v>108</v>
      </c>
      <c r="AG111" s="1">
        <f t="shared" si="66"/>
        <v>0</v>
      </c>
      <c r="AH111" s="1">
        <f t="shared" si="67"/>
        <v>8</v>
      </c>
      <c r="AI111" s="1">
        <f t="shared" si="76"/>
        <v>17</v>
      </c>
      <c r="AJ111" s="9">
        <f t="shared" si="44"/>
        <v>4.7574517825832843E-2</v>
      </c>
      <c r="AK111" s="9">
        <f t="shared" si="45"/>
        <v>0.3422</v>
      </c>
      <c r="AL111" s="9">
        <f t="shared" si="46"/>
        <v>2.6179999999999998E-2</v>
      </c>
      <c r="AM111" s="9">
        <f t="shared" si="47"/>
        <v>0.29974000000000001</v>
      </c>
      <c r="AN111" s="9">
        <f t="shared" si="48"/>
        <v>1.6279999999999999E-2</v>
      </c>
      <c r="AO111" s="9">
        <f t="shared" si="49"/>
        <v>3.4000000000000002E-4</v>
      </c>
      <c r="AP111" s="1">
        <f t="shared" si="68"/>
        <v>0</v>
      </c>
      <c r="AQ111" s="1">
        <f t="shared" si="69"/>
        <v>0</v>
      </c>
      <c r="AS111" s="1">
        <f t="shared" si="70"/>
        <v>0</v>
      </c>
      <c r="AT111" s="1">
        <f t="shared" si="77"/>
        <v>0</v>
      </c>
      <c r="AU111" s="1">
        <f t="shared" si="50"/>
        <v>0</v>
      </c>
      <c r="AV111" s="9">
        <f t="shared" si="71"/>
        <v>0</v>
      </c>
      <c r="AW111" s="9">
        <f t="shared" si="51"/>
        <v>0</v>
      </c>
      <c r="AX111" s="9">
        <f t="shared" si="52"/>
        <v>0</v>
      </c>
      <c r="AY111" s="9">
        <f t="shared" si="53"/>
        <v>0</v>
      </c>
      <c r="AZ111" s="9">
        <f t="shared" si="54"/>
        <v>0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79"/>
        <v>113</v>
      </c>
      <c r="BK111" s="7">
        <f t="shared" si="79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43"/>
        <v>17126</v>
      </c>
      <c r="C112" s="1">
        <v>99</v>
      </c>
      <c r="D112" s="1">
        <v>32873</v>
      </c>
      <c r="E112" s="1">
        <v>1220</v>
      </c>
      <c r="F112" s="1">
        <v>0</v>
      </c>
      <c r="G112" s="1">
        <v>15083</v>
      </c>
      <c r="H112" s="1">
        <v>0</v>
      </c>
      <c r="I112" s="1">
        <v>823</v>
      </c>
      <c r="J112" s="4">
        <v>56.58</v>
      </c>
      <c r="K112" s="4">
        <v>1.61</v>
      </c>
      <c r="L112" s="4">
        <v>25.7</v>
      </c>
      <c r="M112" s="1">
        <v>1.05</v>
      </c>
      <c r="N112" s="1">
        <v>8556</v>
      </c>
      <c r="O112" s="1">
        <v>8560</v>
      </c>
      <c r="P112" s="1">
        <v>83</v>
      </c>
      <c r="Q112" s="1">
        <v>8313</v>
      </c>
      <c r="R112" s="1">
        <v>162</v>
      </c>
      <c r="S112" s="1">
        <v>1106</v>
      </c>
      <c r="T112" s="1">
        <v>107</v>
      </c>
      <c r="Z112" s="1">
        <v>0</v>
      </c>
      <c r="AA112" s="1">
        <f t="shared" si="61"/>
        <v>32873</v>
      </c>
      <c r="AB112" s="1">
        <f t="shared" si="62"/>
        <v>1220</v>
      </c>
      <c r="AC112" s="1">
        <f t="shared" si="63"/>
        <v>15083</v>
      </c>
      <c r="AD112" s="1">
        <f t="shared" si="64"/>
        <v>823</v>
      </c>
      <c r="AE112" s="1">
        <f t="shared" si="75"/>
        <v>-89</v>
      </c>
      <c r="AF112" s="1">
        <f t="shared" si="65"/>
        <v>96</v>
      </c>
      <c r="AG112" s="1">
        <f t="shared" si="66"/>
        <v>0</v>
      </c>
      <c r="AH112" s="1">
        <f t="shared" si="67"/>
        <v>9</v>
      </c>
      <c r="AI112" s="1">
        <f t="shared" si="76"/>
        <v>16</v>
      </c>
      <c r="AJ112" s="9">
        <f t="shared" si="44"/>
        <v>4.8055587994861614E-2</v>
      </c>
      <c r="AK112" s="9">
        <f t="shared" si="45"/>
        <v>0.34251999999999999</v>
      </c>
      <c r="AL112" s="9">
        <f t="shared" si="46"/>
        <v>2.4400000000000002E-2</v>
      </c>
      <c r="AM112" s="9">
        <f t="shared" si="47"/>
        <v>0.30165999999999998</v>
      </c>
      <c r="AN112" s="9">
        <f t="shared" si="48"/>
        <v>1.6459999999999999E-2</v>
      </c>
      <c r="AO112" s="9">
        <f t="shared" si="49"/>
        <v>3.2000000000000003E-4</v>
      </c>
      <c r="AP112" s="1">
        <f t="shared" si="68"/>
        <v>0</v>
      </c>
      <c r="AQ112" s="1">
        <f t="shared" si="69"/>
        <v>0</v>
      </c>
      <c r="AS112" s="1">
        <f t="shared" si="70"/>
        <v>0</v>
      </c>
      <c r="AT112" s="1">
        <f t="shared" si="77"/>
        <v>0</v>
      </c>
      <c r="AU112" s="1">
        <f t="shared" si="50"/>
        <v>0</v>
      </c>
      <c r="AV112" s="9">
        <f t="shared" si="71"/>
        <v>0</v>
      </c>
      <c r="AW112" s="9">
        <f t="shared" si="51"/>
        <v>0</v>
      </c>
      <c r="AX112" s="9">
        <f t="shared" si="52"/>
        <v>0</v>
      </c>
      <c r="AY112" s="9">
        <f t="shared" si="53"/>
        <v>0</v>
      </c>
      <c r="AZ112" s="9">
        <f t="shared" si="54"/>
        <v>0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80">+BJ111+1</f>
        <v>114</v>
      </c>
      <c r="BK112" s="7">
        <f t="shared" si="80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43"/>
        <v>17140</v>
      </c>
      <c r="C113" s="1">
        <v>100</v>
      </c>
      <c r="D113" s="1">
        <v>32859</v>
      </c>
      <c r="E113" s="1">
        <v>1132</v>
      </c>
      <c r="F113" s="1">
        <v>0</v>
      </c>
      <c r="G113" s="1">
        <v>15177</v>
      </c>
      <c r="H113" s="1">
        <v>0</v>
      </c>
      <c r="I113" s="1">
        <v>831</v>
      </c>
      <c r="J113" s="4">
        <v>56.58</v>
      </c>
      <c r="K113" s="4">
        <v>1.61</v>
      </c>
      <c r="L113" s="4">
        <v>25.7</v>
      </c>
      <c r="M113" s="1">
        <v>1.05</v>
      </c>
      <c r="N113" s="1">
        <v>8568</v>
      </c>
      <c r="O113" s="1">
        <v>8562</v>
      </c>
      <c r="P113" s="1">
        <v>79</v>
      </c>
      <c r="Q113" s="1">
        <v>8320</v>
      </c>
      <c r="R113" s="1">
        <v>162</v>
      </c>
      <c r="S113" s="1">
        <v>1026</v>
      </c>
      <c r="T113" s="1">
        <v>99</v>
      </c>
      <c r="Z113" s="1">
        <v>0</v>
      </c>
      <c r="AA113" s="1">
        <f t="shared" si="61"/>
        <v>32859</v>
      </c>
      <c r="AB113" s="1">
        <f t="shared" si="62"/>
        <v>1132</v>
      </c>
      <c r="AC113" s="1">
        <f t="shared" si="63"/>
        <v>15177</v>
      </c>
      <c r="AD113" s="1">
        <f t="shared" si="64"/>
        <v>831</v>
      </c>
      <c r="AE113" s="1">
        <f t="shared" si="75"/>
        <v>-88</v>
      </c>
      <c r="AF113" s="1">
        <f t="shared" si="65"/>
        <v>94</v>
      </c>
      <c r="AG113" s="1">
        <f t="shared" si="66"/>
        <v>0</v>
      </c>
      <c r="AH113" s="1">
        <f t="shared" si="67"/>
        <v>8</v>
      </c>
      <c r="AI113" s="1">
        <f t="shared" si="76"/>
        <v>14</v>
      </c>
      <c r="AJ113" s="9">
        <f t="shared" si="44"/>
        <v>4.8483080513418902E-2</v>
      </c>
      <c r="AK113" s="9">
        <f t="shared" si="45"/>
        <v>0.34279999999999999</v>
      </c>
      <c r="AL113" s="9">
        <f t="shared" si="46"/>
        <v>2.264E-2</v>
      </c>
      <c r="AM113" s="9">
        <f t="shared" si="47"/>
        <v>0.30353999999999998</v>
      </c>
      <c r="AN113" s="9">
        <f t="shared" si="48"/>
        <v>1.6619999999999999E-2</v>
      </c>
      <c r="AO113" s="9">
        <f t="shared" si="49"/>
        <v>2.7999999999999998E-4</v>
      </c>
      <c r="AP113" s="1">
        <f t="shared" si="68"/>
        <v>0</v>
      </c>
      <c r="AQ113" s="1">
        <f t="shared" si="69"/>
        <v>0</v>
      </c>
      <c r="AS113" s="1">
        <f t="shared" si="70"/>
        <v>0</v>
      </c>
      <c r="AT113" s="1">
        <f t="shared" si="77"/>
        <v>0</v>
      </c>
      <c r="AU113" s="1">
        <f t="shared" si="50"/>
        <v>0</v>
      </c>
      <c r="AV113" s="9">
        <f t="shared" si="71"/>
        <v>0</v>
      </c>
      <c r="AW113" s="9">
        <f t="shared" si="51"/>
        <v>0</v>
      </c>
      <c r="AX113" s="9">
        <f t="shared" si="52"/>
        <v>0</v>
      </c>
      <c r="AY113" s="9">
        <f t="shared" si="53"/>
        <v>0</v>
      </c>
      <c r="AZ113" s="9">
        <f t="shared" si="54"/>
        <v>0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80"/>
        <v>115</v>
      </c>
      <c r="BK113" s="7">
        <f t="shared" si="80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43"/>
        <v>17154</v>
      </c>
      <c r="C114" s="1">
        <v>101</v>
      </c>
      <c r="D114" s="1">
        <v>32844</v>
      </c>
      <c r="E114" s="1">
        <v>1053</v>
      </c>
      <c r="F114" s="1">
        <v>0</v>
      </c>
      <c r="G114" s="1">
        <v>15263</v>
      </c>
      <c r="H114" s="1">
        <v>0</v>
      </c>
      <c r="I114" s="1">
        <v>838</v>
      </c>
      <c r="J114" s="4">
        <v>56.59</v>
      </c>
      <c r="K114" s="4">
        <v>1.61</v>
      </c>
      <c r="L114" s="4">
        <v>25.7</v>
      </c>
      <c r="M114" s="1">
        <v>1.05</v>
      </c>
      <c r="N114" s="1">
        <v>8580</v>
      </c>
      <c r="O114" s="1">
        <v>8564</v>
      </c>
      <c r="P114" s="1">
        <v>76</v>
      </c>
      <c r="Q114" s="1">
        <v>8326</v>
      </c>
      <c r="R114" s="1">
        <v>162</v>
      </c>
      <c r="S114" s="1">
        <v>953</v>
      </c>
      <c r="T114" s="1">
        <v>91</v>
      </c>
      <c r="Z114" s="1">
        <v>0</v>
      </c>
      <c r="AA114" s="1">
        <f t="shared" si="61"/>
        <v>32844</v>
      </c>
      <c r="AB114" s="1">
        <f t="shared" si="62"/>
        <v>1053</v>
      </c>
      <c r="AC114" s="1">
        <f t="shared" si="63"/>
        <v>15263</v>
      </c>
      <c r="AD114" s="1">
        <f t="shared" si="64"/>
        <v>838</v>
      </c>
      <c r="AE114" s="1">
        <f t="shared" si="75"/>
        <v>-79</v>
      </c>
      <c r="AF114" s="1">
        <f t="shared" si="65"/>
        <v>86</v>
      </c>
      <c r="AG114" s="1">
        <f t="shared" si="66"/>
        <v>0</v>
      </c>
      <c r="AH114" s="1">
        <f t="shared" si="67"/>
        <v>7</v>
      </c>
      <c r="AI114" s="1">
        <f t="shared" si="76"/>
        <v>14</v>
      </c>
      <c r="AJ114" s="9">
        <f t="shared" si="44"/>
        <v>4.8851579806459135E-2</v>
      </c>
      <c r="AK114" s="9">
        <f t="shared" si="45"/>
        <v>0.34308</v>
      </c>
      <c r="AL114" s="9">
        <f t="shared" si="46"/>
        <v>2.1059999999999999E-2</v>
      </c>
      <c r="AM114" s="9">
        <f t="shared" si="47"/>
        <v>0.30525999999999998</v>
      </c>
      <c r="AN114" s="9">
        <f t="shared" si="48"/>
        <v>1.6760000000000001E-2</v>
      </c>
      <c r="AO114" s="9">
        <f t="shared" si="49"/>
        <v>2.7999999999999998E-4</v>
      </c>
      <c r="AP114" s="1">
        <f t="shared" si="68"/>
        <v>0</v>
      </c>
      <c r="AQ114" s="1">
        <f t="shared" si="69"/>
        <v>0</v>
      </c>
      <c r="AS114" s="1">
        <f t="shared" si="70"/>
        <v>0</v>
      </c>
      <c r="AT114" s="1">
        <f t="shared" si="77"/>
        <v>0</v>
      </c>
      <c r="AU114" s="1">
        <f t="shared" si="50"/>
        <v>0</v>
      </c>
      <c r="AV114" s="9">
        <f t="shared" si="71"/>
        <v>0</v>
      </c>
      <c r="AW114" s="9">
        <f t="shared" si="51"/>
        <v>0</v>
      </c>
      <c r="AX114" s="9">
        <f t="shared" si="52"/>
        <v>0</v>
      </c>
      <c r="AY114" s="9">
        <f t="shared" si="53"/>
        <v>0</v>
      </c>
      <c r="AZ114" s="9">
        <f t="shared" si="54"/>
        <v>0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80"/>
        <v>116</v>
      </c>
      <c r="BK114" s="7">
        <f t="shared" si="80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43"/>
        <v>17168</v>
      </c>
      <c r="C115" s="1">
        <v>102</v>
      </c>
      <c r="D115" s="1">
        <v>32831</v>
      </c>
      <c r="E115" s="1">
        <v>983</v>
      </c>
      <c r="F115" s="1">
        <v>0</v>
      </c>
      <c r="G115" s="1">
        <v>15341</v>
      </c>
      <c r="H115" s="1">
        <v>0</v>
      </c>
      <c r="I115" s="1">
        <v>844</v>
      </c>
      <c r="J115" s="4">
        <v>56.6</v>
      </c>
      <c r="K115" s="4">
        <v>1.61</v>
      </c>
      <c r="L115" s="4">
        <v>25.7</v>
      </c>
      <c r="M115" s="1">
        <v>1.04</v>
      </c>
      <c r="N115" s="1">
        <v>8591</v>
      </c>
      <c r="O115" s="1">
        <v>8567</v>
      </c>
      <c r="P115" s="1">
        <v>73</v>
      </c>
      <c r="Q115" s="1">
        <v>8331</v>
      </c>
      <c r="R115" s="1">
        <v>162</v>
      </c>
      <c r="S115" s="1">
        <v>891</v>
      </c>
      <c r="T115" s="1">
        <v>86</v>
      </c>
      <c r="Z115" s="1">
        <v>0</v>
      </c>
      <c r="AA115" s="1">
        <f t="shared" si="61"/>
        <v>32831</v>
      </c>
      <c r="AB115" s="1">
        <f t="shared" si="62"/>
        <v>983</v>
      </c>
      <c r="AC115" s="1">
        <f t="shared" si="63"/>
        <v>15341</v>
      </c>
      <c r="AD115" s="1">
        <f t="shared" si="64"/>
        <v>844</v>
      </c>
      <c r="AE115" s="1">
        <f t="shared" si="75"/>
        <v>-70</v>
      </c>
      <c r="AF115" s="1">
        <f t="shared" si="65"/>
        <v>78</v>
      </c>
      <c r="AG115" s="1">
        <f t="shared" si="66"/>
        <v>0</v>
      </c>
      <c r="AH115" s="1">
        <f t="shared" si="67"/>
        <v>6</v>
      </c>
      <c r="AI115" s="1">
        <f t="shared" si="76"/>
        <v>14</v>
      </c>
      <c r="AJ115" s="9">
        <f t="shared" si="44"/>
        <v>4.9161230195712953E-2</v>
      </c>
      <c r="AK115" s="9">
        <f t="shared" si="45"/>
        <v>0.34336</v>
      </c>
      <c r="AL115" s="9">
        <f t="shared" si="46"/>
        <v>1.966E-2</v>
      </c>
      <c r="AM115" s="9">
        <f t="shared" si="47"/>
        <v>0.30681999999999998</v>
      </c>
      <c r="AN115" s="9">
        <f t="shared" si="48"/>
        <v>1.6879999999999999E-2</v>
      </c>
      <c r="AO115" s="9">
        <f t="shared" si="49"/>
        <v>2.7999999999999998E-4</v>
      </c>
      <c r="AP115" s="1">
        <f t="shared" si="68"/>
        <v>0</v>
      </c>
      <c r="AQ115" s="1">
        <f t="shared" si="69"/>
        <v>0</v>
      </c>
      <c r="AS115" s="1">
        <f t="shared" si="70"/>
        <v>0</v>
      </c>
      <c r="AT115" s="1">
        <f t="shared" si="77"/>
        <v>0</v>
      </c>
      <c r="AU115" s="1">
        <f t="shared" si="50"/>
        <v>0</v>
      </c>
      <c r="AV115" s="9">
        <f t="shared" si="71"/>
        <v>0</v>
      </c>
      <c r="AW115" s="9">
        <f t="shared" si="51"/>
        <v>0</v>
      </c>
      <c r="AX115" s="9">
        <f t="shared" si="52"/>
        <v>0</v>
      </c>
      <c r="AY115" s="9">
        <f t="shared" si="53"/>
        <v>0</v>
      </c>
      <c r="AZ115" s="9">
        <f t="shared" si="54"/>
        <v>0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80"/>
        <v>117</v>
      </c>
      <c r="BK115" s="7">
        <f t="shared" si="80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43"/>
        <v>17182</v>
      </c>
      <c r="C116" s="1">
        <v>103</v>
      </c>
      <c r="D116" s="1">
        <v>32816</v>
      </c>
      <c r="E116" s="1">
        <v>918</v>
      </c>
      <c r="F116" s="1">
        <v>0</v>
      </c>
      <c r="G116" s="1">
        <v>15414</v>
      </c>
      <c r="H116" s="1">
        <v>0</v>
      </c>
      <c r="I116" s="1">
        <v>850</v>
      </c>
      <c r="J116" s="4">
        <v>56.61</v>
      </c>
      <c r="K116" s="4">
        <v>1.61</v>
      </c>
      <c r="L116" s="4">
        <v>25.7</v>
      </c>
      <c r="M116" s="1">
        <v>1.04</v>
      </c>
      <c r="N116" s="1">
        <v>8602</v>
      </c>
      <c r="O116" s="1">
        <v>8570</v>
      </c>
      <c r="P116" s="1">
        <v>71</v>
      </c>
      <c r="Q116" s="1">
        <v>8335</v>
      </c>
      <c r="R116" s="1">
        <v>162</v>
      </c>
      <c r="S116" s="1">
        <v>829</v>
      </c>
      <c r="T116" s="1">
        <v>80</v>
      </c>
      <c r="Z116" s="1">
        <v>0</v>
      </c>
      <c r="AA116" s="1">
        <f t="shared" si="61"/>
        <v>32816</v>
      </c>
      <c r="AB116" s="1">
        <f t="shared" si="62"/>
        <v>918</v>
      </c>
      <c r="AC116" s="1">
        <f t="shared" si="63"/>
        <v>15414</v>
      </c>
      <c r="AD116" s="1">
        <f t="shared" si="64"/>
        <v>850</v>
      </c>
      <c r="AE116" s="1">
        <f t="shared" si="75"/>
        <v>-65</v>
      </c>
      <c r="AF116" s="1">
        <f t="shared" si="65"/>
        <v>73</v>
      </c>
      <c r="AG116" s="1">
        <f t="shared" si="66"/>
        <v>0</v>
      </c>
      <c r="AH116" s="1">
        <f t="shared" si="67"/>
        <v>6</v>
      </c>
      <c r="AI116" s="1">
        <f t="shared" si="76"/>
        <v>14</v>
      </c>
      <c r="AJ116" s="9">
        <f t="shared" si="44"/>
        <v>4.9470375974857407E-2</v>
      </c>
      <c r="AK116" s="9">
        <f t="shared" si="45"/>
        <v>0.34364</v>
      </c>
      <c r="AL116" s="9">
        <f t="shared" si="46"/>
        <v>1.8360000000000001E-2</v>
      </c>
      <c r="AM116" s="9">
        <f t="shared" si="47"/>
        <v>0.30828</v>
      </c>
      <c r="AN116" s="9">
        <f t="shared" si="48"/>
        <v>1.7000000000000001E-2</v>
      </c>
      <c r="AO116" s="9">
        <f t="shared" si="49"/>
        <v>2.7999999999999998E-4</v>
      </c>
      <c r="AP116" s="1">
        <f t="shared" si="68"/>
        <v>0</v>
      </c>
      <c r="AQ116" s="1">
        <f t="shared" si="69"/>
        <v>0</v>
      </c>
      <c r="AS116" s="1">
        <f t="shared" si="70"/>
        <v>0</v>
      </c>
      <c r="AT116" s="1">
        <f t="shared" si="77"/>
        <v>0</v>
      </c>
      <c r="AU116" s="1">
        <f t="shared" si="50"/>
        <v>0</v>
      </c>
      <c r="AV116" s="9">
        <f t="shared" si="71"/>
        <v>0</v>
      </c>
      <c r="AW116" s="9">
        <f t="shared" si="51"/>
        <v>0</v>
      </c>
      <c r="AX116" s="9">
        <f t="shared" si="52"/>
        <v>0</v>
      </c>
      <c r="AY116" s="9">
        <f t="shared" si="53"/>
        <v>0</v>
      </c>
      <c r="AZ116" s="9">
        <f t="shared" si="54"/>
        <v>0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80"/>
        <v>118</v>
      </c>
      <c r="BK116" s="7">
        <f t="shared" si="80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43"/>
        <v>17192</v>
      </c>
      <c r="C117" s="1">
        <v>104</v>
      </c>
      <c r="D117" s="1">
        <v>32805</v>
      </c>
      <c r="E117" s="1">
        <v>853</v>
      </c>
      <c r="F117" s="1">
        <v>0</v>
      </c>
      <c r="G117" s="1">
        <v>15484</v>
      </c>
      <c r="H117" s="1">
        <v>0</v>
      </c>
      <c r="I117" s="1">
        <v>855</v>
      </c>
      <c r="J117" s="4">
        <v>56.61</v>
      </c>
      <c r="K117" s="4">
        <v>1.61</v>
      </c>
      <c r="L117" s="4">
        <v>25.8</v>
      </c>
      <c r="M117" s="1">
        <v>1.04</v>
      </c>
      <c r="N117" s="1">
        <v>8612</v>
      </c>
      <c r="O117" s="1">
        <v>8572</v>
      </c>
      <c r="P117" s="1">
        <v>68</v>
      </c>
      <c r="Q117" s="1">
        <v>8340</v>
      </c>
      <c r="R117" s="1">
        <v>162</v>
      </c>
      <c r="S117" s="1">
        <v>770</v>
      </c>
      <c r="T117" s="1">
        <v>74</v>
      </c>
      <c r="Z117" s="1">
        <v>0</v>
      </c>
      <c r="AA117" s="1">
        <f t="shared" si="61"/>
        <v>32805</v>
      </c>
      <c r="AB117" s="1">
        <f t="shared" si="62"/>
        <v>853</v>
      </c>
      <c r="AC117" s="1">
        <f t="shared" si="63"/>
        <v>15484</v>
      </c>
      <c r="AD117" s="1">
        <f t="shared" si="64"/>
        <v>855</v>
      </c>
      <c r="AE117" s="1">
        <f t="shared" si="75"/>
        <v>-65</v>
      </c>
      <c r="AF117" s="1">
        <f t="shared" si="65"/>
        <v>70</v>
      </c>
      <c r="AG117" s="1">
        <f t="shared" si="66"/>
        <v>0</v>
      </c>
      <c r="AH117" s="1">
        <f t="shared" si="67"/>
        <v>5</v>
      </c>
      <c r="AI117" s="1">
        <f t="shared" si="76"/>
        <v>10</v>
      </c>
      <c r="AJ117" s="9">
        <f t="shared" si="44"/>
        <v>4.9732433690088416E-2</v>
      </c>
      <c r="AK117" s="9">
        <f t="shared" si="45"/>
        <v>0.34383999999999998</v>
      </c>
      <c r="AL117" s="9">
        <f t="shared" si="46"/>
        <v>1.7059999999999999E-2</v>
      </c>
      <c r="AM117" s="9">
        <f t="shared" si="47"/>
        <v>0.30968000000000001</v>
      </c>
      <c r="AN117" s="9">
        <f t="shared" si="48"/>
        <v>1.7100000000000001E-2</v>
      </c>
      <c r="AO117" s="9">
        <f t="shared" si="49"/>
        <v>2.0000000000000001E-4</v>
      </c>
      <c r="AP117" s="1">
        <f t="shared" si="68"/>
        <v>0</v>
      </c>
      <c r="AQ117" s="1">
        <f t="shared" si="69"/>
        <v>0</v>
      </c>
      <c r="AS117" s="1">
        <f t="shared" si="70"/>
        <v>0</v>
      </c>
      <c r="AT117" s="1">
        <f t="shared" si="77"/>
        <v>0</v>
      </c>
      <c r="AU117" s="1">
        <f t="shared" si="50"/>
        <v>0</v>
      </c>
      <c r="AV117" s="9">
        <f t="shared" si="71"/>
        <v>0</v>
      </c>
      <c r="AW117" s="9">
        <f t="shared" si="51"/>
        <v>0</v>
      </c>
      <c r="AX117" s="9">
        <f t="shared" si="52"/>
        <v>0</v>
      </c>
      <c r="AY117" s="9">
        <f t="shared" si="53"/>
        <v>0</v>
      </c>
      <c r="AZ117" s="9">
        <f t="shared" si="54"/>
        <v>0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80"/>
        <v>119</v>
      </c>
      <c r="BK117" s="7">
        <f t="shared" si="80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43"/>
        <v>17205</v>
      </c>
      <c r="C118" s="1">
        <v>105</v>
      </c>
      <c r="D118" s="1">
        <v>32793</v>
      </c>
      <c r="E118" s="1">
        <v>797</v>
      </c>
      <c r="F118" s="1">
        <v>0</v>
      </c>
      <c r="G118" s="1">
        <v>15548</v>
      </c>
      <c r="H118" s="1">
        <v>0</v>
      </c>
      <c r="I118" s="1">
        <v>860</v>
      </c>
      <c r="J118" s="4">
        <v>56.62</v>
      </c>
      <c r="K118" s="4">
        <v>1.61</v>
      </c>
      <c r="L118" s="4">
        <v>25.8</v>
      </c>
      <c r="M118" s="1">
        <v>1.03</v>
      </c>
      <c r="N118" s="1">
        <v>8621</v>
      </c>
      <c r="O118" s="1">
        <v>8574</v>
      </c>
      <c r="P118" s="1">
        <v>67</v>
      </c>
      <c r="Q118" s="1">
        <v>8344</v>
      </c>
      <c r="R118" s="1">
        <v>162</v>
      </c>
      <c r="S118" s="1">
        <v>717</v>
      </c>
      <c r="T118" s="1">
        <v>68</v>
      </c>
      <c r="Z118" s="1">
        <v>0</v>
      </c>
      <c r="AA118" s="1">
        <f t="shared" si="61"/>
        <v>32793</v>
      </c>
      <c r="AB118" s="1">
        <f t="shared" si="62"/>
        <v>797</v>
      </c>
      <c r="AC118" s="1">
        <f t="shared" si="63"/>
        <v>15548</v>
      </c>
      <c r="AD118" s="1">
        <f t="shared" si="64"/>
        <v>860</v>
      </c>
      <c r="AE118" s="1">
        <f t="shared" si="75"/>
        <v>-56</v>
      </c>
      <c r="AF118" s="1">
        <f t="shared" si="65"/>
        <v>64</v>
      </c>
      <c r="AG118" s="1">
        <f t="shared" si="66"/>
        <v>0</v>
      </c>
      <c r="AH118" s="1">
        <f t="shared" si="67"/>
        <v>5</v>
      </c>
      <c r="AI118" s="1">
        <f t="shared" si="76"/>
        <v>13</v>
      </c>
      <c r="AJ118" s="9">
        <f t="shared" si="44"/>
        <v>4.998546934030805E-2</v>
      </c>
      <c r="AK118" s="9">
        <f t="shared" si="45"/>
        <v>0.34410000000000002</v>
      </c>
      <c r="AL118" s="9">
        <f t="shared" si="46"/>
        <v>1.5939999999999999E-2</v>
      </c>
      <c r="AM118" s="9">
        <f t="shared" si="47"/>
        <v>0.31096000000000001</v>
      </c>
      <c r="AN118" s="9">
        <f t="shared" si="48"/>
        <v>1.72E-2</v>
      </c>
      <c r="AO118" s="9">
        <f t="shared" si="49"/>
        <v>2.5999999999999998E-4</v>
      </c>
      <c r="AP118" s="1">
        <f t="shared" si="68"/>
        <v>0</v>
      </c>
      <c r="AQ118" s="1">
        <f t="shared" si="69"/>
        <v>0</v>
      </c>
      <c r="AS118" s="1">
        <f t="shared" si="70"/>
        <v>0</v>
      </c>
      <c r="AT118" s="1">
        <f t="shared" si="77"/>
        <v>0</v>
      </c>
      <c r="AU118" s="1">
        <f t="shared" si="50"/>
        <v>0</v>
      </c>
      <c r="AV118" s="9">
        <f t="shared" si="71"/>
        <v>0</v>
      </c>
      <c r="AW118" s="9">
        <f t="shared" si="51"/>
        <v>0</v>
      </c>
      <c r="AX118" s="9">
        <f t="shared" si="52"/>
        <v>0</v>
      </c>
      <c r="AY118" s="9">
        <f t="shared" si="53"/>
        <v>0</v>
      </c>
      <c r="AZ118" s="9">
        <f t="shared" si="54"/>
        <v>0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80"/>
        <v>120</v>
      </c>
      <c r="BK118" s="7">
        <f t="shared" si="80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43"/>
        <v>17215</v>
      </c>
      <c r="C119" s="1">
        <v>106</v>
      </c>
      <c r="D119" s="1">
        <v>32783</v>
      </c>
      <c r="E119" s="1">
        <v>743</v>
      </c>
      <c r="F119" s="1">
        <v>0</v>
      </c>
      <c r="G119" s="1">
        <v>15607</v>
      </c>
      <c r="H119" s="1">
        <v>0</v>
      </c>
      <c r="I119" s="1">
        <v>865</v>
      </c>
      <c r="J119" s="4">
        <v>56.63</v>
      </c>
      <c r="K119" s="4">
        <v>1.61</v>
      </c>
      <c r="L119" s="4">
        <v>25.8</v>
      </c>
      <c r="M119" s="1">
        <v>1.03</v>
      </c>
      <c r="N119" s="1">
        <v>8629</v>
      </c>
      <c r="O119" s="1">
        <v>8576</v>
      </c>
      <c r="P119" s="1">
        <v>66</v>
      </c>
      <c r="Q119" s="1">
        <v>8347</v>
      </c>
      <c r="R119" s="1">
        <v>162</v>
      </c>
      <c r="S119" s="1">
        <v>667</v>
      </c>
      <c r="T119" s="1">
        <v>64</v>
      </c>
      <c r="Z119" s="1">
        <v>0</v>
      </c>
      <c r="AA119" s="1">
        <f t="shared" si="61"/>
        <v>32783</v>
      </c>
      <c r="AB119" s="1">
        <f t="shared" si="62"/>
        <v>743</v>
      </c>
      <c r="AC119" s="1">
        <f t="shared" si="63"/>
        <v>15607</v>
      </c>
      <c r="AD119" s="1">
        <f t="shared" si="64"/>
        <v>865</v>
      </c>
      <c r="AE119" s="1">
        <f t="shared" si="75"/>
        <v>-54</v>
      </c>
      <c r="AF119" s="1">
        <f t="shared" si="65"/>
        <v>59</v>
      </c>
      <c r="AG119" s="1">
        <f t="shared" si="66"/>
        <v>0</v>
      </c>
      <c r="AH119" s="1">
        <f t="shared" si="67"/>
        <v>5</v>
      </c>
      <c r="AI119" s="1">
        <f t="shared" si="76"/>
        <v>10</v>
      </c>
      <c r="AJ119" s="9">
        <f t="shared" si="44"/>
        <v>5.0246877722916063E-2</v>
      </c>
      <c r="AK119" s="9">
        <f t="shared" si="45"/>
        <v>0.34429999999999999</v>
      </c>
      <c r="AL119" s="9">
        <f t="shared" si="46"/>
        <v>1.486E-2</v>
      </c>
      <c r="AM119" s="9">
        <f t="shared" si="47"/>
        <v>0.31213999999999997</v>
      </c>
      <c r="AN119" s="9">
        <f t="shared" si="48"/>
        <v>1.7299999999999999E-2</v>
      </c>
      <c r="AO119" s="9">
        <f t="shared" si="49"/>
        <v>2.0000000000000001E-4</v>
      </c>
      <c r="AP119" s="1">
        <f t="shared" si="68"/>
        <v>0</v>
      </c>
      <c r="AQ119" s="1">
        <f t="shared" si="69"/>
        <v>0</v>
      </c>
      <c r="AS119" s="1">
        <f t="shared" si="70"/>
        <v>0</v>
      </c>
      <c r="AT119" s="1">
        <f t="shared" si="77"/>
        <v>0</v>
      </c>
      <c r="AU119" s="1">
        <f t="shared" si="50"/>
        <v>0</v>
      </c>
      <c r="AV119" s="9">
        <f t="shared" si="71"/>
        <v>0</v>
      </c>
      <c r="AW119" s="9">
        <f t="shared" si="51"/>
        <v>0</v>
      </c>
      <c r="AX119" s="9">
        <f t="shared" si="52"/>
        <v>0</v>
      </c>
      <c r="AY119" s="9">
        <f t="shared" si="53"/>
        <v>0</v>
      </c>
      <c r="AZ119" s="9">
        <f t="shared" si="54"/>
        <v>0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80"/>
        <v>121</v>
      </c>
      <c r="BK119" s="7">
        <f t="shared" si="80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43"/>
        <v>17225</v>
      </c>
      <c r="C120" s="1">
        <v>107</v>
      </c>
      <c r="D120" s="1">
        <v>32773</v>
      </c>
      <c r="E120" s="1">
        <v>694</v>
      </c>
      <c r="F120" s="1">
        <v>0</v>
      </c>
      <c r="G120" s="1">
        <v>15663</v>
      </c>
      <c r="H120" s="1">
        <v>0</v>
      </c>
      <c r="I120" s="1">
        <v>868</v>
      </c>
      <c r="J120" s="4">
        <v>56.64</v>
      </c>
      <c r="K120" s="4">
        <v>1.61</v>
      </c>
      <c r="L120" s="4">
        <v>25.8</v>
      </c>
      <c r="M120" s="1">
        <v>1.03</v>
      </c>
      <c r="N120" s="1">
        <v>8637</v>
      </c>
      <c r="O120" s="1">
        <v>8579</v>
      </c>
      <c r="P120" s="1">
        <v>65</v>
      </c>
      <c r="Q120" s="1">
        <v>8350</v>
      </c>
      <c r="R120" s="1">
        <v>162</v>
      </c>
      <c r="S120" s="1">
        <v>622</v>
      </c>
      <c r="T120" s="1">
        <v>59</v>
      </c>
      <c r="Z120" s="1">
        <v>0</v>
      </c>
      <c r="AA120" s="1">
        <f t="shared" si="61"/>
        <v>32773</v>
      </c>
      <c r="AB120" s="1">
        <f t="shared" si="62"/>
        <v>694</v>
      </c>
      <c r="AC120" s="1">
        <f t="shared" si="63"/>
        <v>15663</v>
      </c>
      <c r="AD120" s="1">
        <f t="shared" si="64"/>
        <v>868</v>
      </c>
      <c r="AE120" s="1">
        <f t="shared" si="75"/>
        <v>-49</v>
      </c>
      <c r="AF120" s="1">
        <f t="shared" si="65"/>
        <v>56</v>
      </c>
      <c r="AG120" s="1">
        <f t="shared" si="66"/>
        <v>0</v>
      </c>
      <c r="AH120" s="1">
        <f t="shared" si="67"/>
        <v>3</v>
      </c>
      <c r="AI120" s="1">
        <f t="shared" si="76"/>
        <v>10</v>
      </c>
      <c r="AJ120" s="9">
        <f t="shared" si="44"/>
        <v>5.0391872278664734E-2</v>
      </c>
      <c r="AK120" s="9">
        <f t="shared" si="45"/>
        <v>0.34449999999999997</v>
      </c>
      <c r="AL120" s="9">
        <f t="shared" si="46"/>
        <v>1.388E-2</v>
      </c>
      <c r="AM120" s="9">
        <f t="shared" si="47"/>
        <v>0.31325999999999998</v>
      </c>
      <c r="AN120" s="9">
        <f t="shared" si="48"/>
        <v>1.736E-2</v>
      </c>
      <c r="AO120" s="9">
        <f t="shared" si="49"/>
        <v>2.0000000000000001E-4</v>
      </c>
      <c r="AP120" s="1">
        <f t="shared" si="68"/>
        <v>0</v>
      </c>
      <c r="AQ120" s="1">
        <f t="shared" si="69"/>
        <v>0</v>
      </c>
      <c r="AS120" s="1">
        <f t="shared" si="70"/>
        <v>0</v>
      </c>
      <c r="AT120" s="1">
        <f t="shared" si="77"/>
        <v>0</v>
      </c>
      <c r="AU120" s="1">
        <f t="shared" si="50"/>
        <v>0</v>
      </c>
      <c r="AV120" s="9">
        <f t="shared" si="71"/>
        <v>0</v>
      </c>
      <c r="AW120" s="9">
        <f t="shared" si="51"/>
        <v>0</v>
      </c>
      <c r="AX120" s="9">
        <f t="shared" si="52"/>
        <v>0</v>
      </c>
      <c r="AY120" s="9">
        <f t="shared" si="53"/>
        <v>0</v>
      </c>
      <c r="AZ120" s="9">
        <f t="shared" si="54"/>
        <v>0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80"/>
        <v>122</v>
      </c>
      <c r="BK120" s="7">
        <f t="shared" si="80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43"/>
        <v>17234</v>
      </c>
      <c r="C121" s="1">
        <v>108</v>
      </c>
      <c r="D121" s="1">
        <v>32764</v>
      </c>
      <c r="E121" s="1">
        <v>646</v>
      </c>
      <c r="F121" s="1">
        <v>0</v>
      </c>
      <c r="G121" s="1">
        <v>15716</v>
      </c>
      <c r="H121" s="1">
        <v>0</v>
      </c>
      <c r="I121" s="1">
        <v>872</v>
      </c>
      <c r="J121" s="4">
        <v>56.64</v>
      </c>
      <c r="K121" s="4">
        <v>1.61</v>
      </c>
      <c r="L121" s="4">
        <v>25.8</v>
      </c>
      <c r="M121" s="1">
        <v>1.03</v>
      </c>
      <c r="N121" s="1">
        <v>8644</v>
      </c>
      <c r="O121" s="1">
        <v>8580</v>
      </c>
      <c r="P121" s="1">
        <v>64</v>
      </c>
      <c r="Q121" s="1">
        <v>8353</v>
      </c>
      <c r="R121" s="1">
        <v>162</v>
      </c>
      <c r="S121" s="1">
        <v>579</v>
      </c>
      <c r="T121" s="1">
        <v>55</v>
      </c>
      <c r="Z121" s="1">
        <v>0</v>
      </c>
      <c r="AA121" s="1">
        <f t="shared" si="61"/>
        <v>32764</v>
      </c>
      <c r="AB121" s="1">
        <f t="shared" si="62"/>
        <v>646</v>
      </c>
      <c r="AC121" s="1">
        <f t="shared" si="63"/>
        <v>15716</v>
      </c>
      <c r="AD121" s="1">
        <f t="shared" si="64"/>
        <v>872</v>
      </c>
      <c r="AE121" s="1">
        <f t="shared" si="75"/>
        <v>-48</v>
      </c>
      <c r="AF121" s="1">
        <f t="shared" si="65"/>
        <v>53</v>
      </c>
      <c r="AG121" s="1">
        <f t="shared" si="66"/>
        <v>0</v>
      </c>
      <c r="AH121" s="1">
        <f t="shared" si="67"/>
        <v>4</v>
      </c>
      <c r="AI121" s="1">
        <f t="shared" si="76"/>
        <v>9</v>
      </c>
      <c r="AJ121" s="9">
        <f t="shared" si="44"/>
        <v>5.0597655796680976E-2</v>
      </c>
      <c r="AK121" s="9">
        <f t="shared" si="45"/>
        <v>0.34467999999999999</v>
      </c>
      <c r="AL121" s="9">
        <f t="shared" si="46"/>
        <v>1.2919999999999999E-2</v>
      </c>
      <c r="AM121" s="9">
        <f t="shared" si="47"/>
        <v>0.31431999999999999</v>
      </c>
      <c r="AN121" s="9">
        <f t="shared" si="48"/>
        <v>1.7440000000000001E-2</v>
      </c>
      <c r="AO121" s="9">
        <f t="shared" si="49"/>
        <v>1.8000000000000001E-4</v>
      </c>
      <c r="AP121" s="1">
        <f t="shared" si="68"/>
        <v>0</v>
      </c>
      <c r="AQ121" s="1">
        <f t="shared" si="69"/>
        <v>0</v>
      </c>
      <c r="AS121" s="1">
        <f t="shared" si="70"/>
        <v>0</v>
      </c>
      <c r="AT121" s="1">
        <f t="shared" si="77"/>
        <v>0</v>
      </c>
      <c r="AU121" s="1">
        <f t="shared" si="50"/>
        <v>0</v>
      </c>
      <c r="AV121" s="9">
        <f t="shared" si="71"/>
        <v>0</v>
      </c>
      <c r="AW121" s="9">
        <f t="shared" si="51"/>
        <v>0</v>
      </c>
      <c r="AX121" s="9">
        <f t="shared" si="52"/>
        <v>0</v>
      </c>
      <c r="AY121" s="9">
        <f t="shared" si="53"/>
        <v>0</v>
      </c>
      <c r="AZ121" s="9">
        <f t="shared" si="54"/>
        <v>0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80"/>
        <v>123</v>
      </c>
      <c r="BK121" s="7">
        <f t="shared" si="80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43"/>
        <v>17242</v>
      </c>
      <c r="C122" s="1">
        <v>109</v>
      </c>
      <c r="D122" s="1">
        <v>32755</v>
      </c>
      <c r="E122" s="1">
        <v>602</v>
      </c>
      <c r="F122" s="1">
        <v>0</v>
      </c>
      <c r="G122" s="1">
        <v>15764</v>
      </c>
      <c r="H122" s="1">
        <v>0</v>
      </c>
      <c r="I122" s="1">
        <v>876</v>
      </c>
      <c r="J122" s="4">
        <v>56.65</v>
      </c>
      <c r="K122" s="4">
        <v>1.61</v>
      </c>
      <c r="L122" s="4">
        <v>25.8</v>
      </c>
      <c r="M122" s="1">
        <v>1.02</v>
      </c>
      <c r="N122" s="1">
        <v>8651</v>
      </c>
      <c r="O122" s="1">
        <v>8582</v>
      </c>
      <c r="P122" s="1">
        <v>63</v>
      </c>
      <c r="Q122" s="1">
        <v>8356</v>
      </c>
      <c r="R122" s="1">
        <v>162</v>
      </c>
      <c r="S122" s="1">
        <v>541</v>
      </c>
      <c r="T122" s="1">
        <v>51</v>
      </c>
      <c r="Z122" s="1">
        <v>0</v>
      </c>
      <c r="AA122" s="1">
        <f t="shared" si="61"/>
        <v>32755</v>
      </c>
      <c r="AB122" s="1">
        <f t="shared" si="62"/>
        <v>602</v>
      </c>
      <c r="AC122" s="1">
        <f t="shared" si="63"/>
        <v>15764</v>
      </c>
      <c r="AD122" s="1">
        <f t="shared" si="64"/>
        <v>876</v>
      </c>
      <c r="AE122" s="1">
        <f t="shared" si="75"/>
        <v>-44</v>
      </c>
      <c r="AF122" s="1">
        <f t="shared" si="65"/>
        <v>48</v>
      </c>
      <c r="AG122" s="1">
        <f t="shared" si="66"/>
        <v>0</v>
      </c>
      <c r="AH122" s="1">
        <f t="shared" si="67"/>
        <v>4</v>
      </c>
      <c r="AI122" s="1">
        <f t="shared" si="76"/>
        <v>8</v>
      </c>
      <c r="AJ122" s="9">
        <f t="shared" si="44"/>
        <v>5.0806170977844796E-2</v>
      </c>
      <c r="AK122" s="9">
        <f t="shared" si="45"/>
        <v>0.34483999999999998</v>
      </c>
      <c r="AL122" s="9">
        <f t="shared" si="46"/>
        <v>1.204E-2</v>
      </c>
      <c r="AM122" s="9">
        <f t="shared" si="47"/>
        <v>0.31528</v>
      </c>
      <c r="AN122" s="9">
        <f t="shared" si="48"/>
        <v>1.7520000000000001E-2</v>
      </c>
      <c r="AO122" s="9">
        <f t="shared" si="49"/>
        <v>1.6000000000000001E-4</v>
      </c>
      <c r="AP122" s="1">
        <f t="shared" si="68"/>
        <v>0</v>
      </c>
      <c r="AQ122" s="1">
        <f t="shared" si="69"/>
        <v>0</v>
      </c>
      <c r="AS122" s="1">
        <f t="shared" si="70"/>
        <v>0</v>
      </c>
      <c r="AT122" s="1">
        <f t="shared" si="77"/>
        <v>0</v>
      </c>
      <c r="AU122" s="1">
        <f t="shared" si="50"/>
        <v>0</v>
      </c>
      <c r="AV122" s="9">
        <f t="shared" si="71"/>
        <v>0</v>
      </c>
      <c r="AW122" s="9">
        <f t="shared" si="51"/>
        <v>0</v>
      </c>
      <c r="AX122" s="9">
        <f t="shared" si="52"/>
        <v>0</v>
      </c>
      <c r="AY122" s="9">
        <f t="shared" si="53"/>
        <v>0</v>
      </c>
      <c r="AZ122" s="9">
        <f t="shared" si="54"/>
        <v>0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80"/>
        <v>124</v>
      </c>
      <c r="BK122" s="7">
        <f t="shared" si="80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43"/>
        <v>17251</v>
      </c>
      <c r="C123" s="1">
        <v>110</v>
      </c>
      <c r="D123" s="1">
        <v>32747</v>
      </c>
      <c r="E123" s="1">
        <v>562</v>
      </c>
      <c r="F123" s="1">
        <v>0</v>
      </c>
      <c r="G123" s="1">
        <v>15809</v>
      </c>
      <c r="H123" s="1">
        <v>0</v>
      </c>
      <c r="I123" s="1">
        <v>880</v>
      </c>
      <c r="J123" s="4">
        <v>56.66</v>
      </c>
      <c r="K123" s="4">
        <v>1.61</v>
      </c>
      <c r="L123" s="4">
        <v>25.8</v>
      </c>
      <c r="M123" s="1">
        <v>1.02</v>
      </c>
      <c r="N123" s="1">
        <v>8657</v>
      </c>
      <c r="O123" s="1">
        <v>8584</v>
      </c>
      <c r="P123" s="1">
        <v>61</v>
      </c>
      <c r="Q123" s="1">
        <v>8359</v>
      </c>
      <c r="R123" s="1">
        <v>162</v>
      </c>
      <c r="S123" s="1">
        <v>504</v>
      </c>
      <c r="T123" s="1">
        <v>48</v>
      </c>
      <c r="Z123" s="1">
        <v>0</v>
      </c>
      <c r="AA123" s="1">
        <f t="shared" si="61"/>
        <v>32747</v>
      </c>
      <c r="AB123" s="1">
        <f t="shared" si="62"/>
        <v>562</v>
      </c>
      <c r="AC123" s="1">
        <f t="shared" si="63"/>
        <v>15809</v>
      </c>
      <c r="AD123" s="1">
        <f t="shared" si="64"/>
        <v>880</v>
      </c>
      <c r="AE123" s="1">
        <f t="shared" si="75"/>
        <v>-40</v>
      </c>
      <c r="AF123" s="1">
        <f t="shared" si="65"/>
        <v>45</v>
      </c>
      <c r="AG123" s="1">
        <f t="shared" si="66"/>
        <v>0</v>
      </c>
      <c r="AH123" s="1">
        <f t="shared" si="67"/>
        <v>4</v>
      </c>
      <c r="AI123" s="1">
        <f t="shared" si="76"/>
        <v>9</v>
      </c>
      <c r="AJ123" s="9">
        <f t="shared" si="44"/>
        <v>5.1011535563155762E-2</v>
      </c>
      <c r="AK123" s="9">
        <f t="shared" si="45"/>
        <v>0.34501999999999999</v>
      </c>
      <c r="AL123" s="9">
        <f t="shared" si="46"/>
        <v>1.124E-2</v>
      </c>
      <c r="AM123" s="9">
        <f t="shared" si="47"/>
        <v>0.31618000000000002</v>
      </c>
      <c r="AN123" s="9">
        <f t="shared" si="48"/>
        <v>1.7600000000000001E-2</v>
      </c>
      <c r="AO123" s="9">
        <f t="shared" si="49"/>
        <v>1.8000000000000001E-4</v>
      </c>
      <c r="AP123" s="1">
        <f t="shared" si="68"/>
        <v>0</v>
      </c>
      <c r="AQ123" s="1">
        <f t="shared" si="69"/>
        <v>0</v>
      </c>
      <c r="AS123" s="1">
        <f t="shared" si="70"/>
        <v>0</v>
      </c>
      <c r="AT123" s="1">
        <f t="shared" si="77"/>
        <v>0</v>
      </c>
      <c r="AU123" s="1">
        <f t="shared" si="50"/>
        <v>0</v>
      </c>
      <c r="AV123" s="9">
        <f t="shared" si="71"/>
        <v>0</v>
      </c>
      <c r="AW123" s="9">
        <f t="shared" si="51"/>
        <v>0</v>
      </c>
      <c r="AX123" s="9">
        <f t="shared" si="52"/>
        <v>0</v>
      </c>
      <c r="AY123" s="9">
        <f t="shared" si="53"/>
        <v>0</v>
      </c>
      <c r="AZ123" s="9">
        <f t="shared" si="54"/>
        <v>0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80"/>
        <v>125</v>
      </c>
      <c r="BK123" s="7">
        <f t="shared" si="80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43"/>
        <v>17259</v>
      </c>
      <c r="C124" s="1">
        <v>111</v>
      </c>
      <c r="D124" s="1">
        <v>32740</v>
      </c>
      <c r="E124" s="1">
        <v>526</v>
      </c>
      <c r="F124" s="1">
        <v>0</v>
      </c>
      <c r="G124" s="1">
        <v>15850</v>
      </c>
      <c r="H124" s="1">
        <v>0</v>
      </c>
      <c r="I124" s="1">
        <v>883</v>
      </c>
      <c r="J124" s="4">
        <v>56.67</v>
      </c>
      <c r="K124" s="4">
        <v>1.61</v>
      </c>
      <c r="L124" s="4">
        <v>25.8</v>
      </c>
      <c r="M124" s="1">
        <v>1.02</v>
      </c>
      <c r="N124" s="1">
        <v>8663</v>
      </c>
      <c r="O124" s="1">
        <v>8586</v>
      </c>
      <c r="P124" s="1">
        <v>61</v>
      </c>
      <c r="Q124" s="1">
        <v>8362</v>
      </c>
      <c r="R124" s="1">
        <v>162</v>
      </c>
      <c r="S124" s="1">
        <v>472</v>
      </c>
      <c r="T124" s="1">
        <v>44</v>
      </c>
      <c r="Z124" s="1">
        <v>0</v>
      </c>
      <c r="AA124" s="1">
        <f t="shared" si="61"/>
        <v>32740</v>
      </c>
      <c r="AB124" s="1">
        <f t="shared" si="62"/>
        <v>526</v>
      </c>
      <c r="AC124" s="1">
        <f t="shared" si="63"/>
        <v>15850</v>
      </c>
      <c r="AD124" s="1">
        <f t="shared" si="64"/>
        <v>883</v>
      </c>
      <c r="AE124" s="1">
        <f t="shared" si="75"/>
        <v>-36</v>
      </c>
      <c r="AF124" s="1">
        <f t="shared" si="65"/>
        <v>41</v>
      </c>
      <c r="AG124" s="1">
        <f t="shared" si="66"/>
        <v>0</v>
      </c>
      <c r="AH124" s="1">
        <f t="shared" si="67"/>
        <v>3</v>
      </c>
      <c r="AI124" s="1">
        <f t="shared" si="76"/>
        <v>8</v>
      </c>
      <c r="AJ124" s="9">
        <f t="shared" si="44"/>
        <v>5.1161712729590358E-2</v>
      </c>
      <c r="AK124" s="9">
        <f t="shared" si="45"/>
        <v>0.34517999999999999</v>
      </c>
      <c r="AL124" s="9">
        <f t="shared" si="46"/>
        <v>1.052E-2</v>
      </c>
      <c r="AM124" s="9">
        <f t="shared" si="47"/>
        <v>0.317</v>
      </c>
      <c r="AN124" s="9">
        <f t="shared" si="48"/>
        <v>1.7659999999999999E-2</v>
      </c>
      <c r="AO124" s="9">
        <f t="shared" si="49"/>
        <v>1.6000000000000001E-4</v>
      </c>
      <c r="AP124" s="1">
        <f t="shared" si="68"/>
        <v>0</v>
      </c>
      <c r="AQ124" s="1">
        <f t="shared" si="69"/>
        <v>0</v>
      </c>
      <c r="AS124" s="1">
        <f t="shared" si="70"/>
        <v>0</v>
      </c>
      <c r="AT124" s="1">
        <f t="shared" si="77"/>
        <v>0</v>
      </c>
      <c r="AU124" s="1">
        <f t="shared" si="50"/>
        <v>0</v>
      </c>
      <c r="AV124" s="9">
        <f t="shared" si="71"/>
        <v>0</v>
      </c>
      <c r="AW124" s="9">
        <f t="shared" si="51"/>
        <v>0</v>
      </c>
      <c r="AX124" s="9">
        <f t="shared" si="52"/>
        <v>0</v>
      </c>
      <c r="AY124" s="9">
        <f t="shared" si="53"/>
        <v>0</v>
      </c>
      <c r="AZ124" s="9">
        <f t="shared" si="54"/>
        <v>0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80"/>
        <v>126</v>
      </c>
      <c r="BK124" s="7">
        <f t="shared" si="80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43"/>
        <v>17265</v>
      </c>
      <c r="C125" s="1">
        <v>112</v>
      </c>
      <c r="D125" s="1">
        <v>32733</v>
      </c>
      <c r="E125" s="1">
        <v>492</v>
      </c>
      <c r="F125" s="1">
        <v>0</v>
      </c>
      <c r="G125" s="1">
        <v>15888</v>
      </c>
      <c r="H125" s="1">
        <v>0</v>
      </c>
      <c r="I125" s="1">
        <v>885</v>
      </c>
      <c r="J125" s="4">
        <v>56.67</v>
      </c>
      <c r="K125" s="4">
        <v>1.61</v>
      </c>
      <c r="L125" s="4">
        <v>25.8</v>
      </c>
      <c r="M125" s="1">
        <v>1.02</v>
      </c>
      <c r="N125" s="1">
        <v>8668</v>
      </c>
      <c r="O125" s="1">
        <v>8587</v>
      </c>
      <c r="P125" s="1">
        <v>59</v>
      </c>
      <c r="Q125" s="1">
        <v>8364</v>
      </c>
      <c r="R125" s="1">
        <v>162</v>
      </c>
      <c r="S125" s="1">
        <v>441</v>
      </c>
      <c r="T125" s="1">
        <v>42</v>
      </c>
      <c r="Z125" s="1">
        <v>0</v>
      </c>
      <c r="AA125" s="1">
        <f t="shared" si="61"/>
        <v>32733</v>
      </c>
      <c r="AB125" s="1">
        <f t="shared" si="62"/>
        <v>492</v>
      </c>
      <c r="AC125" s="1">
        <f t="shared" si="63"/>
        <v>15888</v>
      </c>
      <c r="AD125" s="1">
        <f t="shared" si="64"/>
        <v>885</v>
      </c>
      <c r="AE125" s="1">
        <f t="shared" si="75"/>
        <v>-34</v>
      </c>
      <c r="AF125" s="1">
        <f t="shared" si="65"/>
        <v>38</v>
      </c>
      <c r="AG125" s="1">
        <f t="shared" si="66"/>
        <v>0</v>
      </c>
      <c r="AH125" s="1">
        <f t="shared" si="67"/>
        <v>2</v>
      </c>
      <c r="AI125" s="1">
        <f t="shared" si="76"/>
        <v>6</v>
      </c>
      <c r="AJ125" s="9">
        <f t="shared" si="44"/>
        <v>5.1259774109470024E-2</v>
      </c>
      <c r="AK125" s="9">
        <f t="shared" si="45"/>
        <v>0.3453</v>
      </c>
      <c r="AL125" s="9">
        <f t="shared" si="46"/>
        <v>9.8399999999999998E-3</v>
      </c>
      <c r="AM125" s="9">
        <f t="shared" si="47"/>
        <v>0.31775999999999999</v>
      </c>
      <c r="AN125" s="9">
        <f t="shared" si="48"/>
        <v>1.77E-2</v>
      </c>
      <c r="AO125" s="9">
        <f t="shared" si="49"/>
        <v>1.2E-4</v>
      </c>
      <c r="AP125" s="1">
        <f t="shared" si="68"/>
        <v>0</v>
      </c>
      <c r="AQ125" s="1">
        <f t="shared" si="69"/>
        <v>0</v>
      </c>
      <c r="AS125" s="1">
        <f t="shared" si="70"/>
        <v>0</v>
      </c>
      <c r="AT125" s="1">
        <f t="shared" si="77"/>
        <v>0</v>
      </c>
      <c r="AU125" s="1">
        <f t="shared" si="50"/>
        <v>0</v>
      </c>
      <c r="AV125" s="9">
        <f t="shared" si="71"/>
        <v>0</v>
      </c>
      <c r="AW125" s="9">
        <f t="shared" si="51"/>
        <v>0</v>
      </c>
      <c r="AX125" s="9">
        <f t="shared" si="52"/>
        <v>0</v>
      </c>
      <c r="AY125" s="9">
        <f t="shared" si="53"/>
        <v>0</v>
      </c>
      <c r="AZ125" s="9">
        <f t="shared" si="54"/>
        <v>0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80"/>
        <v>127</v>
      </c>
      <c r="BK125" s="7">
        <f t="shared" si="80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43"/>
        <v>17273</v>
      </c>
      <c r="C126" s="1">
        <v>113</v>
      </c>
      <c r="D126" s="1">
        <v>32726</v>
      </c>
      <c r="E126" s="1">
        <v>461</v>
      </c>
      <c r="F126" s="1">
        <v>0</v>
      </c>
      <c r="G126" s="1">
        <v>15924</v>
      </c>
      <c r="H126" s="1">
        <v>0</v>
      </c>
      <c r="I126" s="1">
        <v>888</v>
      </c>
      <c r="J126" s="4">
        <v>56.68</v>
      </c>
      <c r="K126" s="4">
        <v>1.61</v>
      </c>
      <c r="L126" s="4">
        <v>25.8</v>
      </c>
      <c r="M126" s="1">
        <v>1.02</v>
      </c>
      <c r="N126" s="1">
        <v>8674</v>
      </c>
      <c r="O126" s="1">
        <v>8589</v>
      </c>
      <c r="P126" s="1">
        <v>59</v>
      </c>
      <c r="Q126" s="1">
        <v>8367</v>
      </c>
      <c r="R126" s="1">
        <v>162</v>
      </c>
      <c r="S126" s="1">
        <v>414</v>
      </c>
      <c r="T126" s="1">
        <v>39</v>
      </c>
      <c r="Z126" s="1">
        <v>0</v>
      </c>
      <c r="AA126" s="1">
        <f t="shared" si="61"/>
        <v>32726</v>
      </c>
      <c r="AB126" s="1">
        <f t="shared" si="62"/>
        <v>461</v>
      </c>
      <c r="AC126" s="1">
        <f t="shared" si="63"/>
        <v>15924</v>
      </c>
      <c r="AD126" s="1">
        <f t="shared" si="64"/>
        <v>888</v>
      </c>
      <c r="AE126" s="1">
        <f t="shared" si="75"/>
        <v>-31</v>
      </c>
      <c r="AF126" s="1">
        <f t="shared" si="65"/>
        <v>36</v>
      </c>
      <c r="AG126" s="1">
        <f t="shared" si="66"/>
        <v>0</v>
      </c>
      <c r="AH126" s="1">
        <f t="shared" si="67"/>
        <v>3</v>
      </c>
      <c r="AI126" s="1">
        <f t="shared" si="76"/>
        <v>8</v>
      </c>
      <c r="AJ126" s="9">
        <f t="shared" si="44"/>
        <v>5.1409714583453947E-2</v>
      </c>
      <c r="AK126" s="9">
        <f t="shared" si="45"/>
        <v>0.34545999999999999</v>
      </c>
      <c r="AL126" s="9">
        <f t="shared" si="46"/>
        <v>9.2200000000000008E-3</v>
      </c>
      <c r="AM126" s="9">
        <f t="shared" si="47"/>
        <v>0.31847999999999999</v>
      </c>
      <c r="AN126" s="9">
        <f t="shared" si="48"/>
        <v>1.7760000000000001E-2</v>
      </c>
      <c r="AO126" s="9">
        <f t="shared" si="49"/>
        <v>1.6000000000000001E-4</v>
      </c>
      <c r="AP126" s="1">
        <f t="shared" si="68"/>
        <v>0</v>
      </c>
      <c r="AQ126" s="1">
        <f t="shared" si="69"/>
        <v>0</v>
      </c>
      <c r="AS126" s="1">
        <f t="shared" si="70"/>
        <v>0</v>
      </c>
      <c r="AT126" s="1">
        <f t="shared" si="77"/>
        <v>0</v>
      </c>
      <c r="AU126" s="1">
        <f t="shared" si="50"/>
        <v>0</v>
      </c>
      <c r="AV126" s="9">
        <f t="shared" si="71"/>
        <v>0</v>
      </c>
      <c r="AW126" s="9">
        <f t="shared" si="51"/>
        <v>0</v>
      </c>
      <c r="AX126" s="9">
        <f t="shared" si="52"/>
        <v>0</v>
      </c>
      <c r="AY126" s="9">
        <f t="shared" si="53"/>
        <v>0</v>
      </c>
      <c r="AZ126" s="9">
        <f t="shared" si="54"/>
        <v>0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80"/>
        <v>128</v>
      </c>
      <c r="BK126" s="7">
        <f t="shared" si="80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43"/>
        <v>17279</v>
      </c>
      <c r="C127" s="1">
        <v>114</v>
      </c>
      <c r="D127" s="1">
        <v>32719</v>
      </c>
      <c r="E127" s="1">
        <v>429</v>
      </c>
      <c r="F127" s="1">
        <v>0</v>
      </c>
      <c r="G127" s="1">
        <v>15959</v>
      </c>
      <c r="H127" s="1">
        <v>0</v>
      </c>
      <c r="I127" s="1">
        <v>891</v>
      </c>
      <c r="J127" s="4">
        <v>56.69</v>
      </c>
      <c r="K127" s="4">
        <v>1.61</v>
      </c>
      <c r="L127" s="4">
        <v>25.8</v>
      </c>
      <c r="M127" s="1">
        <v>1.02</v>
      </c>
      <c r="N127" s="1">
        <v>8678</v>
      </c>
      <c r="O127" s="1">
        <v>8591</v>
      </c>
      <c r="P127" s="1">
        <v>58</v>
      </c>
      <c r="Q127" s="1">
        <v>8370</v>
      </c>
      <c r="R127" s="1">
        <v>162</v>
      </c>
      <c r="S127" s="1">
        <v>384</v>
      </c>
      <c r="T127" s="1">
        <v>37</v>
      </c>
      <c r="Z127" s="1">
        <v>0</v>
      </c>
      <c r="AA127" s="1">
        <f t="shared" si="61"/>
        <v>32719</v>
      </c>
      <c r="AB127" s="1">
        <f t="shared" si="62"/>
        <v>429</v>
      </c>
      <c r="AC127" s="1">
        <f t="shared" si="63"/>
        <v>15959</v>
      </c>
      <c r="AD127" s="1">
        <f t="shared" si="64"/>
        <v>891</v>
      </c>
      <c r="AE127" s="1">
        <f t="shared" si="75"/>
        <v>-32</v>
      </c>
      <c r="AF127" s="1">
        <f t="shared" si="65"/>
        <v>35</v>
      </c>
      <c r="AG127" s="1">
        <f t="shared" si="66"/>
        <v>0</v>
      </c>
      <c r="AH127" s="1">
        <f t="shared" si="67"/>
        <v>3</v>
      </c>
      <c r="AI127" s="1">
        <f t="shared" si="76"/>
        <v>6</v>
      </c>
      <c r="AJ127" s="9">
        <f t="shared" si="44"/>
        <v>5.1565484113663983E-2</v>
      </c>
      <c r="AK127" s="9">
        <f t="shared" si="45"/>
        <v>0.34558</v>
      </c>
      <c r="AL127" s="9">
        <f t="shared" si="46"/>
        <v>8.5800000000000008E-3</v>
      </c>
      <c r="AM127" s="9">
        <f t="shared" si="47"/>
        <v>0.31918000000000002</v>
      </c>
      <c r="AN127" s="9">
        <f t="shared" si="48"/>
        <v>1.7819999999999999E-2</v>
      </c>
      <c r="AO127" s="9">
        <f t="shared" si="49"/>
        <v>1.2E-4</v>
      </c>
      <c r="AP127" s="1">
        <f t="shared" si="68"/>
        <v>0</v>
      </c>
      <c r="AQ127" s="1">
        <f t="shared" si="69"/>
        <v>0</v>
      </c>
      <c r="AS127" s="1">
        <f t="shared" si="70"/>
        <v>0</v>
      </c>
      <c r="AT127" s="1">
        <f t="shared" si="77"/>
        <v>0</v>
      </c>
      <c r="AU127" s="1">
        <f t="shared" si="50"/>
        <v>0</v>
      </c>
      <c r="AV127" s="9">
        <f t="shared" si="71"/>
        <v>0</v>
      </c>
      <c r="AW127" s="9">
        <f t="shared" si="51"/>
        <v>0</v>
      </c>
      <c r="AX127" s="9">
        <f t="shared" si="52"/>
        <v>0</v>
      </c>
      <c r="AY127" s="9">
        <f t="shared" si="53"/>
        <v>0</v>
      </c>
      <c r="AZ127" s="9">
        <f t="shared" si="54"/>
        <v>0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80"/>
        <v>129</v>
      </c>
      <c r="BK127" s="7">
        <f t="shared" si="80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43"/>
        <v>17285</v>
      </c>
      <c r="C128" s="1">
        <v>115</v>
      </c>
      <c r="D128" s="1">
        <v>32713</v>
      </c>
      <c r="E128" s="1">
        <v>403</v>
      </c>
      <c r="F128" s="1">
        <v>0</v>
      </c>
      <c r="G128" s="1">
        <v>15989</v>
      </c>
      <c r="H128" s="1">
        <v>0</v>
      </c>
      <c r="I128" s="1">
        <v>893</v>
      </c>
      <c r="J128" s="4">
        <v>56.69</v>
      </c>
      <c r="K128" s="4">
        <v>1.61</v>
      </c>
      <c r="L128" s="4">
        <v>25.8</v>
      </c>
      <c r="M128" s="1">
        <v>1.01</v>
      </c>
      <c r="N128" s="1">
        <v>8683</v>
      </c>
      <c r="O128" s="1">
        <v>8593</v>
      </c>
      <c r="P128" s="1">
        <v>58</v>
      </c>
      <c r="Q128" s="1">
        <v>8372</v>
      </c>
      <c r="R128" s="1">
        <v>162</v>
      </c>
      <c r="S128" s="1">
        <v>360</v>
      </c>
      <c r="T128" s="1">
        <v>34</v>
      </c>
      <c r="Z128" s="1">
        <v>0</v>
      </c>
      <c r="AA128" s="1">
        <f t="shared" si="61"/>
        <v>32713</v>
      </c>
      <c r="AB128" s="1">
        <f t="shared" si="62"/>
        <v>403</v>
      </c>
      <c r="AC128" s="1">
        <f t="shared" si="63"/>
        <v>15989</v>
      </c>
      <c r="AD128" s="1">
        <f t="shared" si="64"/>
        <v>893</v>
      </c>
      <c r="AE128" s="1">
        <f t="shared" si="75"/>
        <v>-26</v>
      </c>
      <c r="AF128" s="1">
        <f t="shared" si="65"/>
        <v>30</v>
      </c>
      <c r="AG128" s="1">
        <f t="shared" si="66"/>
        <v>0</v>
      </c>
      <c r="AH128" s="1">
        <f t="shared" si="67"/>
        <v>2</v>
      </c>
      <c r="AI128" s="1">
        <f t="shared" si="76"/>
        <v>6</v>
      </c>
      <c r="AJ128" s="9">
        <f t="shared" si="44"/>
        <v>5.1663291871564938E-2</v>
      </c>
      <c r="AK128" s="9">
        <f t="shared" si="45"/>
        <v>0.34570000000000001</v>
      </c>
      <c r="AL128" s="9">
        <f t="shared" si="46"/>
        <v>8.0599999999999995E-3</v>
      </c>
      <c r="AM128" s="9">
        <f t="shared" si="47"/>
        <v>0.31978000000000001</v>
      </c>
      <c r="AN128" s="9">
        <f t="shared" si="48"/>
        <v>1.7860000000000001E-2</v>
      </c>
      <c r="AO128" s="9">
        <f t="shared" si="49"/>
        <v>1.2E-4</v>
      </c>
      <c r="AP128" s="1">
        <f t="shared" si="68"/>
        <v>0</v>
      </c>
      <c r="AQ128" s="1">
        <f t="shared" si="69"/>
        <v>0</v>
      </c>
      <c r="AS128" s="1">
        <f t="shared" si="70"/>
        <v>0</v>
      </c>
      <c r="AT128" s="1">
        <f t="shared" si="77"/>
        <v>0</v>
      </c>
      <c r="AU128" s="1">
        <f t="shared" si="50"/>
        <v>0</v>
      </c>
      <c r="AV128" s="9">
        <f t="shared" si="71"/>
        <v>0</v>
      </c>
      <c r="AW128" s="9">
        <f t="shared" si="51"/>
        <v>0</v>
      </c>
      <c r="AX128" s="9">
        <f t="shared" si="52"/>
        <v>0</v>
      </c>
      <c r="AY128" s="9">
        <f t="shared" si="53"/>
        <v>0</v>
      </c>
      <c r="AZ128" s="9">
        <f t="shared" si="54"/>
        <v>0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81">+BJ127+1</f>
        <v>130</v>
      </c>
      <c r="BK128" s="7">
        <f t="shared" si="81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43"/>
        <v>17291</v>
      </c>
      <c r="C129" s="1">
        <v>116</v>
      </c>
      <c r="D129" s="1">
        <v>32707</v>
      </c>
      <c r="E129" s="1">
        <v>378</v>
      </c>
      <c r="F129" s="1">
        <v>0</v>
      </c>
      <c r="G129" s="1">
        <v>16018</v>
      </c>
      <c r="H129" s="1">
        <v>0</v>
      </c>
      <c r="I129" s="1">
        <v>895</v>
      </c>
      <c r="J129" s="4">
        <v>56.7</v>
      </c>
      <c r="K129" s="4">
        <v>1.61</v>
      </c>
      <c r="L129" s="4">
        <v>25.8</v>
      </c>
      <c r="M129" s="1">
        <v>1.01</v>
      </c>
      <c r="N129" s="1">
        <v>8687</v>
      </c>
      <c r="O129" s="1">
        <v>8595</v>
      </c>
      <c r="P129" s="1">
        <v>58</v>
      </c>
      <c r="Q129" s="1">
        <v>8374</v>
      </c>
      <c r="R129" s="1">
        <v>162</v>
      </c>
      <c r="S129" s="1">
        <v>337</v>
      </c>
      <c r="T129" s="1">
        <v>32</v>
      </c>
      <c r="Z129" s="1">
        <v>0</v>
      </c>
      <c r="AA129" s="1">
        <f t="shared" si="61"/>
        <v>32707</v>
      </c>
      <c r="AB129" s="1">
        <f t="shared" si="62"/>
        <v>378</v>
      </c>
      <c r="AC129" s="1">
        <f t="shared" si="63"/>
        <v>16018</v>
      </c>
      <c r="AD129" s="1">
        <f t="shared" si="64"/>
        <v>895</v>
      </c>
      <c r="AE129" s="1">
        <f t="shared" si="75"/>
        <v>-25</v>
      </c>
      <c r="AF129" s="1">
        <f t="shared" si="65"/>
        <v>29</v>
      </c>
      <c r="AG129" s="1">
        <f t="shared" si="66"/>
        <v>0</v>
      </c>
      <c r="AH129" s="1">
        <f t="shared" si="67"/>
        <v>2</v>
      </c>
      <c r="AI129" s="1">
        <f t="shared" si="76"/>
        <v>6</v>
      </c>
      <c r="AJ129" s="9">
        <f t="shared" si="44"/>
        <v>5.176103175062171E-2</v>
      </c>
      <c r="AK129" s="9">
        <f t="shared" si="45"/>
        <v>0.34582000000000002</v>
      </c>
      <c r="AL129" s="9">
        <f t="shared" si="46"/>
        <v>7.5599999999999999E-3</v>
      </c>
      <c r="AM129" s="9">
        <f t="shared" si="47"/>
        <v>0.32035999999999998</v>
      </c>
      <c r="AN129" s="9">
        <f t="shared" si="48"/>
        <v>1.7899999999999999E-2</v>
      </c>
      <c r="AO129" s="9">
        <f t="shared" si="49"/>
        <v>1.2E-4</v>
      </c>
      <c r="AP129" s="1">
        <f t="shared" si="68"/>
        <v>0</v>
      </c>
      <c r="AQ129" s="1">
        <f t="shared" si="69"/>
        <v>0</v>
      </c>
      <c r="AS129" s="1">
        <f t="shared" si="70"/>
        <v>0</v>
      </c>
      <c r="AT129" s="1">
        <f t="shared" si="77"/>
        <v>0</v>
      </c>
      <c r="AU129" s="1">
        <f t="shared" si="50"/>
        <v>0</v>
      </c>
      <c r="AV129" s="9">
        <f t="shared" si="71"/>
        <v>0</v>
      </c>
      <c r="AW129" s="9">
        <f t="shared" si="51"/>
        <v>0</v>
      </c>
      <c r="AX129" s="9">
        <f t="shared" si="52"/>
        <v>0</v>
      </c>
      <c r="AY129" s="9">
        <f t="shared" si="53"/>
        <v>0</v>
      </c>
      <c r="AZ129" s="9">
        <f t="shared" si="54"/>
        <v>0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81"/>
        <v>131</v>
      </c>
      <c r="BK129" s="7">
        <f t="shared" si="81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43"/>
        <v>17298</v>
      </c>
      <c r="C130" s="1">
        <v>117</v>
      </c>
      <c r="D130" s="1">
        <v>32700</v>
      </c>
      <c r="E130" s="1">
        <v>356</v>
      </c>
      <c r="F130" s="1">
        <v>0</v>
      </c>
      <c r="G130" s="1">
        <v>16044</v>
      </c>
      <c r="H130" s="1">
        <v>0</v>
      </c>
      <c r="I130" s="1">
        <v>898</v>
      </c>
      <c r="J130" s="4">
        <v>56.71</v>
      </c>
      <c r="K130" s="4">
        <v>1.61</v>
      </c>
      <c r="L130" s="4">
        <v>25.8</v>
      </c>
      <c r="M130" s="1">
        <v>1.01</v>
      </c>
      <c r="N130" s="1">
        <v>8691</v>
      </c>
      <c r="O130" s="1">
        <v>8597</v>
      </c>
      <c r="P130" s="1">
        <v>57</v>
      </c>
      <c r="Q130" s="1">
        <v>8377</v>
      </c>
      <c r="R130" s="1">
        <v>162</v>
      </c>
      <c r="S130" s="1">
        <v>317</v>
      </c>
      <c r="T130" s="1">
        <v>30</v>
      </c>
      <c r="Z130" s="1">
        <v>0</v>
      </c>
      <c r="AA130" s="1">
        <f t="shared" si="61"/>
        <v>32700</v>
      </c>
      <c r="AB130" s="1">
        <f t="shared" si="62"/>
        <v>356</v>
      </c>
      <c r="AC130" s="1">
        <f t="shared" si="63"/>
        <v>16044</v>
      </c>
      <c r="AD130" s="1">
        <f t="shared" si="64"/>
        <v>898</v>
      </c>
      <c r="AE130" s="1">
        <f t="shared" si="75"/>
        <v>-22</v>
      </c>
      <c r="AF130" s="1">
        <f t="shared" si="65"/>
        <v>26</v>
      </c>
      <c r="AG130" s="1">
        <f t="shared" si="66"/>
        <v>0</v>
      </c>
      <c r="AH130" s="1">
        <f t="shared" si="67"/>
        <v>3</v>
      </c>
      <c r="AI130" s="1">
        <f t="shared" si="76"/>
        <v>7</v>
      </c>
      <c r="AJ130" s="9">
        <f t="shared" si="44"/>
        <v>5.1913516013411952E-2</v>
      </c>
      <c r="AK130" s="9">
        <f t="shared" si="45"/>
        <v>0.34595999999999999</v>
      </c>
      <c r="AL130" s="9">
        <f t="shared" si="46"/>
        <v>7.1199999999999996E-3</v>
      </c>
      <c r="AM130" s="9">
        <f t="shared" si="47"/>
        <v>0.32088</v>
      </c>
      <c r="AN130" s="9">
        <f t="shared" si="48"/>
        <v>1.796E-2</v>
      </c>
      <c r="AO130" s="9">
        <f t="shared" si="49"/>
        <v>1.3999999999999999E-4</v>
      </c>
      <c r="AP130" s="1">
        <f t="shared" si="68"/>
        <v>0</v>
      </c>
      <c r="AQ130" s="1">
        <f t="shared" si="69"/>
        <v>0</v>
      </c>
      <c r="AS130" s="1">
        <f t="shared" si="70"/>
        <v>0</v>
      </c>
      <c r="AT130" s="1">
        <f t="shared" si="77"/>
        <v>0</v>
      </c>
      <c r="AU130" s="1">
        <f t="shared" si="50"/>
        <v>0</v>
      </c>
      <c r="AV130" s="9">
        <f t="shared" si="71"/>
        <v>0</v>
      </c>
      <c r="AW130" s="9">
        <f t="shared" si="51"/>
        <v>0</v>
      </c>
      <c r="AX130" s="9">
        <f t="shared" si="52"/>
        <v>0</v>
      </c>
      <c r="AY130" s="9">
        <f t="shared" si="53"/>
        <v>0</v>
      </c>
      <c r="AZ130" s="9">
        <f t="shared" si="54"/>
        <v>0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81"/>
        <v>132</v>
      </c>
      <c r="BK130" s="7">
        <f t="shared" si="81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43"/>
        <v>17302</v>
      </c>
      <c r="C131" s="1">
        <v>118</v>
      </c>
      <c r="D131" s="1">
        <v>32695</v>
      </c>
      <c r="E131" s="1">
        <v>334</v>
      </c>
      <c r="F131" s="1">
        <v>0</v>
      </c>
      <c r="G131" s="1">
        <v>16068</v>
      </c>
      <c r="H131" s="1">
        <v>0</v>
      </c>
      <c r="I131" s="1">
        <v>900</v>
      </c>
      <c r="J131" s="4">
        <v>56.72</v>
      </c>
      <c r="K131" s="4">
        <v>1.61</v>
      </c>
      <c r="L131" s="4">
        <v>25.8</v>
      </c>
      <c r="M131" s="1">
        <v>1.01</v>
      </c>
      <c r="N131" s="1">
        <v>8695</v>
      </c>
      <c r="O131" s="1">
        <v>8599</v>
      </c>
      <c r="P131" s="1">
        <v>56</v>
      </c>
      <c r="Q131" s="1">
        <v>8379</v>
      </c>
      <c r="R131" s="1">
        <v>162</v>
      </c>
      <c r="S131" s="1">
        <v>297</v>
      </c>
      <c r="T131" s="1">
        <v>28</v>
      </c>
      <c r="Z131" s="1">
        <v>0</v>
      </c>
      <c r="AA131" s="1">
        <f t="shared" si="61"/>
        <v>32695</v>
      </c>
      <c r="AB131" s="1">
        <f t="shared" si="62"/>
        <v>334</v>
      </c>
      <c r="AC131" s="1">
        <f t="shared" si="63"/>
        <v>16068</v>
      </c>
      <c r="AD131" s="1">
        <f t="shared" si="64"/>
        <v>900</v>
      </c>
      <c r="AE131" s="1">
        <f t="shared" si="75"/>
        <v>-22</v>
      </c>
      <c r="AF131" s="1">
        <f t="shared" si="65"/>
        <v>24</v>
      </c>
      <c r="AG131" s="1">
        <f t="shared" si="66"/>
        <v>0</v>
      </c>
      <c r="AH131" s="1">
        <f t="shared" si="67"/>
        <v>2</v>
      </c>
      <c r="AI131" s="1">
        <f t="shared" si="76"/>
        <v>4</v>
      </c>
      <c r="AJ131" s="9">
        <f t="shared" si="44"/>
        <v>5.2017107848803604E-2</v>
      </c>
      <c r="AK131" s="9">
        <f t="shared" si="45"/>
        <v>0.34604000000000001</v>
      </c>
      <c r="AL131" s="9">
        <f t="shared" si="46"/>
        <v>6.6800000000000002E-3</v>
      </c>
      <c r="AM131" s="9">
        <f t="shared" si="47"/>
        <v>0.32135999999999998</v>
      </c>
      <c r="AN131" s="9">
        <f t="shared" si="48"/>
        <v>1.7999999999999999E-2</v>
      </c>
      <c r="AO131" s="9">
        <f t="shared" si="49"/>
        <v>8.0000000000000007E-5</v>
      </c>
      <c r="AP131" s="1">
        <f t="shared" si="68"/>
        <v>0</v>
      </c>
      <c r="AQ131" s="1">
        <f t="shared" si="69"/>
        <v>0</v>
      </c>
      <c r="AS131" s="1">
        <f t="shared" si="70"/>
        <v>0</v>
      </c>
      <c r="AT131" s="1">
        <f t="shared" si="77"/>
        <v>0</v>
      </c>
      <c r="AU131" s="1">
        <f t="shared" si="50"/>
        <v>0</v>
      </c>
      <c r="AV131" s="9">
        <f t="shared" si="71"/>
        <v>0</v>
      </c>
      <c r="AW131" s="9">
        <f t="shared" si="51"/>
        <v>0</v>
      </c>
      <c r="AX131" s="9">
        <f t="shared" si="52"/>
        <v>0</v>
      </c>
      <c r="AY131" s="9">
        <f t="shared" si="53"/>
        <v>0</v>
      </c>
      <c r="AZ131" s="9">
        <f t="shared" si="54"/>
        <v>0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81"/>
        <v>133</v>
      </c>
      <c r="BK131" s="7">
        <f t="shared" si="81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43"/>
        <v>17309</v>
      </c>
      <c r="C132" s="1">
        <v>119</v>
      </c>
      <c r="D132" s="1">
        <v>32690</v>
      </c>
      <c r="E132" s="1">
        <v>315</v>
      </c>
      <c r="F132" s="1">
        <v>0</v>
      </c>
      <c r="G132" s="1">
        <v>16092</v>
      </c>
      <c r="H132" s="1">
        <v>0</v>
      </c>
      <c r="I132" s="1">
        <v>902</v>
      </c>
      <c r="J132" s="4">
        <v>56.72</v>
      </c>
      <c r="K132" s="4">
        <v>1.61</v>
      </c>
      <c r="L132" s="4">
        <v>25.8</v>
      </c>
      <c r="M132" s="1">
        <v>1.01</v>
      </c>
      <c r="N132" s="1">
        <v>8698</v>
      </c>
      <c r="O132" s="1">
        <v>8601</v>
      </c>
      <c r="P132" s="1">
        <v>55</v>
      </c>
      <c r="Q132" s="1">
        <v>8382</v>
      </c>
      <c r="R132" s="1">
        <v>162</v>
      </c>
      <c r="S132" s="1">
        <v>279</v>
      </c>
      <c r="T132" s="1">
        <v>26</v>
      </c>
      <c r="Z132" s="1">
        <v>0</v>
      </c>
      <c r="AA132" s="1">
        <f t="shared" si="61"/>
        <v>32690</v>
      </c>
      <c r="AB132" s="1">
        <f t="shared" si="62"/>
        <v>315</v>
      </c>
      <c r="AC132" s="1">
        <f t="shared" si="63"/>
        <v>16092</v>
      </c>
      <c r="AD132" s="1">
        <f t="shared" si="64"/>
        <v>902</v>
      </c>
      <c r="AE132" s="1">
        <f t="shared" si="75"/>
        <v>-19</v>
      </c>
      <c r="AF132" s="1">
        <f t="shared" si="65"/>
        <v>24</v>
      </c>
      <c r="AG132" s="1">
        <f t="shared" si="66"/>
        <v>0</v>
      </c>
      <c r="AH132" s="1">
        <f t="shared" si="67"/>
        <v>2</v>
      </c>
      <c r="AI132" s="1">
        <f t="shared" si="76"/>
        <v>7</v>
      </c>
      <c r="AJ132" s="9">
        <f t="shared" si="44"/>
        <v>5.2111618233289039E-2</v>
      </c>
      <c r="AK132" s="9">
        <f t="shared" si="45"/>
        <v>0.34617999999999999</v>
      </c>
      <c r="AL132" s="9">
        <f t="shared" si="46"/>
        <v>6.3E-3</v>
      </c>
      <c r="AM132" s="9">
        <f t="shared" si="47"/>
        <v>0.32184000000000001</v>
      </c>
      <c r="AN132" s="9">
        <f t="shared" si="48"/>
        <v>1.804E-2</v>
      </c>
      <c r="AO132" s="9">
        <f t="shared" si="49"/>
        <v>1.3999999999999999E-4</v>
      </c>
      <c r="AP132" s="1">
        <f t="shared" si="68"/>
        <v>0</v>
      </c>
      <c r="AQ132" s="1">
        <f t="shared" si="69"/>
        <v>0</v>
      </c>
      <c r="AS132" s="1">
        <f t="shared" si="70"/>
        <v>0</v>
      </c>
      <c r="AT132" s="1">
        <f t="shared" si="77"/>
        <v>0</v>
      </c>
      <c r="AU132" s="1">
        <f t="shared" si="50"/>
        <v>0</v>
      </c>
      <c r="AV132" s="9">
        <f t="shared" si="71"/>
        <v>0</v>
      </c>
      <c r="AW132" s="9">
        <f t="shared" si="51"/>
        <v>0</v>
      </c>
      <c r="AX132" s="9">
        <f t="shared" si="52"/>
        <v>0</v>
      </c>
      <c r="AY132" s="9">
        <f t="shared" si="53"/>
        <v>0</v>
      </c>
      <c r="AZ132" s="9">
        <f t="shared" si="54"/>
        <v>0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81"/>
        <v>134</v>
      </c>
      <c r="BK132" s="7">
        <f t="shared" si="81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43"/>
        <v>17314</v>
      </c>
      <c r="C133" s="1">
        <v>120</v>
      </c>
      <c r="D133" s="1">
        <v>32685</v>
      </c>
      <c r="E133" s="1">
        <v>297</v>
      </c>
      <c r="F133" s="1">
        <v>0</v>
      </c>
      <c r="G133" s="1">
        <v>16113</v>
      </c>
      <c r="H133" s="1">
        <v>0</v>
      </c>
      <c r="I133" s="1">
        <v>904</v>
      </c>
      <c r="J133" s="4">
        <v>56.73</v>
      </c>
      <c r="K133" s="4">
        <v>1.61</v>
      </c>
      <c r="L133" s="4">
        <v>25.8</v>
      </c>
      <c r="M133" s="1">
        <v>1.01</v>
      </c>
      <c r="N133" s="1">
        <v>8701</v>
      </c>
      <c r="O133" s="1">
        <v>8603</v>
      </c>
      <c r="P133" s="1">
        <v>55</v>
      </c>
      <c r="Q133" s="1">
        <v>8385</v>
      </c>
      <c r="R133" s="1">
        <v>162</v>
      </c>
      <c r="S133" s="1">
        <v>262</v>
      </c>
      <c r="T133" s="1">
        <v>25</v>
      </c>
      <c r="Z133" s="1">
        <v>0</v>
      </c>
      <c r="AA133" s="1">
        <f t="shared" si="61"/>
        <v>32685</v>
      </c>
      <c r="AB133" s="1">
        <f t="shared" si="62"/>
        <v>297</v>
      </c>
      <c r="AC133" s="1">
        <f t="shared" si="63"/>
        <v>16113</v>
      </c>
      <c r="AD133" s="1">
        <f t="shared" si="64"/>
        <v>904</v>
      </c>
      <c r="AE133" s="1">
        <f t="shared" si="75"/>
        <v>-18</v>
      </c>
      <c r="AF133" s="1">
        <f t="shared" si="65"/>
        <v>21</v>
      </c>
      <c r="AG133" s="1">
        <f t="shared" si="66"/>
        <v>0</v>
      </c>
      <c r="AH133" s="1">
        <f t="shared" si="67"/>
        <v>2</v>
      </c>
      <c r="AI133" s="1">
        <f t="shared" si="76"/>
        <v>5</v>
      </c>
      <c r="AJ133" s="9">
        <f t="shared" si="44"/>
        <v>5.2212082707635436E-2</v>
      </c>
      <c r="AK133" s="9">
        <f t="shared" si="45"/>
        <v>0.34627999999999998</v>
      </c>
      <c r="AL133" s="9">
        <f t="shared" si="46"/>
        <v>5.94E-3</v>
      </c>
      <c r="AM133" s="9">
        <f t="shared" si="47"/>
        <v>0.32225999999999999</v>
      </c>
      <c r="AN133" s="9">
        <f t="shared" si="48"/>
        <v>1.8079999999999999E-2</v>
      </c>
      <c r="AO133" s="9">
        <f t="shared" si="49"/>
        <v>1E-4</v>
      </c>
      <c r="AP133" s="1">
        <f t="shared" si="68"/>
        <v>0</v>
      </c>
      <c r="AQ133" s="1">
        <f t="shared" si="69"/>
        <v>0</v>
      </c>
      <c r="AS133" s="1">
        <f t="shared" si="70"/>
        <v>0</v>
      </c>
      <c r="AT133" s="1">
        <f t="shared" si="77"/>
        <v>0</v>
      </c>
      <c r="AU133" s="1">
        <f t="shared" si="50"/>
        <v>0</v>
      </c>
      <c r="AV133" s="9">
        <f t="shared" si="71"/>
        <v>0</v>
      </c>
      <c r="AW133" s="9">
        <f t="shared" si="51"/>
        <v>0</v>
      </c>
      <c r="AX133" s="9">
        <f t="shared" si="52"/>
        <v>0</v>
      </c>
      <c r="AY133" s="9">
        <f t="shared" si="53"/>
        <v>0</v>
      </c>
      <c r="AZ133" s="9">
        <f t="shared" si="54"/>
        <v>0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81"/>
        <v>135</v>
      </c>
      <c r="BK133" s="7">
        <f t="shared" si="81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 t="e">
        <f t="shared" si="43"/>
        <v>#N/A</v>
      </c>
      <c r="J134" s="4"/>
      <c r="K134" s="4"/>
      <c r="L134" s="4"/>
      <c r="AA134" s="1">
        <f t="shared" si="61"/>
        <v>0</v>
      </c>
      <c r="AB134" s="1">
        <f t="shared" si="62"/>
        <v>0</v>
      </c>
      <c r="AC134" s="1">
        <f t="shared" si="63"/>
        <v>0</v>
      </c>
      <c r="AD134" s="1">
        <f t="shared" si="64"/>
        <v>0</v>
      </c>
      <c r="AE134" s="1" t="str">
        <f t="shared" si="75"/>
        <v/>
      </c>
      <c r="AF134" s="1" t="str">
        <f t="shared" si="65"/>
        <v/>
      </c>
      <c r="AG134" s="1" t="str">
        <f t="shared" si="66"/>
        <v/>
      </c>
      <c r="AH134" s="1" t="str">
        <f t="shared" si="67"/>
        <v/>
      </c>
      <c r="AI134" s="1" t="e">
        <f t="shared" si="76"/>
        <v>#N/A</v>
      </c>
      <c r="AJ134" s="9" t="e">
        <f t="shared" si="44"/>
        <v>#N/A</v>
      </c>
      <c r="AK134" s="9" t="e">
        <f t="shared" si="45"/>
        <v>#N/A</v>
      </c>
      <c r="AL134" s="9" t="e">
        <f t="shared" si="46"/>
        <v>#N/A</v>
      </c>
      <c r="AM134" s="9" t="e">
        <f t="shared" si="47"/>
        <v>#N/A</v>
      </c>
      <c r="AN134" s="9" t="e">
        <f t="shared" si="48"/>
        <v>#N/A</v>
      </c>
      <c r="AO134" s="9" t="e">
        <f t="shared" si="49"/>
        <v>#N/A</v>
      </c>
      <c r="AP134" s="1" t="str">
        <f t="shared" si="68"/>
        <v/>
      </c>
      <c r="AQ134" s="1" t="str">
        <f t="shared" si="69"/>
        <v/>
      </c>
      <c r="AS134" s="1" t="str">
        <f t="shared" si="70"/>
        <v/>
      </c>
      <c r="AT134" s="1" t="e">
        <f t="shared" si="77"/>
        <v>#N/A</v>
      </c>
      <c r="AU134" s="1" t="e">
        <f t="shared" si="50"/>
        <v>#N/A</v>
      </c>
      <c r="AV134" s="9" t="e">
        <f t="shared" si="71"/>
        <v>#N/A</v>
      </c>
      <c r="AW134" s="9" t="e">
        <f t="shared" si="51"/>
        <v>#N/A</v>
      </c>
      <c r="AX134" s="9" t="e">
        <f t="shared" si="52"/>
        <v>#N/A</v>
      </c>
      <c r="AY134" s="9" t="e">
        <f t="shared" si="53"/>
        <v>#N/A</v>
      </c>
      <c r="AZ134" s="9" t="e">
        <f t="shared" si="54"/>
        <v>#N/A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81"/>
        <v>136</v>
      </c>
      <c r="BK134" s="7">
        <f t="shared" si="81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 t="e">
        <f t="shared" si="43"/>
        <v>#N/A</v>
      </c>
      <c r="J135" s="4"/>
      <c r="K135" s="4"/>
      <c r="L135" s="4"/>
      <c r="AA135" s="1">
        <f t="shared" si="61"/>
        <v>0</v>
      </c>
      <c r="AB135" s="1">
        <f t="shared" si="62"/>
        <v>0</v>
      </c>
      <c r="AC135" s="1">
        <f t="shared" si="63"/>
        <v>0</v>
      </c>
      <c r="AD135" s="1">
        <f t="shared" si="64"/>
        <v>0</v>
      </c>
      <c r="AE135" s="1" t="str">
        <f t="shared" si="75"/>
        <v/>
      </c>
      <c r="AF135" s="1" t="str">
        <f t="shared" si="65"/>
        <v/>
      </c>
      <c r="AG135" s="1" t="str">
        <f t="shared" si="66"/>
        <v/>
      </c>
      <c r="AH135" s="1" t="str">
        <f t="shared" si="67"/>
        <v/>
      </c>
      <c r="AI135" s="1" t="e">
        <f t="shared" si="76"/>
        <v>#N/A</v>
      </c>
      <c r="AJ135" s="9" t="e">
        <f t="shared" si="44"/>
        <v>#N/A</v>
      </c>
      <c r="AK135" s="9" t="e">
        <f t="shared" si="45"/>
        <v>#N/A</v>
      </c>
      <c r="AL135" s="9" t="e">
        <f t="shared" si="46"/>
        <v>#N/A</v>
      </c>
      <c r="AM135" s="9" t="e">
        <f t="shared" si="47"/>
        <v>#N/A</v>
      </c>
      <c r="AN135" s="9" t="e">
        <f t="shared" si="48"/>
        <v>#N/A</v>
      </c>
      <c r="AO135" s="9" t="e">
        <f t="shared" si="49"/>
        <v>#N/A</v>
      </c>
      <c r="AP135" s="1" t="str">
        <f t="shared" si="68"/>
        <v/>
      </c>
      <c r="AQ135" s="1" t="str">
        <f t="shared" si="69"/>
        <v/>
      </c>
      <c r="AS135" s="1" t="str">
        <f t="shared" si="70"/>
        <v/>
      </c>
      <c r="AT135" s="1" t="e">
        <f t="shared" si="77"/>
        <v>#N/A</v>
      </c>
      <c r="AU135" s="1" t="e">
        <f t="shared" si="50"/>
        <v>#N/A</v>
      </c>
      <c r="AV135" s="9" t="e">
        <f t="shared" si="71"/>
        <v>#N/A</v>
      </c>
      <c r="AW135" s="9" t="e">
        <f t="shared" si="51"/>
        <v>#N/A</v>
      </c>
      <c r="AX135" s="9" t="e">
        <f t="shared" si="52"/>
        <v>#N/A</v>
      </c>
      <c r="AY135" s="9" t="e">
        <f t="shared" si="53"/>
        <v>#N/A</v>
      </c>
      <c r="AZ135" s="9" t="e">
        <f t="shared" si="54"/>
        <v>#N/A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81"/>
        <v>137</v>
      </c>
      <c r="BK135" s="7">
        <f t="shared" si="81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 t="e">
        <f t="shared" si="43"/>
        <v>#N/A</v>
      </c>
      <c r="J136" s="4"/>
      <c r="K136" s="4"/>
      <c r="L136" s="4"/>
      <c r="AA136" s="1">
        <f t="shared" si="61"/>
        <v>0</v>
      </c>
      <c r="AB136" s="1">
        <f t="shared" si="62"/>
        <v>0</v>
      </c>
      <c r="AC136" s="1">
        <f t="shared" si="63"/>
        <v>0</v>
      </c>
      <c r="AD136" s="1">
        <f t="shared" si="64"/>
        <v>0</v>
      </c>
      <c r="AE136" s="1" t="str">
        <f t="shared" si="75"/>
        <v/>
      </c>
      <c r="AF136" s="1" t="str">
        <f t="shared" si="65"/>
        <v/>
      </c>
      <c r="AG136" s="1" t="str">
        <f t="shared" si="66"/>
        <v/>
      </c>
      <c r="AH136" s="1" t="str">
        <f t="shared" si="67"/>
        <v/>
      </c>
      <c r="AI136" s="1" t="e">
        <f t="shared" si="76"/>
        <v>#N/A</v>
      </c>
      <c r="AJ136" s="9" t="e">
        <f t="shared" si="44"/>
        <v>#N/A</v>
      </c>
      <c r="AK136" s="9" t="e">
        <f t="shared" si="45"/>
        <v>#N/A</v>
      </c>
      <c r="AL136" s="9" t="e">
        <f t="shared" si="46"/>
        <v>#N/A</v>
      </c>
      <c r="AM136" s="9" t="e">
        <f t="shared" si="47"/>
        <v>#N/A</v>
      </c>
      <c r="AN136" s="9" t="e">
        <f t="shared" si="48"/>
        <v>#N/A</v>
      </c>
      <c r="AO136" s="9" t="e">
        <f t="shared" si="49"/>
        <v>#N/A</v>
      </c>
      <c r="AP136" s="1" t="str">
        <f t="shared" si="68"/>
        <v/>
      </c>
      <c r="AQ136" s="1" t="str">
        <f t="shared" si="69"/>
        <v/>
      </c>
      <c r="AS136" s="1" t="str">
        <f t="shared" si="70"/>
        <v/>
      </c>
      <c r="AT136" s="1" t="e">
        <f t="shared" si="77"/>
        <v>#N/A</v>
      </c>
      <c r="AU136" s="1" t="e">
        <f t="shared" si="50"/>
        <v>#N/A</v>
      </c>
      <c r="AV136" s="9" t="e">
        <f t="shared" si="71"/>
        <v>#N/A</v>
      </c>
      <c r="AW136" s="9" t="e">
        <f t="shared" si="51"/>
        <v>#N/A</v>
      </c>
      <c r="AX136" s="9" t="e">
        <f t="shared" si="52"/>
        <v>#N/A</v>
      </c>
      <c r="AY136" s="9" t="e">
        <f t="shared" si="53"/>
        <v>#N/A</v>
      </c>
      <c r="AZ136" s="9" t="e">
        <f t="shared" si="54"/>
        <v>#N/A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81"/>
        <v>138</v>
      </c>
      <c r="BK136" s="7">
        <f t="shared" si="81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 t="e">
        <f t="shared" si="43"/>
        <v>#N/A</v>
      </c>
      <c r="J137" s="4"/>
      <c r="K137" s="4"/>
      <c r="L137" s="4"/>
      <c r="AA137" s="1">
        <f t="shared" si="61"/>
        <v>0</v>
      </c>
      <c r="AB137" s="1">
        <f t="shared" si="62"/>
        <v>0</v>
      </c>
      <c r="AC137" s="1">
        <f t="shared" si="63"/>
        <v>0</v>
      </c>
      <c r="AD137" s="1">
        <f t="shared" si="64"/>
        <v>0</v>
      </c>
      <c r="AE137" s="1" t="str">
        <f t="shared" si="75"/>
        <v/>
      </c>
      <c r="AF137" s="1" t="str">
        <f t="shared" si="65"/>
        <v/>
      </c>
      <c r="AG137" s="1" t="str">
        <f t="shared" si="66"/>
        <v/>
      </c>
      <c r="AH137" s="1" t="str">
        <f t="shared" si="67"/>
        <v/>
      </c>
      <c r="AI137" s="1" t="e">
        <f t="shared" si="76"/>
        <v>#N/A</v>
      </c>
      <c r="AJ137" s="9" t="e">
        <f t="shared" si="44"/>
        <v>#N/A</v>
      </c>
      <c r="AK137" s="9" t="e">
        <f t="shared" si="45"/>
        <v>#N/A</v>
      </c>
      <c r="AL137" s="9" t="e">
        <f t="shared" si="46"/>
        <v>#N/A</v>
      </c>
      <c r="AM137" s="9" t="e">
        <f t="shared" si="47"/>
        <v>#N/A</v>
      </c>
      <c r="AN137" s="9" t="e">
        <f t="shared" si="48"/>
        <v>#N/A</v>
      </c>
      <c r="AO137" s="9" t="e">
        <f t="shared" si="49"/>
        <v>#N/A</v>
      </c>
      <c r="AP137" s="1" t="str">
        <f t="shared" si="68"/>
        <v/>
      </c>
      <c r="AQ137" s="1" t="str">
        <f t="shared" si="69"/>
        <v/>
      </c>
      <c r="AS137" s="1" t="str">
        <f t="shared" si="70"/>
        <v/>
      </c>
      <c r="AT137" s="1" t="e">
        <f t="shared" si="77"/>
        <v>#N/A</v>
      </c>
      <c r="AU137" s="1" t="e">
        <f t="shared" si="50"/>
        <v>#N/A</v>
      </c>
      <c r="AV137" s="9" t="e">
        <f t="shared" si="71"/>
        <v>#N/A</v>
      </c>
      <c r="AW137" s="9" t="e">
        <f t="shared" si="51"/>
        <v>#N/A</v>
      </c>
      <c r="AX137" s="9" t="e">
        <f t="shared" si="52"/>
        <v>#N/A</v>
      </c>
      <c r="AY137" s="9" t="e">
        <f t="shared" si="53"/>
        <v>#N/A</v>
      </c>
      <c r="AZ137" s="9" t="e">
        <f t="shared" si="54"/>
        <v>#N/A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81"/>
        <v>139</v>
      </c>
      <c r="BK137" s="7">
        <f t="shared" si="81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 t="e">
        <f t="shared" si="43"/>
        <v>#N/A</v>
      </c>
      <c r="J138" s="4"/>
      <c r="K138" s="4"/>
      <c r="L138" s="4"/>
      <c r="AA138" s="1">
        <f t="shared" si="61"/>
        <v>0</v>
      </c>
      <c r="AB138" s="1">
        <f t="shared" si="62"/>
        <v>0</v>
      </c>
      <c r="AC138" s="1">
        <f t="shared" si="63"/>
        <v>0</v>
      </c>
      <c r="AD138" s="1">
        <f t="shared" si="64"/>
        <v>0</v>
      </c>
      <c r="AE138" s="1" t="str">
        <f t="shared" si="75"/>
        <v/>
      </c>
      <c r="AF138" s="1" t="str">
        <f t="shared" si="65"/>
        <v/>
      </c>
      <c r="AG138" s="1" t="str">
        <f t="shared" si="66"/>
        <v/>
      </c>
      <c r="AH138" s="1" t="str">
        <f t="shared" si="67"/>
        <v/>
      </c>
      <c r="AI138" s="1" t="e">
        <f t="shared" si="76"/>
        <v>#N/A</v>
      </c>
      <c r="AJ138" s="9" t="e">
        <f t="shared" si="44"/>
        <v>#N/A</v>
      </c>
      <c r="AK138" s="9" t="e">
        <f t="shared" si="45"/>
        <v>#N/A</v>
      </c>
      <c r="AL138" s="9" t="e">
        <f t="shared" si="46"/>
        <v>#N/A</v>
      </c>
      <c r="AM138" s="9" t="e">
        <f t="shared" si="47"/>
        <v>#N/A</v>
      </c>
      <c r="AN138" s="9" t="e">
        <f t="shared" si="48"/>
        <v>#N/A</v>
      </c>
      <c r="AO138" s="9" t="e">
        <f t="shared" si="49"/>
        <v>#N/A</v>
      </c>
      <c r="AP138" s="1" t="str">
        <f t="shared" si="68"/>
        <v/>
      </c>
      <c r="AQ138" s="1" t="str">
        <f t="shared" si="69"/>
        <v/>
      </c>
      <c r="AS138" s="1" t="str">
        <f t="shared" si="70"/>
        <v/>
      </c>
      <c r="AT138" s="1" t="e">
        <f t="shared" si="77"/>
        <v>#N/A</v>
      </c>
      <c r="AU138" s="1" t="e">
        <f t="shared" si="50"/>
        <v>#N/A</v>
      </c>
      <c r="AV138" s="9" t="e">
        <f t="shared" si="71"/>
        <v>#N/A</v>
      </c>
      <c r="AW138" s="9" t="e">
        <f t="shared" si="51"/>
        <v>#N/A</v>
      </c>
      <c r="AX138" s="9" t="e">
        <f t="shared" si="52"/>
        <v>#N/A</v>
      </c>
      <c r="AY138" s="9" t="e">
        <f t="shared" si="53"/>
        <v>#N/A</v>
      </c>
      <c r="AZ138" s="9" t="e">
        <f t="shared" si="54"/>
        <v>#N/A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81"/>
        <v>140</v>
      </c>
      <c r="BK138" s="7">
        <f t="shared" si="81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 t="e">
        <f t="shared" si="43"/>
        <v>#N/A</v>
      </c>
      <c r="J139" s="4"/>
      <c r="K139" s="4"/>
      <c r="L139" s="4"/>
      <c r="AA139" s="1">
        <f t="shared" si="61"/>
        <v>0</v>
      </c>
      <c r="AB139" s="1">
        <f t="shared" si="62"/>
        <v>0</v>
      </c>
      <c r="AC139" s="1">
        <f t="shared" si="63"/>
        <v>0</v>
      </c>
      <c r="AD139" s="1">
        <f t="shared" si="64"/>
        <v>0</v>
      </c>
      <c r="AE139" s="1" t="str">
        <f t="shared" si="75"/>
        <v/>
      </c>
      <c r="AF139" s="1" t="str">
        <f t="shared" si="65"/>
        <v/>
      </c>
      <c r="AG139" s="1" t="str">
        <f t="shared" si="66"/>
        <v/>
      </c>
      <c r="AH139" s="1" t="str">
        <f t="shared" si="67"/>
        <v/>
      </c>
      <c r="AI139" s="1" t="e">
        <f t="shared" si="76"/>
        <v>#N/A</v>
      </c>
      <c r="AJ139" s="9" t="e">
        <f t="shared" si="44"/>
        <v>#N/A</v>
      </c>
      <c r="AK139" s="9" t="e">
        <f t="shared" si="45"/>
        <v>#N/A</v>
      </c>
      <c r="AL139" s="9" t="e">
        <f t="shared" si="46"/>
        <v>#N/A</v>
      </c>
      <c r="AM139" s="9" t="e">
        <f t="shared" si="47"/>
        <v>#N/A</v>
      </c>
      <c r="AN139" s="9" t="e">
        <f t="shared" si="48"/>
        <v>#N/A</v>
      </c>
      <c r="AO139" s="9" t="e">
        <f t="shared" si="49"/>
        <v>#N/A</v>
      </c>
      <c r="AP139" s="1" t="str">
        <f t="shared" si="68"/>
        <v/>
      </c>
      <c r="AQ139" s="1" t="str">
        <f t="shared" si="69"/>
        <v/>
      </c>
      <c r="AS139" s="1" t="str">
        <f t="shared" si="70"/>
        <v/>
      </c>
      <c r="AT139" s="1" t="e">
        <f t="shared" si="77"/>
        <v>#N/A</v>
      </c>
      <c r="AU139" s="1" t="e">
        <f t="shared" si="50"/>
        <v>#N/A</v>
      </c>
      <c r="AV139" s="9" t="e">
        <f t="shared" si="71"/>
        <v>#N/A</v>
      </c>
      <c r="AW139" s="9" t="e">
        <f t="shared" si="51"/>
        <v>#N/A</v>
      </c>
      <c r="AX139" s="9" t="e">
        <f t="shared" si="52"/>
        <v>#N/A</v>
      </c>
      <c r="AY139" s="9" t="e">
        <f t="shared" si="53"/>
        <v>#N/A</v>
      </c>
      <c r="AZ139" s="9" t="e">
        <f t="shared" si="54"/>
        <v>#N/A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81"/>
        <v>141</v>
      </c>
      <c r="BK139" s="7">
        <f t="shared" si="81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 t="e">
        <f t="shared" si="43"/>
        <v>#N/A</v>
      </c>
      <c r="J140" s="4"/>
      <c r="K140" s="4"/>
      <c r="L140" s="4"/>
      <c r="AA140" s="1">
        <f t="shared" si="61"/>
        <v>0</v>
      </c>
      <c r="AB140" s="1">
        <f t="shared" si="62"/>
        <v>0</v>
      </c>
      <c r="AC140" s="1">
        <f t="shared" si="63"/>
        <v>0</v>
      </c>
      <c r="AD140" s="1">
        <f t="shared" si="64"/>
        <v>0</v>
      </c>
      <c r="AE140" s="1" t="str">
        <f t="shared" si="75"/>
        <v/>
      </c>
      <c r="AF140" s="1" t="str">
        <f t="shared" si="65"/>
        <v/>
      </c>
      <c r="AG140" s="1" t="str">
        <f t="shared" si="66"/>
        <v/>
      </c>
      <c r="AH140" s="1" t="str">
        <f t="shared" si="67"/>
        <v/>
      </c>
      <c r="AI140" s="1" t="e">
        <f t="shared" si="76"/>
        <v>#N/A</v>
      </c>
      <c r="AJ140" s="9" t="e">
        <f t="shared" si="44"/>
        <v>#N/A</v>
      </c>
      <c r="AK140" s="9" t="e">
        <f t="shared" si="45"/>
        <v>#N/A</v>
      </c>
      <c r="AL140" s="9" t="e">
        <f t="shared" si="46"/>
        <v>#N/A</v>
      </c>
      <c r="AM140" s="9" t="e">
        <f t="shared" si="47"/>
        <v>#N/A</v>
      </c>
      <c r="AN140" s="9" t="e">
        <f t="shared" si="48"/>
        <v>#N/A</v>
      </c>
      <c r="AO140" s="9" t="e">
        <f t="shared" si="49"/>
        <v>#N/A</v>
      </c>
      <c r="AP140" s="1" t="str">
        <f t="shared" si="68"/>
        <v/>
      </c>
      <c r="AQ140" s="1" t="str">
        <f t="shared" si="69"/>
        <v/>
      </c>
      <c r="AS140" s="1" t="str">
        <f t="shared" si="70"/>
        <v/>
      </c>
      <c r="AT140" s="1" t="e">
        <f t="shared" si="77"/>
        <v>#N/A</v>
      </c>
      <c r="AU140" s="1" t="e">
        <f t="shared" si="50"/>
        <v>#N/A</v>
      </c>
      <c r="AV140" s="9" t="e">
        <f t="shared" si="71"/>
        <v>#N/A</v>
      </c>
      <c r="AW140" s="9" t="e">
        <f t="shared" si="51"/>
        <v>#N/A</v>
      </c>
      <c r="AX140" s="9" t="e">
        <f t="shared" si="52"/>
        <v>#N/A</v>
      </c>
      <c r="AY140" s="9" t="e">
        <f t="shared" si="53"/>
        <v>#N/A</v>
      </c>
      <c r="AZ140" s="9" t="e">
        <f t="shared" si="54"/>
        <v>#N/A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81"/>
        <v>142</v>
      </c>
      <c r="BK140" s="7">
        <f t="shared" si="81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 t="e">
        <f t="shared" si="43"/>
        <v>#N/A</v>
      </c>
      <c r="J141" s="4"/>
      <c r="K141" s="4"/>
      <c r="L141" s="4"/>
      <c r="AA141" s="1">
        <f t="shared" si="61"/>
        <v>0</v>
      </c>
      <c r="AB141" s="1">
        <f t="shared" si="62"/>
        <v>0</v>
      </c>
      <c r="AC141" s="1">
        <f t="shared" si="63"/>
        <v>0</v>
      </c>
      <c r="AD141" s="1">
        <f t="shared" si="64"/>
        <v>0</v>
      </c>
      <c r="AE141" s="1" t="str">
        <f t="shared" si="75"/>
        <v/>
      </c>
      <c r="AF141" s="1" t="str">
        <f t="shared" si="65"/>
        <v/>
      </c>
      <c r="AG141" s="1" t="str">
        <f t="shared" si="66"/>
        <v/>
      </c>
      <c r="AH141" s="1" t="str">
        <f t="shared" si="67"/>
        <v/>
      </c>
      <c r="AI141" s="1" t="e">
        <f t="shared" si="76"/>
        <v>#N/A</v>
      </c>
      <c r="AJ141" s="9" t="e">
        <f t="shared" si="44"/>
        <v>#N/A</v>
      </c>
      <c r="AK141" s="9" t="e">
        <f t="shared" si="45"/>
        <v>#N/A</v>
      </c>
      <c r="AL141" s="9" t="e">
        <f t="shared" si="46"/>
        <v>#N/A</v>
      </c>
      <c r="AM141" s="9" t="e">
        <f t="shared" si="47"/>
        <v>#N/A</v>
      </c>
      <c r="AN141" s="9" t="e">
        <f t="shared" si="48"/>
        <v>#N/A</v>
      </c>
      <c r="AO141" s="9" t="e">
        <f t="shared" si="49"/>
        <v>#N/A</v>
      </c>
      <c r="AP141" s="1" t="str">
        <f t="shared" si="68"/>
        <v/>
      </c>
      <c r="AQ141" s="1" t="str">
        <f t="shared" si="69"/>
        <v/>
      </c>
      <c r="AS141" s="1" t="str">
        <f t="shared" si="70"/>
        <v/>
      </c>
      <c r="AT141" s="1" t="e">
        <f t="shared" si="77"/>
        <v>#N/A</v>
      </c>
      <c r="AU141" s="1" t="e">
        <f t="shared" si="50"/>
        <v>#N/A</v>
      </c>
      <c r="AV141" s="9" t="e">
        <f t="shared" si="71"/>
        <v>#N/A</v>
      </c>
      <c r="AW141" s="9" t="e">
        <f t="shared" si="51"/>
        <v>#N/A</v>
      </c>
      <c r="AX141" s="9" t="e">
        <f t="shared" si="52"/>
        <v>#N/A</v>
      </c>
      <c r="AY141" s="9" t="e">
        <f t="shared" si="53"/>
        <v>#N/A</v>
      </c>
      <c r="AZ141" s="9" t="e">
        <f t="shared" si="54"/>
        <v>#N/A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81"/>
        <v>143</v>
      </c>
      <c r="BK141" s="7">
        <f t="shared" si="81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 t="e">
        <f t="shared" ref="B142:B205" si="82">IF(C142="",NA(),E142+G142+H142+I142)</f>
        <v>#N/A</v>
      </c>
      <c r="J142" s="4"/>
      <c r="K142" s="4"/>
      <c r="L142" s="4"/>
      <c r="AA142" s="1">
        <f t="shared" si="61"/>
        <v>0</v>
      </c>
      <c r="AB142" s="1">
        <f t="shared" si="62"/>
        <v>0</v>
      </c>
      <c r="AC142" s="1">
        <f t="shared" si="63"/>
        <v>0</v>
      </c>
      <c r="AD142" s="1">
        <f t="shared" si="64"/>
        <v>0</v>
      </c>
      <c r="AE142" s="1" t="str">
        <f t="shared" si="75"/>
        <v/>
      </c>
      <c r="AF142" s="1" t="str">
        <f t="shared" si="65"/>
        <v/>
      </c>
      <c r="AG142" s="1" t="str">
        <f t="shared" si="66"/>
        <v/>
      </c>
      <c r="AH142" s="1" t="str">
        <f t="shared" si="67"/>
        <v/>
      </c>
      <c r="AI142" s="1" t="e">
        <f t="shared" si="76"/>
        <v>#N/A</v>
      </c>
      <c r="AJ142" s="9" t="e">
        <f t="shared" ref="AJ142:AJ205" si="83">IF(OR(ISNA(B142),B142=0),NA(),I142/B142)</f>
        <v>#N/A</v>
      </c>
      <c r="AK142" s="9" t="e">
        <f t="shared" ref="AK142:AK205" si="84">IF(OR(ISNA(B142),B142=0),NA(),B142/$AK$11)</f>
        <v>#N/A</v>
      </c>
      <c r="AL142" s="9" t="e">
        <f t="shared" ref="AL142:AL205" si="85">IF(OR(ISNA(B142),B142=0),NA(),E142/$AK$11)</f>
        <v>#N/A</v>
      </c>
      <c r="AM142" s="9" t="e">
        <f t="shared" ref="AM142:AM205" si="86">IF(OR(ISNA(B142),B142=0),NA(),G142/$AK$11)</f>
        <v>#N/A</v>
      </c>
      <c r="AN142" s="9" t="e">
        <f t="shared" ref="AN142:AN205" si="87">IF(OR(ISNA(B142),B142=0),NA(),I142/$AK$11)</f>
        <v>#N/A</v>
      </c>
      <c r="AO142" s="9" t="e">
        <f t="shared" ref="AO142:AO205" si="88">+IF(OR(ISNA(B142),B142=0),NA(),AI142/$AK$11)</f>
        <v>#N/A</v>
      </c>
      <c r="AP142" s="1" t="str">
        <f t="shared" si="68"/>
        <v/>
      </c>
      <c r="AQ142" s="1" t="str">
        <f t="shared" si="69"/>
        <v/>
      </c>
      <c r="AS142" s="1" t="str">
        <f t="shared" si="70"/>
        <v/>
      </c>
      <c r="AT142" s="1" t="e">
        <f t="shared" si="77"/>
        <v>#N/A</v>
      </c>
      <c r="AU142" s="1" t="e">
        <f t="shared" ref="AU142:AU205" si="89">IF(C142="",NA(),V142+W142+X142)</f>
        <v>#N/A</v>
      </c>
      <c r="AV142" s="9" t="e">
        <f t="shared" si="71"/>
        <v>#N/A</v>
      </c>
      <c r="AW142" s="9" t="e">
        <f t="shared" ref="AW142:AW205" si="90">IF(OR(ISNA(B142),B142=0),NA(),V142/$AK$11)</f>
        <v>#N/A</v>
      </c>
      <c r="AX142" s="9" t="e">
        <f t="shared" ref="AX142:AX205" si="91">IF(OR(ISNA(B142),B142=0),NA(),W142/$AK$11)</f>
        <v>#N/A</v>
      </c>
      <c r="AY142" s="9" t="e">
        <f t="shared" ref="AY142:AY205" si="92">IF(OR(ISNA(B142),B142=0),NA(),X142/$AK$11)</f>
        <v>#N/A</v>
      </c>
      <c r="AZ142" s="9" t="e">
        <f t="shared" ref="AZ142:AZ205" si="93">IF(OR(ISNA(B142),B142=0),NA(),AT142/$AK$11)</f>
        <v>#N/A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81"/>
        <v>144</v>
      </c>
      <c r="BK142" s="7">
        <f t="shared" si="81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 t="e">
        <f t="shared" si="82"/>
        <v>#N/A</v>
      </c>
      <c r="J143" s="4"/>
      <c r="K143" s="4"/>
      <c r="L143" s="4"/>
      <c r="AA143" s="1">
        <f t="shared" ref="AA143:AA206" si="94">+D143+U143</f>
        <v>0</v>
      </c>
      <c r="AB143" s="1">
        <f t="shared" ref="AB143:AB206" si="95">+E143+V143</f>
        <v>0</v>
      </c>
      <c r="AC143" s="1">
        <f t="shared" ref="AC143:AC206" si="96">+G143+W143</f>
        <v>0</v>
      </c>
      <c r="AD143" s="1">
        <f t="shared" ref="AD143:AD206" si="97">+I143+X143</f>
        <v>0</v>
      </c>
      <c r="AE143" s="1" t="str">
        <f t="shared" si="75"/>
        <v/>
      </c>
      <c r="AF143" s="1" t="str">
        <f t="shared" ref="AF143:AF206" si="98">IF($C143="","",G143-G142)</f>
        <v/>
      </c>
      <c r="AG143" s="1" t="str">
        <f t="shared" ref="AG143:AG206" si="99">IF($C143="","",H143-H142)</f>
        <v/>
      </c>
      <c r="AH143" s="1" t="str">
        <f t="shared" ref="AH143:AH206" si="100">IF($C143="","",I143-I142)</f>
        <v/>
      </c>
      <c r="AI143" s="1" t="e">
        <f t="shared" si="76"/>
        <v>#N/A</v>
      </c>
      <c r="AJ143" s="9" t="e">
        <f t="shared" si="83"/>
        <v>#N/A</v>
      </c>
      <c r="AK143" s="9" t="e">
        <f t="shared" si="84"/>
        <v>#N/A</v>
      </c>
      <c r="AL143" s="9" t="e">
        <f t="shared" si="85"/>
        <v>#N/A</v>
      </c>
      <c r="AM143" s="9" t="e">
        <f t="shared" si="86"/>
        <v>#N/A</v>
      </c>
      <c r="AN143" s="9" t="e">
        <f t="shared" si="87"/>
        <v>#N/A</v>
      </c>
      <c r="AO143" s="9" t="e">
        <f t="shared" si="88"/>
        <v>#N/A</v>
      </c>
      <c r="AP143" s="1" t="str">
        <f t="shared" ref="AP143:AP206" si="101">IF($C143="","",V143-V142)</f>
        <v/>
      </c>
      <c r="AQ143" s="1" t="str">
        <f t="shared" ref="AQ143:AQ206" si="102">IF($C143="","",W143-W142)</f>
        <v/>
      </c>
      <c r="AS143" s="1" t="str">
        <f t="shared" ref="AS143:AS206" si="103">IF($C143="","",X143-X142)</f>
        <v/>
      </c>
      <c r="AT143" s="1" t="e">
        <f t="shared" si="77"/>
        <v>#N/A</v>
      </c>
      <c r="AU143" s="1" t="e">
        <f t="shared" si="89"/>
        <v>#N/A</v>
      </c>
      <c r="AV143" s="9" t="e">
        <f t="shared" ref="AV143:AV206" si="104">IF(OR(ISNA(B143),B143=0),NA(),AU143/$AK$11)</f>
        <v>#N/A</v>
      </c>
      <c r="AW143" s="9" t="e">
        <f t="shared" si="90"/>
        <v>#N/A</v>
      </c>
      <c r="AX143" s="9" t="e">
        <f t="shared" si="91"/>
        <v>#N/A</v>
      </c>
      <c r="AY143" s="9" t="e">
        <f t="shared" si="92"/>
        <v>#N/A</v>
      </c>
      <c r="AZ143" s="9" t="e">
        <f t="shared" si="93"/>
        <v>#N/A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81"/>
        <v>145</v>
      </c>
      <c r="BK143" s="7">
        <f t="shared" si="81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 t="e">
        <f t="shared" si="82"/>
        <v>#N/A</v>
      </c>
      <c r="J144" s="4"/>
      <c r="K144" s="4"/>
      <c r="L144" s="4"/>
      <c r="AA144" s="1">
        <f t="shared" si="94"/>
        <v>0</v>
      </c>
      <c r="AB144" s="1">
        <f t="shared" si="95"/>
        <v>0</v>
      </c>
      <c r="AC144" s="1">
        <f t="shared" si="96"/>
        <v>0</v>
      </c>
      <c r="AD144" s="1">
        <f t="shared" si="97"/>
        <v>0</v>
      </c>
      <c r="AE144" s="1" t="str">
        <f t="shared" ref="AE144:AE207" si="105">IF($C144="","",E144-E143)</f>
        <v/>
      </c>
      <c r="AF144" s="1" t="str">
        <f t="shared" si="98"/>
        <v/>
      </c>
      <c r="AG144" s="1" t="str">
        <f t="shared" si="99"/>
        <v/>
      </c>
      <c r="AH144" s="1" t="str">
        <f t="shared" si="100"/>
        <v/>
      </c>
      <c r="AI144" s="1" t="e">
        <f t="shared" ref="AI144:AI207" si="106">IF(OR($C144="",ISNA($C144)),NA(),AE144+AF144+AG144+AH144)</f>
        <v>#N/A</v>
      </c>
      <c r="AJ144" s="9" t="e">
        <f t="shared" si="83"/>
        <v>#N/A</v>
      </c>
      <c r="AK144" s="9" t="e">
        <f t="shared" si="84"/>
        <v>#N/A</v>
      </c>
      <c r="AL144" s="9" t="e">
        <f t="shared" si="85"/>
        <v>#N/A</v>
      </c>
      <c r="AM144" s="9" t="e">
        <f t="shared" si="86"/>
        <v>#N/A</v>
      </c>
      <c r="AN144" s="9" t="e">
        <f t="shared" si="87"/>
        <v>#N/A</v>
      </c>
      <c r="AO144" s="9" t="e">
        <f t="shared" si="88"/>
        <v>#N/A</v>
      </c>
      <c r="AP144" s="1" t="str">
        <f t="shared" si="101"/>
        <v/>
      </c>
      <c r="AQ144" s="1" t="str">
        <f t="shared" si="102"/>
        <v/>
      </c>
      <c r="AS144" s="1" t="str">
        <f t="shared" si="103"/>
        <v/>
      </c>
      <c r="AT144" s="1" t="e">
        <f t="shared" ref="AT144:AT207" si="107">IF(OR($C144="",ISNA($C144)),NA(),AP144+AQ144+AR144+AS144)</f>
        <v>#N/A</v>
      </c>
      <c r="AU144" s="1" t="e">
        <f t="shared" si="89"/>
        <v>#N/A</v>
      </c>
      <c r="AV144" s="9" t="e">
        <f t="shared" si="104"/>
        <v>#N/A</v>
      </c>
      <c r="AW144" s="9" t="e">
        <f t="shared" si="90"/>
        <v>#N/A</v>
      </c>
      <c r="AX144" s="9" t="e">
        <f t="shared" si="91"/>
        <v>#N/A</v>
      </c>
      <c r="AY144" s="9" t="e">
        <f t="shared" si="92"/>
        <v>#N/A</v>
      </c>
      <c r="AZ144" s="9" t="e">
        <f t="shared" si="93"/>
        <v>#N/A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108">+BJ143+1</f>
        <v>146</v>
      </c>
      <c r="BK144" s="7">
        <f t="shared" si="10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 t="e">
        <f t="shared" si="82"/>
        <v>#N/A</v>
      </c>
      <c r="J145" s="4"/>
      <c r="K145" s="4"/>
      <c r="L145" s="4"/>
      <c r="AA145" s="1">
        <f t="shared" si="94"/>
        <v>0</v>
      </c>
      <c r="AB145" s="1">
        <f t="shared" si="95"/>
        <v>0</v>
      </c>
      <c r="AC145" s="1">
        <f t="shared" si="96"/>
        <v>0</v>
      </c>
      <c r="AD145" s="1">
        <f t="shared" si="97"/>
        <v>0</v>
      </c>
      <c r="AE145" s="1" t="str">
        <f t="shared" si="105"/>
        <v/>
      </c>
      <c r="AF145" s="1" t="str">
        <f t="shared" si="98"/>
        <v/>
      </c>
      <c r="AG145" s="1" t="str">
        <f t="shared" si="99"/>
        <v/>
      </c>
      <c r="AH145" s="1" t="str">
        <f t="shared" si="100"/>
        <v/>
      </c>
      <c r="AI145" s="1" t="e">
        <f t="shared" si="106"/>
        <v>#N/A</v>
      </c>
      <c r="AJ145" s="9" t="e">
        <f t="shared" si="83"/>
        <v>#N/A</v>
      </c>
      <c r="AK145" s="9" t="e">
        <f t="shared" si="84"/>
        <v>#N/A</v>
      </c>
      <c r="AL145" s="9" t="e">
        <f t="shared" si="85"/>
        <v>#N/A</v>
      </c>
      <c r="AM145" s="9" t="e">
        <f t="shared" si="86"/>
        <v>#N/A</v>
      </c>
      <c r="AN145" s="9" t="e">
        <f t="shared" si="87"/>
        <v>#N/A</v>
      </c>
      <c r="AO145" s="9" t="e">
        <f t="shared" si="88"/>
        <v>#N/A</v>
      </c>
      <c r="AP145" s="1" t="str">
        <f t="shared" si="101"/>
        <v/>
      </c>
      <c r="AQ145" s="1" t="str">
        <f t="shared" si="102"/>
        <v/>
      </c>
      <c r="AS145" s="1" t="str">
        <f t="shared" si="103"/>
        <v/>
      </c>
      <c r="AT145" s="1" t="e">
        <f t="shared" si="107"/>
        <v>#N/A</v>
      </c>
      <c r="AU145" s="1" t="e">
        <f t="shared" si="89"/>
        <v>#N/A</v>
      </c>
      <c r="AV145" s="9" t="e">
        <f t="shared" si="104"/>
        <v>#N/A</v>
      </c>
      <c r="AW145" s="9" t="e">
        <f t="shared" si="90"/>
        <v>#N/A</v>
      </c>
      <c r="AX145" s="9" t="e">
        <f t="shared" si="91"/>
        <v>#N/A</v>
      </c>
      <c r="AY145" s="9" t="e">
        <f t="shared" si="92"/>
        <v>#N/A</v>
      </c>
      <c r="AZ145" s="9" t="e">
        <f t="shared" si="93"/>
        <v>#N/A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108"/>
        <v>147</v>
      </c>
      <c r="BK145" s="7">
        <f t="shared" si="10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 t="e">
        <f t="shared" si="82"/>
        <v>#N/A</v>
      </c>
      <c r="J146" s="4"/>
      <c r="K146" s="4"/>
      <c r="L146" s="4"/>
      <c r="AA146" s="1">
        <f t="shared" si="94"/>
        <v>0</v>
      </c>
      <c r="AB146" s="1">
        <f t="shared" si="95"/>
        <v>0</v>
      </c>
      <c r="AC146" s="1">
        <f t="shared" si="96"/>
        <v>0</v>
      </c>
      <c r="AD146" s="1">
        <f t="shared" si="97"/>
        <v>0</v>
      </c>
      <c r="AE146" s="1" t="str">
        <f t="shared" si="105"/>
        <v/>
      </c>
      <c r="AF146" s="1" t="str">
        <f t="shared" si="98"/>
        <v/>
      </c>
      <c r="AG146" s="1" t="str">
        <f t="shared" si="99"/>
        <v/>
      </c>
      <c r="AH146" s="1" t="str">
        <f t="shared" si="100"/>
        <v/>
      </c>
      <c r="AI146" s="1" t="e">
        <f t="shared" si="106"/>
        <v>#N/A</v>
      </c>
      <c r="AJ146" s="9" t="e">
        <f t="shared" si="83"/>
        <v>#N/A</v>
      </c>
      <c r="AK146" s="9" t="e">
        <f t="shared" si="84"/>
        <v>#N/A</v>
      </c>
      <c r="AL146" s="9" t="e">
        <f t="shared" si="85"/>
        <v>#N/A</v>
      </c>
      <c r="AM146" s="9" t="e">
        <f t="shared" si="86"/>
        <v>#N/A</v>
      </c>
      <c r="AN146" s="9" t="e">
        <f t="shared" si="87"/>
        <v>#N/A</v>
      </c>
      <c r="AO146" s="9" t="e">
        <f t="shared" si="88"/>
        <v>#N/A</v>
      </c>
      <c r="AP146" s="1" t="str">
        <f t="shared" si="101"/>
        <v/>
      </c>
      <c r="AQ146" s="1" t="str">
        <f t="shared" si="102"/>
        <v/>
      </c>
      <c r="AS146" s="1" t="str">
        <f t="shared" si="103"/>
        <v/>
      </c>
      <c r="AT146" s="1" t="e">
        <f t="shared" si="107"/>
        <v>#N/A</v>
      </c>
      <c r="AU146" s="1" t="e">
        <f t="shared" si="89"/>
        <v>#N/A</v>
      </c>
      <c r="AV146" s="9" t="e">
        <f t="shared" si="104"/>
        <v>#N/A</v>
      </c>
      <c r="AW146" s="9" t="e">
        <f t="shared" si="90"/>
        <v>#N/A</v>
      </c>
      <c r="AX146" s="9" t="e">
        <f t="shared" si="91"/>
        <v>#N/A</v>
      </c>
      <c r="AY146" s="9" t="e">
        <f t="shared" si="92"/>
        <v>#N/A</v>
      </c>
      <c r="AZ146" s="9" t="e">
        <f t="shared" si="93"/>
        <v>#N/A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108"/>
        <v>148</v>
      </c>
      <c r="BK146" s="7">
        <f t="shared" si="10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 t="e">
        <f t="shared" si="82"/>
        <v>#N/A</v>
      </c>
      <c r="J147" s="4"/>
      <c r="K147" s="4"/>
      <c r="L147" s="4"/>
      <c r="AA147" s="1">
        <f t="shared" si="94"/>
        <v>0</v>
      </c>
      <c r="AB147" s="1">
        <f t="shared" si="95"/>
        <v>0</v>
      </c>
      <c r="AC147" s="1">
        <f t="shared" si="96"/>
        <v>0</v>
      </c>
      <c r="AD147" s="1">
        <f t="shared" si="97"/>
        <v>0</v>
      </c>
      <c r="AE147" s="1" t="str">
        <f t="shared" si="105"/>
        <v/>
      </c>
      <c r="AF147" s="1" t="str">
        <f t="shared" si="98"/>
        <v/>
      </c>
      <c r="AG147" s="1" t="str">
        <f t="shared" si="99"/>
        <v/>
      </c>
      <c r="AH147" s="1" t="str">
        <f t="shared" si="100"/>
        <v/>
      </c>
      <c r="AI147" s="1" t="e">
        <f t="shared" si="106"/>
        <v>#N/A</v>
      </c>
      <c r="AJ147" s="9" t="e">
        <f t="shared" si="83"/>
        <v>#N/A</v>
      </c>
      <c r="AK147" s="9" t="e">
        <f t="shared" si="84"/>
        <v>#N/A</v>
      </c>
      <c r="AL147" s="9" t="e">
        <f t="shared" si="85"/>
        <v>#N/A</v>
      </c>
      <c r="AM147" s="9" t="e">
        <f t="shared" si="86"/>
        <v>#N/A</v>
      </c>
      <c r="AN147" s="9" t="e">
        <f t="shared" si="87"/>
        <v>#N/A</v>
      </c>
      <c r="AO147" s="9" t="e">
        <f t="shared" si="88"/>
        <v>#N/A</v>
      </c>
      <c r="AP147" s="1" t="str">
        <f t="shared" si="101"/>
        <v/>
      </c>
      <c r="AQ147" s="1" t="str">
        <f t="shared" si="102"/>
        <v/>
      </c>
      <c r="AS147" s="1" t="str">
        <f t="shared" si="103"/>
        <v/>
      </c>
      <c r="AT147" s="1" t="e">
        <f t="shared" si="107"/>
        <v>#N/A</v>
      </c>
      <c r="AU147" s="1" t="e">
        <f t="shared" si="89"/>
        <v>#N/A</v>
      </c>
      <c r="AV147" s="9" t="e">
        <f t="shared" si="104"/>
        <v>#N/A</v>
      </c>
      <c r="AW147" s="9" t="e">
        <f t="shared" si="90"/>
        <v>#N/A</v>
      </c>
      <c r="AX147" s="9" t="e">
        <f t="shared" si="91"/>
        <v>#N/A</v>
      </c>
      <c r="AY147" s="9" t="e">
        <f t="shared" si="92"/>
        <v>#N/A</v>
      </c>
      <c r="AZ147" s="9" t="e">
        <f t="shared" si="93"/>
        <v>#N/A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108"/>
        <v>149</v>
      </c>
      <c r="BK147" s="7">
        <f t="shared" si="10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 t="e">
        <f t="shared" si="82"/>
        <v>#N/A</v>
      </c>
      <c r="J148" s="4"/>
      <c r="K148" s="4"/>
      <c r="L148" s="4"/>
      <c r="AA148" s="1">
        <f t="shared" si="94"/>
        <v>0</v>
      </c>
      <c r="AB148" s="1">
        <f t="shared" si="95"/>
        <v>0</v>
      </c>
      <c r="AC148" s="1">
        <f t="shared" si="96"/>
        <v>0</v>
      </c>
      <c r="AD148" s="1">
        <f t="shared" si="97"/>
        <v>0</v>
      </c>
      <c r="AE148" s="1" t="str">
        <f t="shared" si="105"/>
        <v/>
      </c>
      <c r="AF148" s="1" t="str">
        <f t="shared" si="98"/>
        <v/>
      </c>
      <c r="AG148" s="1" t="str">
        <f t="shared" si="99"/>
        <v/>
      </c>
      <c r="AH148" s="1" t="str">
        <f t="shared" si="100"/>
        <v/>
      </c>
      <c r="AI148" s="1" t="e">
        <f t="shared" si="106"/>
        <v>#N/A</v>
      </c>
      <c r="AJ148" s="9" t="e">
        <f t="shared" si="83"/>
        <v>#N/A</v>
      </c>
      <c r="AK148" s="9" t="e">
        <f t="shared" si="84"/>
        <v>#N/A</v>
      </c>
      <c r="AL148" s="9" t="e">
        <f t="shared" si="85"/>
        <v>#N/A</v>
      </c>
      <c r="AM148" s="9" t="e">
        <f t="shared" si="86"/>
        <v>#N/A</v>
      </c>
      <c r="AN148" s="9" t="e">
        <f t="shared" si="87"/>
        <v>#N/A</v>
      </c>
      <c r="AO148" s="9" t="e">
        <f t="shared" si="88"/>
        <v>#N/A</v>
      </c>
      <c r="AP148" s="1" t="str">
        <f t="shared" si="101"/>
        <v/>
      </c>
      <c r="AQ148" s="1" t="str">
        <f t="shared" si="102"/>
        <v/>
      </c>
      <c r="AS148" s="1" t="str">
        <f t="shared" si="103"/>
        <v/>
      </c>
      <c r="AT148" s="1" t="e">
        <f t="shared" si="107"/>
        <v>#N/A</v>
      </c>
      <c r="AU148" s="1" t="e">
        <f t="shared" si="89"/>
        <v>#N/A</v>
      </c>
      <c r="AV148" s="9" t="e">
        <f t="shared" si="104"/>
        <v>#N/A</v>
      </c>
      <c r="AW148" s="9" t="e">
        <f t="shared" si="90"/>
        <v>#N/A</v>
      </c>
      <c r="AX148" s="9" t="e">
        <f t="shared" si="91"/>
        <v>#N/A</v>
      </c>
      <c r="AY148" s="9" t="e">
        <f t="shared" si="92"/>
        <v>#N/A</v>
      </c>
      <c r="AZ148" s="9" t="e">
        <f t="shared" si="93"/>
        <v>#N/A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108"/>
        <v>150</v>
      </c>
      <c r="BK148" s="7">
        <f t="shared" si="10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 t="e">
        <f t="shared" si="82"/>
        <v>#N/A</v>
      </c>
      <c r="J149" s="4"/>
      <c r="K149" s="4"/>
      <c r="L149" s="4"/>
      <c r="AA149" s="1">
        <f t="shared" si="94"/>
        <v>0</v>
      </c>
      <c r="AB149" s="1">
        <f t="shared" si="95"/>
        <v>0</v>
      </c>
      <c r="AC149" s="1">
        <f t="shared" si="96"/>
        <v>0</v>
      </c>
      <c r="AD149" s="1">
        <f t="shared" si="97"/>
        <v>0</v>
      </c>
      <c r="AE149" s="1" t="str">
        <f t="shared" si="105"/>
        <v/>
      </c>
      <c r="AF149" s="1" t="str">
        <f t="shared" si="98"/>
        <v/>
      </c>
      <c r="AG149" s="1" t="str">
        <f t="shared" si="99"/>
        <v/>
      </c>
      <c r="AH149" s="1" t="str">
        <f t="shared" si="100"/>
        <v/>
      </c>
      <c r="AI149" s="1" t="e">
        <f t="shared" si="106"/>
        <v>#N/A</v>
      </c>
      <c r="AJ149" s="9" t="e">
        <f t="shared" si="83"/>
        <v>#N/A</v>
      </c>
      <c r="AK149" s="9" t="e">
        <f t="shared" si="84"/>
        <v>#N/A</v>
      </c>
      <c r="AL149" s="9" t="e">
        <f t="shared" si="85"/>
        <v>#N/A</v>
      </c>
      <c r="AM149" s="9" t="e">
        <f t="shared" si="86"/>
        <v>#N/A</v>
      </c>
      <c r="AN149" s="9" t="e">
        <f t="shared" si="87"/>
        <v>#N/A</v>
      </c>
      <c r="AO149" s="9" t="e">
        <f t="shared" si="88"/>
        <v>#N/A</v>
      </c>
      <c r="AP149" s="1" t="str">
        <f t="shared" si="101"/>
        <v/>
      </c>
      <c r="AQ149" s="1" t="str">
        <f t="shared" si="102"/>
        <v/>
      </c>
      <c r="AS149" s="1" t="str">
        <f t="shared" si="103"/>
        <v/>
      </c>
      <c r="AT149" s="1" t="e">
        <f t="shared" si="107"/>
        <v>#N/A</v>
      </c>
      <c r="AU149" s="1" t="e">
        <f t="shared" si="89"/>
        <v>#N/A</v>
      </c>
      <c r="AV149" s="9" t="e">
        <f t="shared" si="104"/>
        <v>#N/A</v>
      </c>
      <c r="AW149" s="9" t="e">
        <f t="shared" si="90"/>
        <v>#N/A</v>
      </c>
      <c r="AX149" s="9" t="e">
        <f t="shared" si="91"/>
        <v>#N/A</v>
      </c>
      <c r="AY149" s="9" t="e">
        <f t="shared" si="92"/>
        <v>#N/A</v>
      </c>
      <c r="AZ149" s="9" t="e">
        <f t="shared" si="93"/>
        <v>#N/A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108"/>
        <v>151</v>
      </c>
      <c r="BK149" s="7">
        <f t="shared" si="10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 t="e">
        <f t="shared" si="82"/>
        <v>#N/A</v>
      </c>
      <c r="J150" s="4"/>
      <c r="K150" s="4"/>
      <c r="L150" s="4"/>
      <c r="AA150" s="1">
        <f t="shared" si="94"/>
        <v>0</v>
      </c>
      <c r="AB150" s="1">
        <f t="shared" si="95"/>
        <v>0</v>
      </c>
      <c r="AC150" s="1">
        <f t="shared" si="96"/>
        <v>0</v>
      </c>
      <c r="AD150" s="1">
        <f t="shared" si="97"/>
        <v>0</v>
      </c>
      <c r="AE150" s="1" t="str">
        <f t="shared" si="105"/>
        <v/>
      </c>
      <c r="AF150" s="1" t="str">
        <f t="shared" si="98"/>
        <v/>
      </c>
      <c r="AG150" s="1" t="str">
        <f t="shared" si="99"/>
        <v/>
      </c>
      <c r="AH150" s="1" t="str">
        <f t="shared" si="100"/>
        <v/>
      </c>
      <c r="AI150" s="1" t="e">
        <f t="shared" si="106"/>
        <v>#N/A</v>
      </c>
      <c r="AJ150" s="9" t="e">
        <f t="shared" si="83"/>
        <v>#N/A</v>
      </c>
      <c r="AK150" s="9" t="e">
        <f t="shared" si="84"/>
        <v>#N/A</v>
      </c>
      <c r="AL150" s="9" t="e">
        <f t="shared" si="85"/>
        <v>#N/A</v>
      </c>
      <c r="AM150" s="9" t="e">
        <f t="shared" si="86"/>
        <v>#N/A</v>
      </c>
      <c r="AN150" s="9" t="e">
        <f t="shared" si="87"/>
        <v>#N/A</v>
      </c>
      <c r="AO150" s="9" t="e">
        <f t="shared" si="88"/>
        <v>#N/A</v>
      </c>
      <c r="AP150" s="1" t="str">
        <f t="shared" si="101"/>
        <v/>
      </c>
      <c r="AQ150" s="1" t="str">
        <f t="shared" si="102"/>
        <v/>
      </c>
      <c r="AS150" s="1" t="str">
        <f t="shared" si="103"/>
        <v/>
      </c>
      <c r="AT150" s="1" t="e">
        <f t="shared" si="107"/>
        <v>#N/A</v>
      </c>
      <c r="AU150" s="1" t="e">
        <f t="shared" si="89"/>
        <v>#N/A</v>
      </c>
      <c r="AV150" s="9" t="e">
        <f t="shared" si="104"/>
        <v>#N/A</v>
      </c>
      <c r="AW150" s="9" t="e">
        <f t="shared" si="90"/>
        <v>#N/A</v>
      </c>
      <c r="AX150" s="9" t="e">
        <f t="shared" si="91"/>
        <v>#N/A</v>
      </c>
      <c r="AY150" s="9" t="e">
        <f t="shared" si="92"/>
        <v>#N/A</v>
      </c>
      <c r="AZ150" s="9" t="e">
        <f t="shared" si="93"/>
        <v>#N/A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108"/>
        <v>152</v>
      </c>
      <c r="BK150" s="7">
        <f t="shared" si="10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 t="e">
        <f t="shared" si="82"/>
        <v>#N/A</v>
      </c>
      <c r="J151" s="4"/>
      <c r="K151" s="4"/>
      <c r="L151" s="4"/>
      <c r="AA151" s="1">
        <f t="shared" si="94"/>
        <v>0</v>
      </c>
      <c r="AB151" s="1">
        <f t="shared" si="95"/>
        <v>0</v>
      </c>
      <c r="AC151" s="1">
        <f t="shared" si="96"/>
        <v>0</v>
      </c>
      <c r="AD151" s="1">
        <f t="shared" si="97"/>
        <v>0</v>
      </c>
      <c r="AE151" s="1" t="str">
        <f t="shared" si="105"/>
        <v/>
      </c>
      <c r="AF151" s="1" t="str">
        <f t="shared" si="98"/>
        <v/>
      </c>
      <c r="AG151" s="1" t="str">
        <f t="shared" si="99"/>
        <v/>
      </c>
      <c r="AH151" s="1" t="str">
        <f t="shared" si="100"/>
        <v/>
      </c>
      <c r="AI151" s="1" t="e">
        <f t="shared" si="106"/>
        <v>#N/A</v>
      </c>
      <c r="AJ151" s="9" t="e">
        <f t="shared" si="83"/>
        <v>#N/A</v>
      </c>
      <c r="AK151" s="9" t="e">
        <f t="shared" si="84"/>
        <v>#N/A</v>
      </c>
      <c r="AL151" s="9" t="e">
        <f t="shared" si="85"/>
        <v>#N/A</v>
      </c>
      <c r="AM151" s="9" t="e">
        <f t="shared" si="86"/>
        <v>#N/A</v>
      </c>
      <c r="AN151" s="9" t="e">
        <f t="shared" si="87"/>
        <v>#N/A</v>
      </c>
      <c r="AO151" s="9" t="e">
        <f t="shared" si="88"/>
        <v>#N/A</v>
      </c>
      <c r="AP151" s="1" t="str">
        <f t="shared" si="101"/>
        <v/>
      </c>
      <c r="AQ151" s="1" t="str">
        <f t="shared" si="102"/>
        <v/>
      </c>
      <c r="AS151" s="1" t="str">
        <f t="shared" si="103"/>
        <v/>
      </c>
      <c r="AT151" s="1" t="e">
        <f t="shared" si="107"/>
        <v>#N/A</v>
      </c>
      <c r="AU151" s="1" t="e">
        <f t="shared" si="89"/>
        <v>#N/A</v>
      </c>
      <c r="AV151" s="9" t="e">
        <f t="shared" si="104"/>
        <v>#N/A</v>
      </c>
      <c r="AW151" s="9" t="e">
        <f t="shared" si="90"/>
        <v>#N/A</v>
      </c>
      <c r="AX151" s="9" t="e">
        <f t="shared" si="91"/>
        <v>#N/A</v>
      </c>
      <c r="AY151" s="9" t="e">
        <f t="shared" si="92"/>
        <v>#N/A</v>
      </c>
      <c r="AZ151" s="9" t="e">
        <f t="shared" si="93"/>
        <v>#N/A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108"/>
        <v>153</v>
      </c>
      <c r="BK151" s="7">
        <f t="shared" si="10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 t="e">
        <f t="shared" si="82"/>
        <v>#N/A</v>
      </c>
      <c r="J152" s="4"/>
      <c r="K152" s="4"/>
      <c r="L152" s="4"/>
      <c r="AA152" s="1">
        <f t="shared" si="94"/>
        <v>0</v>
      </c>
      <c r="AB152" s="1">
        <f t="shared" si="95"/>
        <v>0</v>
      </c>
      <c r="AC152" s="1">
        <f t="shared" si="96"/>
        <v>0</v>
      </c>
      <c r="AD152" s="1">
        <f t="shared" si="97"/>
        <v>0</v>
      </c>
      <c r="AE152" s="1" t="str">
        <f t="shared" si="105"/>
        <v/>
      </c>
      <c r="AF152" s="1" t="str">
        <f t="shared" si="98"/>
        <v/>
      </c>
      <c r="AG152" s="1" t="str">
        <f t="shared" si="99"/>
        <v/>
      </c>
      <c r="AH152" s="1" t="str">
        <f t="shared" si="100"/>
        <v/>
      </c>
      <c r="AI152" s="1" t="e">
        <f t="shared" si="106"/>
        <v>#N/A</v>
      </c>
      <c r="AJ152" s="9" t="e">
        <f t="shared" si="83"/>
        <v>#N/A</v>
      </c>
      <c r="AK152" s="9" t="e">
        <f t="shared" si="84"/>
        <v>#N/A</v>
      </c>
      <c r="AL152" s="9" t="e">
        <f t="shared" si="85"/>
        <v>#N/A</v>
      </c>
      <c r="AM152" s="9" t="e">
        <f t="shared" si="86"/>
        <v>#N/A</v>
      </c>
      <c r="AN152" s="9" t="e">
        <f t="shared" si="87"/>
        <v>#N/A</v>
      </c>
      <c r="AO152" s="9" t="e">
        <f t="shared" si="88"/>
        <v>#N/A</v>
      </c>
      <c r="AP152" s="1" t="str">
        <f t="shared" si="101"/>
        <v/>
      </c>
      <c r="AQ152" s="1" t="str">
        <f t="shared" si="102"/>
        <v/>
      </c>
      <c r="AS152" s="1" t="str">
        <f t="shared" si="103"/>
        <v/>
      </c>
      <c r="AT152" s="1" t="e">
        <f t="shared" si="107"/>
        <v>#N/A</v>
      </c>
      <c r="AU152" s="1" t="e">
        <f t="shared" si="89"/>
        <v>#N/A</v>
      </c>
      <c r="AV152" s="9" t="e">
        <f t="shared" si="104"/>
        <v>#N/A</v>
      </c>
      <c r="AW152" s="9" t="e">
        <f t="shared" si="90"/>
        <v>#N/A</v>
      </c>
      <c r="AX152" s="9" t="e">
        <f t="shared" si="91"/>
        <v>#N/A</v>
      </c>
      <c r="AY152" s="9" t="e">
        <f t="shared" si="92"/>
        <v>#N/A</v>
      </c>
      <c r="AZ152" s="9" t="e">
        <f t="shared" si="93"/>
        <v>#N/A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108"/>
        <v>154</v>
      </c>
      <c r="BK152" s="7">
        <f t="shared" si="10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 t="e">
        <f t="shared" si="82"/>
        <v>#N/A</v>
      </c>
      <c r="J153" s="4"/>
      <c r="K153" s="4"/>
      <c r="L153" s="4"/>
      <c r="AA153" s="1">
        <f t="shared" si="94"/>
        <v>0</v>
      </c>
      <c r="AB153" s="1">
        <f t="shared" si="95"/>
        <v>0</v>
      </c>
      <c r="AC153" s="1">
        <f t="shared" si="96"/>
        <v>0</v>
      </c>
      <c r="AD153" s="1">
        <f t="shared" si="97"/>
        <v>0</v>
      </c>
      <c r="AE153" s="1" t="str">
        <f t="shared" si="105"/>
        <v/>
      </c>
      <c r="AF153" s="1" t="str">
        <f t="shared" si="98"/>
        <v/>
      </c>
      <c r="AG153" s="1" t="str">
        <f t="shared" si="99"/>
        <v/>
      </c>
      <c r="AH153" s="1" t="str">
        <f t="shared" si="100"/>
        <v/>
      </c>
      <c r="AI153" s="1" t="e">
        <f t="shared" si="106"/>
        <v>#N/A</v>
      </c>
      <c r="AJ153" s="9" t="e">
        <f t="shared" si="83"/>
        <v>#N/A</v>
      </c>
      <c r="AK153" s="9" t="e">
        <f t="shared" si="84"/>
        <v>#N/A</v>
      </c>
      <c r="AL153" s="9" t="e">
        <f t="shared" si="85"/>
        <v>#N/A</v>
      </c>
      <c r="AM153" s="9" t="e">
        <f t="shared" si="86"/>
        <v>#N/A</v>
      </c>
      <c r="AN153" s="9" t="e">
        <f t="shared" si="87"/>
        <v>#N/A</v>
      </c>
      <c r="AO153" s="9" t="e">
        <f t="shared" si="88"/>
        <v>#N/A</v>
      </c>
      <c r="AP153" s="1" t="str">
        <f t="shared" si="101"/>
        <v/>
      </c>
      <c r="AQ153" s="1" t="str">
        <f t="shared" si="102"/>
        <v/>
      </c>
      <c r="AS153" s="1" t="str">
        <f t="shared" si="103"/>
        <v/>
      </c>
      <c r="AT153" s="1" t="e">
        <f t="shared" si="107"/>
        <v>#N/A</v>
      </c>
      <c r="AU153" s="1" t="e">
        <f t="shared" si="89"/>
        <v>#N/A</v>
      </c>
      <c r="AV153" s="9" t="e">
        <f t="shared" si="104"/>
        <v>#N/A</v>
      </c>
      <c r="AW153" s="9" t="e">
        <f t="shared" si="90"/>
        <v>#N/A</v>
      </c>
      <c r="AX153" s="9" t="e">
        <f t="shared" si="91"/>
        <v>#N/A</v>
      </c>
      <c r="AY153" s="9" t="e">
        <f t="shared" si="92"/>
        <v>#N/A</v>
      </c>
      <c r="AZ153" s="9" t="e">
        <f t="shared" si="93"/>
        <v>#N/A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108"/>
        <v>155</v>
      </c>
      <c r="BK153" s="7">
        <f t="shared" si="10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 t="e">
        <f t="shared" si="82"/>
        <v>#N/A</v>
      </c>
      <c r="J154" s="4"/>
      <c r="K154" s="4"/>
      <c r="L154" s="4"/>
      <c r="AA154" s="1">
        <f t="shared" si="94"/>
        <v>0</v>
      </c>
      <c r="AB154" s="1">
        <f t="shared" si="95"/>
        <v>0</v>
      </c>
      <c r="AC154" s="1">
        <f t="shared" si="96"/>
        <v>0</v>
      </c>
      <c r="AD154" s="1">
        <f t="shared" si="97"/>
        <v>0</v>
      </c>
      <c r="AE154" s="1" t="str">
        <f t="shared" si="105"/>
        <v/>
      </c>
      <c r="AF154" s="1" t="str">
        <f t="shared" si="98"/>
        <v/>
      </c>
      <c r="AG154" s="1" t="str">
        <f t="shared" si="99"/>
        <v/>
      </c>
      <c r="AH154" s="1" t="str">
        <f t="shared" si="100"/>
        <v/>
      </c>
      <c r="AI154" s="1" t="e">
        <f t="shared" si="106"/>
        <v>#N/A</v>
      </c>
      <c r="AJ154" s="9" t="e">
        <f t="shared" si="83"/>
        <v>#N/A</v>
      </c>
      <c r="AK154" s="9" t="e">
        <f t="shared" si="84"/>
        <v>#N/A</v>
      </c>
      <c r="AL154" s="9" t="e">
        <f t="shared" si="85"/>
        <v>#N/A</v>
      </c>
      <c r="AM154" s="9" t="e">
        <f t="shared" si="86"/>
        <v>#N/A</v>
      </c>
      <c r="AN154" s="9" t="e">
        <f t="shared" si="87"/>
        <v>#N/A</v>
      </c>
      <c r="AO154" s="9" t="e">
        <f t="shared" si="88"/>
        <v>#N/A</v>
      </c>
      <c r="AP154" s="1" t="str">
        <f t="shared" si="101"/>
        <v/>
      </c>
      <c r="AQ154" s="1" t="str">
        <f t="shared" si="102"/>
        <v/>
      </c>
      <c r="AS154" s="1" t="str">
        <f t="shared" si="103"/>
        <v/>
      </c>
      <c r="AT154" s="1" t="e">
        <f t="shared" si="107"/>
        <v>#N/A</v>
      </c>
      <c r="AU154" s="1" t="e">
        <f t="shared" si="89"/>
        <v>#N/A</v>
      </c>
      <c r="AV154" s="9" t="e">
        <f t="shared" si="104"/>
        <v>#N/A</v>
      </c>
      <c r="AW154" s="9" t="e">
        <f t="shared" si="90"/>
        <v>#N/A</v>
      </c>
      <c r="AX154" s="9" t="e">
        <f t="shared" si="91"/>
        <v>#N/A</v>
      </c>
      <c r="AY154" s="9" t="e">
        <f t="shared" si="92"/>
        <v>#N/A</v>
      </c>
      <c r="AZ154" s="9" t="e">
        <f t="shared" si="93"/>
        <v>#N/A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108"/>
        <v>156</v>
      </c>
      <c r="BK154" s="7">
        <f t="shared" si="10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 t="e">
        <f t="shared" si="82"/>
        <v>#N/A</v>
      </c>
      <c r="J155" s="4"/>
      <c r="K155" s="4"/>
      <c r="L155" s="4"/>
      <c r="AA155" s="1">
        <f t="shared" si="94"/>
        <v>0</v>
      </c>
      <c r="AB155" s="1">
        <f t="shared" si="95"/>
        <v>0</v>
      </c>
      <c r="AC155" s="1">
        <f t="shared" si="96"/>
        <v>0</v>
      </c>
      <c r="AD155" s="1">
        <f t="shared" si="97"/>
        <v>0</v>
      </c>
      <c r="AE155" s="1" t="str">
        <f t="shared" si="105"/>
        <v/>
      </c>
      <c r="AF155" s="1" t="str">
        <f t="shared" si="98"/>
        <v/>
      </c>
      <c r="AG155" s="1" t="str">
        <f t="shared" si="99"/>
        <v/>
      </c>
      <c r="AH155" s="1" t="str">
        <f t="shared" si="100"/>
        <v/>
      </c>
      <c r="AI155" s="1" t="e">
        <f t="shared" si="106"/>
        <v>#N/A</v>
      </c>
      <c r="AJ155" s="9" t="e">
        <f t="shared" si="83"/>
        <v>#N/A</v>
      </c>
      <c r="AK155" s="9" t="e">
        <f t="shared" si="84"/>
        <v>#N/A</v>
      </c>
      <c r="AL155" s="9" t="e">
        <f t="shared" si="85"/>
        <v>#N/A</v>
      </c>
      <c r="AM155" s="9" t="e">
        <f t="shared" si="86"/>
        <v>#N/A</v>
      </c>
      <c r="AN155" s="9" t="e">
        <f t="shared" si="87"/>
        <v>#N/A</v>
      </c>
      <c r="AO155" s="9" t="e">
        <f t="shared" si="88"/>
        <v>#N/A</v>
      </c>
      <c r="AP155" s="1" t="str">
        <f t="shared" si="101"/>
        <v/>
      </c>
      <c r="AQ155" s="1" t="str">
        <f t="shared" si="102"/>
        <v/>
      </c>
      <c r="AS155" s="1" t="str">
        <f t="shared" si="103"/>
        <v/>
      </c>
      <c r="AT155" s="1" t="e">
        <f t="shared" si="107"/>
        <v>#N/A</v>
      </c>
      <c r="AU155" s="1" t="e">
        <f t="shared" si="89"/>
        <v>#N/A</v>
      </c>
      <c r="AV155" s="9" t="e">
        <f t="shared" si="104"/>
        <v>#N/A</v>
      </c>
      <c r="AW155" s="9" t="e">
        <f t="shared" si="90"/>
        <v>#N/A</v>
      </c>
      <c r="AX155" s="9" t="e">
        <f t="shared" si="91"/>
        <v>#N/A</v>
      </c>
      <c r="AY155" s="9" t="e">
        <f t="shared" si="92"/>
        <v>#N/A</v>
      </c>
      <c r="AZ155" s="9" t="e">
        <f t="shared" si="93"/>
        <v>#N/A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108"/>
        <v>157</v>
      </c>
      <c r="BK155" s="7">
        <f t="shared" si="10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 t="e">
        <f t="shared" si="82"/>
        <v>#N/A</v>
      </c>
      <c r="J156" s="4"/>
      <c r="K156" s="4"/>
      <c r="L156" s="4"/>
      <c r="AA156" s="1">
        <f t="shared" si="94"/>
        <v>0</v>
      </c>
      <c r="AB156" s="1">
        <f t="shared" si="95"/>
        <v>0</v>
      </c>
      <c r="AC156" s="1">
        <f t="shared" si="96"/>
        <v>0</v>
      </c>
      <c r="AD156" s="1">
        <f t="shared" si="97"/>
        <v>0</v>
      </c>
      <c r="AE156" s="1" t="str">
        <f t="shared" si="105"/>
        <v/>
      </c>
      <c r="AF156" s="1" t="str">
        <f t="shared" si="98"/>
        <v/>
      </c>
      <c r="AG156" s="1" t="str">
        <f t="shared" si="99"/>
        <v/>
      </c>
      <c r="AH156" s="1" t="str">
        <f t="shared" si="100"/>
        <v/>
      </c>
      <c r="AI156" s="1" t="e">
        <f t="shared" si="106"/>
        <v>#N/A</v>
      </c>
      <c r="AJ156" s="9" t="e">
        <f t="shared" si="83"/>
        <v>#N/A</v>
      </c>
      <c r="AK156" s="9" t="e">
        <f t="shared" si="84"/>
        <v>#N/A</v>
      </c>
      <c r="AL156" s="9" t="e">
        <f t="shared" si="85"/>
        <v>#N/A</v>
      </c>
      <c r="AM156" s="9" t="e">
        <f t="shared" si="86"/>
        <v>#N/A</v>
      </c>
      <c r="AN156" s="9" t="e">
        <f t="shared" si="87"/>
        <v>#N/A</v>
      </c>
      <c r="AO156" s="9" t="e">
        <f t="shared" si="88"/>
        <v>#N/A</v>
      </c>
      <c r="AP156" s="1" t="str">
        <f t="shared" si="101"/>
        <v/>
      </c>
      <c r="AQ156" s="1" t="str">
        <f t="shared" si="102"/>
        <v/>
      </c>
      <c r="AS156" s="1" t="str">
        <f t="shared" si="103"/>
        <v/>
      </c>
      <c r="AT156" s="1" t="e">
        <f t="shared" si="107"/>
        <v>#N/A</v>
      </c>
      <c r="AU156" s="1" t="e">
        <f t="shared" si="89"/>
        <v>#N/A</v>
      </c>
      <c r="AV156" s="9" t="e">
        <f t="shared" si="104"/>
        <v>#N/A</v>
      </c>
      <c r="AW156" s="9" t="e">
        <f t="shared" si="90"/>
        <v>#N/A</v>
      </c>
      <c r="AX156" s="9" t="e">
        <f t="shared" si="91"/>
        <v>#N/A</v>
      </c>
      <c r="AY156" s="9" t="e">
        <f t="shared" si="92"/>
        <v>#N/A</v>
      </c>
      <c r="AZ156" s="9" t="e">
        <f t="shared" si="93"/>
        <v>#N/A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108"/>
        <v>158</v>
      </c>
      <c r="BK156" s="7">
        <f t="shared" si="10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 t="e">
        <f t="shared" si="82"/>
        <v>#N/A</v>
      </c>
      <c r="J157" s="4"/>
      <c r="K157" s="4"/>
      <c r="L157" s="4"/>
      <c r="AA157" s="1">
        <f t="shared" si="94"/>
        <v>0</v>
      </c>
      <c r="AB157" s="1">
        <f t="shared" si="95"/>
        <v>0</v>
      </c>
      <c r="AC157" s="1">
        <f t="shared" si="96"/>
        <v>0</v>
      </c>
      <c r="AD157" s="1">
        <f t="shared" si="97"/>
        <v>0</v>
      </c>
      <c r="AE157" s="1" t="str">
        <f t="shared" si="105"/>
        <v/>
      </c>
      <c r="AF157" s="1" t="str">
        <f t="shared" si="98"/>
        <v/>
      </c>
      <c r="AG157" s="1" t="str">
        <f t="shared" si="99"/>
        <v/>
      </c>
      <c r="AH157" s="1" t="str">
        <f t="shared" si="100"/>
        <v/>
      </c>
      <c r="AI157" s="1" t="e">
        <f t="shared" si="106"/>
        <v>#N/A</v>
      </c>
      <c r="AJ157" s="9" t="e">
        <f t="shared" si="83"/>
        <v>#N/A</v>
      </c>
      <c r="AK157" s="9" t="e">
        <f t="shared" si="84"/>
        <v>#N/A</v>
      </c>
      <c r="AL157" s="9" t="e">
        <f t="shared" si="85"/>
        <v>#N/A</v>
      </c>
      <c r="AM157" s="9" t="e">
        <f t="shared" si="86"/>
        <v>#N/A</v>
      </c>
      <c r="AN157" s="9" t="e">
        <f t="shared" si="87"/>
        <v>#N/A</v>
      </c>
      <c r="AO157" s="9" t="e">
        <f t="shared" si="88"/>
        <v>#N/A</v>
      </c>
      <c r="AP157" s="1" t="str">
        <f t="shared" si="101"/>
        <v/>
      </c>
      <c r="AQ157" s="1" t="str">
        <f t="shared" si="102"/>
        <v/>
      </c>
      <c r="AS157" s="1" t="str">
        <f t="shared" si="103"/>
        <v/>
      </c>
      <c r="AT157" s="1" t="e">
        <f t="shared" si="107"/>
        <v>#N/A</v>
      </c>
      <c r="AU157" s="1" t="e">
        <f t="shared" si="89"/>
        <v>#N/A</v>
      </c>
      <c r="AV157" s="9" t="e">
        <f t="shared" si="104"/>
        <v>#N/A</v>
      </c>
      <c r="AW157" s="9" t="e">
        <f t="shared" si="90"/>
        <v>#N/A</v>
      </c>
      <c r="AX157" s="9" t="e">
        <f t="shared" si="91"/>
        <v>#N/A</v>
      </c>
      <c r="AY157" s="9" t="e">
        <f t="shared" si="92"/>
        <v>#N/A</v>
      </c>
      <c r="AZ157" s="9" t="e">
        <f t="shared" si="93"/>
        <v>#N/A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108"/>
        <v>159</v>
      </c>
      <c r="BK157" s="7">
        <f t="shared" si="10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 t="e">
        <f t="shared" si="82"/>
        <v>#N/A</v>
      </c>
      <c r="J158" s="4"/>
      <c r="K158" s="4"/>
      <c r="L158" s="4"/>
      <c r="AA158" s="1">
        <f t="shared" si="94"/>
        <v>0</v>
      </c>
      <c r="AB158" s="1">
        <f t="shared" si="95"/>
        <v>0</v>
      </c>
      <c r="AC158" s="1">
        <f t="shared" si="96"/>
        <v>0</v>
      </c>
      <c r="AD158" s="1">
        <f t="shared" si="97"/>
        <v>0</v>
      </c>
      <c r="AE158" s="1" t="str">
        <f t="shared" si="105"/>
        <v/>
      </c>
      <c r="AF158" s="1" t="str">
        <f t="shared" si="98"/>
        <v/>
      </c>
      <c r="AG158" s="1" t="str">
        <f t="shared" si="99"/>
        <v/>
      </c>
      <c r="AH158" s="1" t="str">
        <f t="shared" si="100"/>
        <v/>
      </c>
      <c r="AI158" s="1" t="e">
        <f t="shared" si="106"/>
        <v>#N/A</v>
      </c>
      <c r="AJ158" s="9" t="e">
        <f t="shared" si="83"/>
        <v>#N/A</v>
      </c>
      <c r="AK158" s="9" t="e">
        <f t="shared" si="84"/>
        <v>#N/A</v>
      </c>
      <c r="AL158" s="9" t="e">
        <f t="shared" si="85"/>
        <v>#N/A</v>
      </c>
      <c r="AM158" s="9" t="e">
        <f t="shared" si="86"/>
        <v>#N/A</v>
      </c>
      <c r="AN158" s="9" t="e">
        <f t="shared" si="87"/>
        <v>#N/A</v>
      </c>
      <c r="AO158" s="9" t="e">
        <f t="shared" si="88"/>
        <v>#N/A</v>
      </c>
      <c r="AP158" s="1" t="str">
        <f t="shared" si="101"/>
        <v/>
      </c>
      <c r="AQ158" s="1" t="str">
        <f t="shared" si="102"/>
        <v/>
      </c>
      <c r="AS158" s="1" t="str">
        <f t="shared" si="103"/>
        <v/>
      </c>
      <c r="AT158" s="1" t="e">
        <f t="shared" si="107"/>
        <v>#N/A</v>
      </c>
      <c r="AU158" s="1" t="e">
        <f t="shared" si="89"/>
        <v>#N/A</v>
      </c>
      <c r="AV158" s="9" t="e">
        <f t="shared" si="104"/>
        <v>#N/A</v>
      </c>
      <c r="AW158" s="9" t="e">
        <f t="shared" si="90"/>
        <v>#N/A</v>
      </c>
      <c r="AX158" s="9" t="e">
        <f t="shared" si="91"/>
        <v>#N/A</v>
      </c>
      <c r="AY158" s="9" t="e">
        <f t="shared" si="92"/>
        <v>#N/A</v>
      </c>
      <c r="AZ158" s="9" t="e">
        <f t="shared" si="93"/>
        <v>#N/A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108"/>
        <v>160</v>
      </c>
      <c r="BK158" s="7">
        <f t="shared" si="10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 t="e">
        <f t="shared" si="82"/>
        <v>#N/A</v>
      </c>
      <c r="J159" s="4"/>
      <c r="K159" s="4"/>
      <c r="L159" s="4"/>
      <c r="AA159" s="1">
        <f t="shared" si="94"/>
        <v>0</v>
      </c>
      <c r="AB159" s="1">
        <f t="shared" si="95"/>
        <v>0</v>
      </c>
      <c r="AC159" s="1">
        <f t="shared" si="96"/>
        <v>0</v>
      </c>
      <c r="AD159" s="1">
        <f t="shared" si="97"/>
        <v>0</v>
      </c>
      <c r="AE159" s="1" t="str">
        <f t="shared" si="105"/>
        <v/>
      </c>
      <c r="AF159" s="1" t="str">
        <f t="shared" si="98"/>
        <v/>
      </c>
      <c r="AG159" s="1" t="str">
        <f t="shared" si="99"/>
        <v/>
      </c>
      <c r="AH159" s="1" t="str">
        <f t="shared" si="100"/>
        <v/>
      </c>
      <c r="AI159" s="1" t="e">
        <f t="shared" si="106"/>
        <v>#N/A</v>
      </c>
      <c r="AJ159" s="9" t="e">
        <f t="shared" si="83"/>
        <v>#N/A</v>
      </c>
      <c r="AK159" s="9" t="e">
        <f t="shared" si="84"/>
        <v>#N/A</v>
      </c>
      <c r="AL159" s="9" t="e">
        <f t="shared" si="85"/>
        <v>#N/A</v>
      </c>
      <c r="AM159" s="9" t="e">
        <f t="shared" si="86"/>
        <v>#N/A</v>
      </c>
      <c r="AN159" s="9" t="e">
        <f t="shared" si="87"/>
        <v>#N/A</v>
      </c>
      <c r="AO159" s="9" t="e">
        <f t="shared" si="88"/>
        <v>#N/A</v>
      </c>
      <c r="AP159" s="1" t="str">
        <f t="shared" si="101"/>
        <v/>
      </c>
      <c r="AQ159" s="1" t="str">
        <f t="shared" si="102"/>
        <v/>
      </c>
      <c r="AS159" s="1" t="str">
        <f t="shared" si="103"/>
        <v/>
      </c>
      <c r="AT159" s="1" t="e">
        <f t="shared" si="107"/>
        <v>#N/A</v>
      </c>
      <c r="AU159" s="1" t="e">
        <f t="shared" si="89"/>
        <v>#N/A</v>
      </c>
      <c r="AV159" s="9" t="e">
        <f t="shared" si="104"/>
        <v>#N/A</v>
      </c>
      <c r="AW159" s="9" t="e">
        <f t="shared" si="90"/>
        <v>#N/A</v>
      </c>
      <c r="AX159" s="9" t="e">
        <f t="shared" si="91"/>
        <v>#N/A</v>
      </c>
      <c r="AY159" s="9" t="e">
        <f t="shared" si="92"/>
        <v>#N/A</v>
      </c>
      <c r="AZ159" s="9" t="e">
        <f t="shared" si="93"/>
        <v>#N/A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108"/>
        <v>161</v>
      </c>
      <c r="BK159" s="7">
        <f t="shared" si="10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 t="e">
        <f t="shared" si="82"/>
        <v>#N/A</v>
      </c>
      <c r="J160" s="4"/>
      <c r="K160" s="4"/>
      <c r="L160" s="4"/>
      <c r="AA160" s="1">
        <f t="shared" si="94"/>
        <v>0</v>
      </c>
      <c r="AB160" s="1">
        <f t="shared" si="95"/>
        <v>0</v>
      </c>
      <c r="AC160" s="1">
        <f t="shared" si="96"/>
        <v>0</v>
      </c>
      <c r="AD160" s="1">
        <f t="shared" si="97"/>
        <v>0</v>
      </c>
      <c r="AE160" s="1" t="str">
        <f t="shared" si="105"/>
        <v/>
      </c>
      <c r="AF160" s="1" t="str">
        <f t="shared" si="98"/>
        <v/>
      </c>
      <c r="AG160" s="1" t="str">
        <f t="shared" si="99"/>
        <v/>
      </c>
      <c r="AH160" s="1" t="str">
        <f t="shared" si="100"/>
        <v/>
      </c>
      <c r="AI160" s="1" t="e">
        <f t="shared" si="106"/>
        <v>#N/A</v>
      </c>
      <c r="AJ160" s="9" t="e">
        <f t="shared" si="83"/>
        <v>#N/A</v>
      </c>
      <c r="AK160" s="9" t="e">
        <f t="shared" si="84"/>
        <v>#N/A</v>
      </c>
      <c r="AL160" s="9" t="e">
        <f t="shared" si="85"/>
        <v>#N/A</v>
      </c>
      <c r="AM160" s="9" t="e">
        <f t="shared" si="86"/>
        <v>#N/A</v>
      </c>
      <c r="AN160" s="9" t="e">
        <f t="shared" si="87"/>
        <v>#N/A</v>
      </c>
      <c r="AO160" s="9" t="e">
        <f t="shared" si="88"/>
        <v>#N/A</v>
      </c>
      <c r="AP160" s="1" t="str">
        <f t="shared" si="101"/>
        <v/>
      </c>
      <c r="AQ160" s="1" t="str">
        <f t="shared" si="102"/>
        <v/>
      </c>
      <c r="AS160" s="1" t="str">
        <f t="shared" si="103"/>
        <v/>
      </c>
      <c r="AT160" s="1" t="e">
        <f t="shared" si="107"/>
        <v>#N/A</v>
      </c>
      <c r="AU160" s="1" t="e">
        <f t="shared" si="89"/>
        <v>#N/A</v>
      </c>
      <c r="AV160" s="9" t="e">
        <f t="shared" si="104"/>
        <v>#N/A</v>
      </c>
      <c r="AW160" s="9" t="e">
        <f t="shared" si="90"/>
        <v>#N/A</v>
      </c>
      <c r="AX160" s="9" t="e">
        <f t="shared" si="91"/>
        <v>#N/A</v>
      </c>
      <c r="AY160" s="9" t="e">
        <f t="shared" si="92"/>
        <v>#N/A</v>
      </c>
      <c r="AZ160" s="9" t="e">
        <f t="shared" si="93"/>
        <v>#N/A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109">+BJ159+1</f>
        <v>162</v>
      </c>
      <c r="BK160" s="7">
        <f t="shared" si="10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 t="e">
        <f t="shared" si="82"/>
        <v>#N/A</v>
      </c>
      <c r="J161" s="4"/>
      <c r="K161" s="4"/>
      <c r="L161" s="4"/>
      <c r="AA161" s="1">
        <f t="shared" si="94"/>
        <v>0</v>
      </c>
      <c r="AB161" s="1">
        <f t="shared" si="95"/>
        <v>0</v>
      </c>
      <c r="AC161" s="1">
        <f t="shared" si="96"/>
        <v>0</v>
      </c>
      <c r="AD161" s="1">
        <f t="shared" si="97"/>
        <v>0</v>
      </c>
      <c r="AE161" s="1" t="str">
        <f t="shared" si="105"/>
        <v/>
      </c>
      <c r="AF161" s="1" t="str">
        <f t="shared" si="98"/>
        <v/>
      </c>
      <c r="AG161" s="1" t="str">
        <f t="shared" si="99"/>
        <v/>
      </c>
      <c r="AH161" s="1" t="str">
        <f t="shared" si="100"/>
        <v/>
      </c>
      <c r="AI161" s="1" t="e">
        <f t="shared" si="106"/>
        <v>#N/A</v>
      </c>
      <c r="AJ161" s="9" t="e">
        <f t="shared" si="83"/>
        <v>#N/A</v>
      </c>
      <c r="AK161" s="9" t="e">
        <f t="shared" si="84"/>
        <v>#N/A</v>
      </c>
      <c r="AL161" s="9" t="e">
        <f t="shared" si="85"/>
        <v>#N/A</v>
      </c>
      <c r="AM161" s="9" t="e">
        <f t="shared" si="86"/>
        <v>#N/A</v>
      </c>
      <c r="AN161" s="9" t="e">
        <f t="shared" si="87"/>
        <v>#N/A</v>
      </c>
      <c r="AO161" s="9" t="e">
        <f t="shared" si="88"/>
        <v>#N/A</v>
      </c>
      <c r="AP161" s="1" t="str">
        <f t="shared" si="101"/>
        <v/>
      </c>
      <c r="AQ161" s="1" t="str">
        <f t="shared" si="102"/>
        <v/>
      </c>
      <c r="AS161" s="1" t="str">
        <f t="shared" si="103"/>
        <v/>
      </c>
      <c r="AT161" s="1" t="e">
        <f t="shared" si="107"/>
        <v>#N/A</v>
      </c>
      <c r="AU161" s="1" t="e">
        <f t="shared" si="89"/>
        <v>#N/A</v>
      </c>
      <c r="AV161" s="9" t="e">
        <f t="shared" si="104"/>
        <v>#N/A</v>
      </c>
      <c r="AW161" s="9" t="e">
        <f t="shared" si="90"/>
        <v>#N/A</v>
      </c>
      <c r="AX161" s="9" t="e">
        <f t="shared" si="91"/>
        <v>#N/A</v>
      </c>
      <c r="AY161" s="9" t="e">
        <f t="shared" si="92"/>
        <v>#N/A</v>
      </c>
      <c r="AZ161" s="9" t="e">
        <f t="shared" si="93"/>
        <v>#N/A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109"/>
        <v>163</v>
      </c>
      <c r="BK161" s="7">
        <f t="shared" si="10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 t="e">
        <f t="shared" si="82"/>
        <v>#N/A</v>
      </c>
      <c r="J162" s="4"/>
      <c r="K162" s="4"/>
      <c r="L162" s="4"/>
      <c r="AA162" s="1">
        <f t="shared" si="94"/>
        <v>0</v>
      </c>
      <c r="AB162" s="1">
        <f t="shared" si="95"/>
        <v>0</v>
      </c>
      <c r="AC162" s="1">
        <f t="shared" si="96"/>
        <v>0</v>
      </c>
      <c r="AD162" s="1">
        <f t="shared" si="97"/>
        <v>0</v>
      </c>
      <c r="AE162" s="1" t="str">
        <f t="shared" si="105"/>
        <v/>
      </c>
      <c r="AF162" s="1" t="str">
        <f t="shared" si="98"/>
        <v/>
      </c>
      <c r="AG162" s="1" t="str">
        <f t="shared" si="99"/>
        <v/>
      </c>
      <c r="AH162" s="1" t="str">
        <f t="shared" si="100"/>
        <v/>
      </c>
      <c r="AI162" s="1" t="e">
        <f t="shared" si="106"/>
        <v>#N/A</v>
      </c>
      <c r="AJ162" s="9" t="e">
        <f t="shared" si="83"/>
        <v>#N/A</v>
      </c>
      <c r="AK162" s="9" t="e">
        <f t="shared" si="84"/>
        <v>#N/A</v>
      </c>
      <c r="AL162" s="9" t="e">
        <f t="shared" si="85"/>
        <v>#N/A</v>
      </c>
      <c r="AM162" s="9" t="e">
        <f t="shared" si="86"/>
        <v>#N/A</v>
      </c>
      <c r="AN162" s="9" t="e">
        <f t="shared" si="87"/>
        <v>#N/A</v>
      </c>
      <c r="AO162" s="9" t="e">
        <f t="shared" si="88"/>
        <v>#N/A</v>
      </c>
      <c r="AP162" s="1" t="str">
        <f t="shared" si="101"/>
        <v/>
      </c>
      <c r="AQ162" s="1" t="str">
        <f t="shared" si="102"/>
        <v/>
      </c>
      <c r="AS162" s="1" t="str">
        <f t="shared" si="103"/>
        <v/>
      </c>
      <c r="AT162" s="1" t="e">
        <f t="shared" si="107"/>
        <v>#N/A</v>
      </c>
      <c r="AU162" s="1" t="e">
        <f t="shared" si="89"/>
        <v>#N/A</v>
      </c>
      <c r="AV162" s="9" t="e">
        <f t="shared" si="104"/>
        <v>#N/A</v>
      </c>
      <c r="AW162" s="9" t="e">
        <f t="shared" si="90"/>
        <v>#N/A</v>
      </c>
      <c r="AX162" s="9" t="e">
        <f t="shared" si="91"/>
        <v>#N/A</v>
      </c>
      <c r="AY162" s="9" t="e">
        <f t="shared" si="92"/>
        <v>#N/A</v>
      </c>
      <c r="AZ162" s="9" t="e">
        <f t="shared" si="93"/>
        <v>#N/A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109"/>
        <v>164</v>
      </c>
      <c r="BK162" s="7">
        <f t="shared" si="10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 t="e">
        <f t="shared" si="82"/>
        <v>#N/A</v>
      </c>
      <c r="J163" s="4"/>
      <c r="K163" s="4"/>
      <c r="L163" s="4"/>
      <c r="AA163" s="1">
        <f t="shared" si="94"/>
        <v>0</v>
      </c>
      <c r="AB163" s="1">
        <f t="shared" si="95"/>
        <v>0</v>
      </c>
      <c r="AC163" s="1">
        <f t="shared" si="96"/>
        <v>0</v>
      </c>
      <c r="AD163" s="1">
        <f t="shared" si="97"/>
        <v>0</v>
      </c>
      <c r="AE163" s="1" t="str">
        <f t="shared" si="105"/>
        <v/>
      </c>
      <c r="AF163" s="1" t="str">
        <f t="shared" si="98"/>
        <v/>
      </c>
      <c r="AG163" s="1" t="str">
        <f t="shared" si="99"/>
        <v/>
      </c>
      <c r="AH163" s="1" t="str">
        <f t="shared" si="100"/>
        <v/>
      </c>
      <c r="AI163" s="1" t="e">
        <f t="shared" si="106"/>
        <v>#N/A</v>
      </c>
      <c r="AJ163" s="9" t="e">
        <f t="shared" si="83"/>
        <v>#N/A</v>
      </c>
      <c r="AK163" s="9" t="e">
        <f t="shared" si="84"/>
        <v>#N/A</v>
      </c>
      <c r="AL163" s="9" t="e">
        <f t="shared" si="85"/>
        <v>#N/A</v>
      </c>
      <c r="AM163" s="9" t="e">
        <f t="shared" si="86"/>
        <v>#N/A</v>
      </c>
      <c r="AN163" s="9" t="e">
        <f t="shared" si="87"/>
        <v>#N/A</v>
      </c>
      <c r="AO163" s="9" t="e">
        <f t="shared" si="88"/>
        <v>#N/A</v>
      </c>
      <c r="AP163" s="1" t="str">
        <f t="shared" si="101"/>
        <v/>
      </c>
      <c r="AQ163" s="1" t="str">
        <f t="shared" si="102"/>
        <v/>
      </c>
      <c r="AS163" s="1" t="str">
        <f t="shared" si="103"/>
        <v/>
      </c>
      <c r="AT163" s="1" t="e">
        <f t="shared" si="107"/>
        <v>#N/A</v>
      </c>
      <c r="AU163" s="1" t="e">
        <f t="shared" si="89"/>
        <v>#N/A</v>
      </c>
      <c r="AV163" s="9" t="e">
        <f t="shared" si="104"/>
        <v>#N/A</v>
      </c>
      <c r="AW163" s="9" t="e">
        <f t="shared" si="90"/>
        <v>#N/A</v>
      </c>
      <c r="AX163" s="9" t="e">
        <f t="shared" si="91"/>
        <v>#N/A</v>
      </c>
      <c r="AY163" s="9" t="e">
        <f t="shared" si="92"/>
        <v>#N/A</v>
      </c>
      <c r="AZ163" s="9" t="e">
        <f t="shared" si="93"/>
        <v>#N/A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109"/>
        <v>165</v>
      </c>
      <c r="BK163" s="7">
        <f t="shared" si="10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82"/>
        <v>#N/A</v>
      </c>
      <c r="J164" s="4"/>
      <c r="K164" s="4"/>
      <c r="L164" s="4"/>
      <c r="AA164" s="1">
        <f t="shared" si="94"/>
        <v>0</v>
      </c>
      <c r="AB164" s="1">
        <f t="shared" si="95"/>
        <v>0</v>
      </c>
      <c r="AC164" s="1">
        <f t="shared" si="96"/>
        <v>0</v>
      </c>
      <c r="AD164" s="1">
        <f t="shared" si="97"/>
        <v>0</v>
      </c>
      <c r="AE164" s="1" t="str">
        <f t="shared" si="105"/>
        <v/>
      </c>
      <c r="AF164" s="1" t="str">
        <f t="shared" si="98"/>
        <v/>
      </c>
      <c r="AG164" s="1" t="str">
        <f t="shared" si="99"/>
        <v/>
      </c>
      <c r="AH164" s="1" t="str">
        <f t="shared" si="100"/>
        <v/>
      </c>
      <c r="AI164" s="1" t="e">
        <f t="shared" si="106"/>
        <v>#N/A</v>
      </c>
      <c r="AJ164" s="9" t="e">
        <f t="shared" si="83"/>
        <v>#N/A</v>
      </c>
      <c r="AK164" s="9" t="e">
        <f t="shared" si="84"/>
        <v>#N/A</v>
      </c>
      <c r="AL164" s="9" t="e">
        <f t="shared" si="85"/>
        <v>#N/A</v>
      </c>
      <c r="AM164" s="9" t="e">
        <f t="shared" si="86"/>
        <v>#N/A</v>
      </c>
      <c r="AN164" s="9" t="e">
        <f t="shared" si="87"/>
        <v>#N/A</v>
      </c>
      <c r="AO164" s="9" t="e">
        <f t="shared" si="88"/>
        <v>#N/A</v>
      </c>
      <c r="AP164" s="1" t="str">
        <f t="shared" si="101"/>
        <v/>
      </c>
      <c r="AQ164" s="1" t="str">
        <f t="shared" si="102"/>
        <v/>
      </c>
      <c r="AS164" s="1" t="str">
        <f t="shared" si="103"/>
        <v/>
      </c>
      <c r="AT164" s="1" t="e">
        <f t="shared" si="107"/>
        <v>#N/A</v>
      </c>
      <c r="AU164" s="1" t="e">
        <f t="shared" si="89"/>
        <v>#N/A</v>
      </c>
      <c r="AV164" s="9" t="e">
        <f t="shared" si="104"/>
        <v>#N/A</v>
      </c>
      <c r="AW164" s="9" t="e">
        <f t="shared" si="90"/>
        <v>#N/A</v>
      </c>
      <c r="AX164" s="9" t="e">
        <f t="shared" si="91"/>
        <v>#N/A</v>
      </c>
      <c r="AY164" s="9" t="e">
        <f t="shared" si="92"/>
        <v>#N/A</v>
      </c>
      <c r="AZ164" s="9" t="e">
        <f t="shared" si="93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109"/>
        <v>166</v>
      </c>
      <c r="BK164" s="7">
        <f t="shared" si="10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82"/>
        <v>#N/A</v>
      </c>
      <c r="J165" s="4"/>
      <c r="K165" s="4"/>
      <c r="L165" s="4"/>
      <c r="AA165" s="1">
        <f t="shared" si="94"/>
        <v>0</v>
      </c>
      <c r="AB165" s="1">
        <f t="shared" si="95"/>
        <v>0</v>
      </c>
      <c r="AC165" s="1">
        <f t="shared" si="96"/>
        <v>0</v>
      </c>
      <c r="AD165" s="1">
        <f t="shared" si="97"/>
        <v>0</v>
      </c>
      <c r="AE165" s="1" t="str">
        <f t="shared" si="105"/>
        <v/>
      </c>
      <c r="AF165" s="1" t="str">
        <f t="shared" si="98"/>
        <v/>
      </c>
      <c r="AG165" s="1" t="str">
        <f t="shared" si="99"/>
        <v/>
      </c>
      <c r="AH165" s="1" t="str">
        <f t="shared" si="100"/>
        <v/>
      </c>
      <c r="AI165" s="1" t="e">
        <f t="shared" si="106"/>
        <v>#N/A</v>
      </c>
      <c r="AJ165" s="9" t="e">
        <f t="shared" si="83"/>
        <v>#N/A</v>
      </c>
      <c r="AK165" s="9" t="e">
        <f t="shared" si="84"/>
        <v>#N/A</v>
      </c>
      <c r="AL165" s="9" t="e">
        <f t="shared" si="85"/>
        <v>#N/A</v>
      </c>
      <c r="AM165" s="9" t="e">
        <f t="shared" si="86"/>
        <v>#N/A</v>
      </c>
      <c r="AN165" s="9" t="e">
        <f t="shared" si="87"/>
        <v>#N/A</v>
      </c>
      <c r="AO165" s="9" t="e">
        <f t="shared" si="88"/>
        <v>#N/A</v>
      </c>
      <c r="AP165" s="1" t="str">
        <f t="shared" si="101"/>
        <v/>
      </c>
      <c r="AQ165" s="1" t="str">
        <f t="shared" si="102"/>
        <v/>
      </c>
      <c r="AS165" s="1" t="str">
        <f t="shared" si="103"/>
        <v/>
      </c>
      <c r="AT165" s="1" t="e">
        <f t="shared" si="107"/>
        <v>#N/A</v>
      </c>
      <c r="AU165" s="1" t="e">
        <f t="shared" si="89"/>
        <v>#N/A</v>
      </c>
      <c r="AV165" s="9" t="e">
        <f t="shared" si="104"/>
        <v>#N/A</v>
      </c>
      <c r="AW165" s="9" t="e">
        <f t="shared" si="90"/>
        <v>#N/A</v>
      </c>
      <c r="AX165" s="9" t="e">
        <f t="shared" si="91"/>
        <v>#N/A</v>
      </c>
      <c r="AY165" s="9" t="e">
        <f t="shared" si="92"/>
        <v>#N/A</v>
      </c>
      <c r="AZ165" s="9" t="e">
        <f t="shared" si="93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109"/>
        <v>167</v>
      </c>
      <c r="BK165" s="7">
        <f t="shared" si="10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82"/>
        <v>#N/A</v>
      </c>
      <c r="J166" s="4"/>
      <c r="K166" s="4"/>
      <c r="L166" s="4"/>
      <c r="AA166" s="1">
        <f t="shared" si="94"/>
        <v>0</v>
      </c>
      <c r="AB166" s="1">
        <f t="shared" si="95"/>
        <v>0</v>
      </c>
      <c r="AC166" s="1">
        <f t="shared" si="96"/>
        <v>0</v>
      </c>
      <c r="AD166" s="1">
        <f t="shared" si="97"/>
        <v>0</v>
      </c>
      <c r="AE166" s="1" t="str">
        <f t="shared" si="105"/>
        <v/>
      </c>
      <c r="AF166" s="1" t="str">
        <f t="shared" si="98"/>
        <v/>
      </c>
      <c r="AG166" s="1" t="str">
        <f t="shared" si="99"/>
        <v/>
      </c>
      <c r="AH166" s="1" t="str">
        <f t="shared" si="100"/>
        <v/>
      </c>
      <c r="AI166" s="1" t="e">
        <f t="shared" si="106"/>
        <v>#N/A</v>
      </c>
      <c r="AJ166" s="9" t="e">
        <f t="shared" si="83"/>
        <v>#N/A</v>
      </c>
      <c r="AK166" s="9" t="e">
        <f t="shared" si="84"/>
        <v>#N/A</v>
      </c>
      <c r="AL166" s="9" t="e">
        <f t="shared" si="85"/>
        <v>#N/A</v>
      </c>
      <c r="AM166" s="9" t="e">
        <f t="shared" si="86"/>
        <v>#N/A</v>
      </c>
      <c r="AN166" s="9" t="e">
        <f t="shared" si="87"/>
        <v>#N/A</v>
      </c>
      <c r="AO166" s="9" t="e">
        <f t="shared" si="88"/>
        <v>#N/A</v>
      </c>
      <c r="AP166" s="1" t="str">
        <f t="shared" si="101"/>
        <v/>
      </c>
      <c r="AQ166" s="1" t="str">
        <f t="shared" si="102"/>
        <v/>
      </c>
      <c r="AS166" s="1" t="str">
        <f t="shared" si="103"/>
        <v/>
      </c>
      <c r="AT166" s="1" t="e">
        <f t="shared" si="107"/>
        <v>#N/A</v>
      </c>
      <c r="AU166" s="1" t="e">
        <f t="shared" si="89"/>
        <v>#N/A</v>
      </c>
      <c r="AV166" s="9" t="e">
        <f t="shared" si="104"/>
        <v>#N/A</v>
      </c>
      <c r="AW166" s="9" t="e">
        <f t="shared" si="90"/>
        <v>#N/A</v>
      </c>
      <c r="AX166" s="9" t="e">
        <f t="shared" si="91"/>
        <v>#N/A</v>
      </c>
      <c r="AY166" s="9" t="e">
        <f t="shared" si="92"/>
        <v>#N/A</v>
      </c>
      <c r="AZ166" s="9" t="e">
        <f t="shared" si="93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109"/>
        <v>168</v>
      </c>
      <c r="BK166" s="7">
        <f t="shared" si="10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82"/>
        <v>#N/A</v>
      </c>
      <c r="J167" s="4"/>
      <c r="K167" s="4"/>
      <c r="L167" s="4"/>
      <c r="AA167" s="1">
        <f t="shared" si="94"/>
        <v>0</v>
      </c>
      <c r="AB167" s="1">
        <f t="shared" si="95"/>
        <v>0</v>
      </c>
      <c r="AC167" s="1">
        <f t="shared" si="96"/>
        <v>0</v>
      </c>
      <c r="AD167" s="1">
        <f t="shared" si="97"/>
        <v>0</v>
      </c>
      <c r="AE167" s="1" t="str">
        <f t="shared" si="105"/>
        <v/>
      </c>
      <c r="AF167" s="1" t="str">
        <f t="shared" si="98"/>
        <v/>
      </c>
      <c r="AG167" s="1" t="str">
        <f t="shared" si="99"/>
        <v/>
      </c>
      <c r="AH167" s="1" t="str">
        <f t="shared" si="100"/>
        <v/>
      </c>
      <c r="AI167" s="1" t="e">
        <f t="shared" si="106"/>
        <v>#N/A</v>
      </c>
      <c r="AJ167" s="9" t="e">
        <f t="shared" si="83"/>
        <v>#N/A</v>
      </c>
      <c r="AK167" s="9" t="e">
        <f t="shared" si="84"/>
        <v>#N/A</v>
      </c>
      <c r="AL167" s="9" t="e">
        <f t="shared" si="85"/>
        <v>#N/A</v>
      </c>
      <c r="AM167" s="9" t="e">
        <f t="shared" si="86"/>
        <v>#N/A</v>
      </c>
      <c r="AN167" s="9" t="e">
        <f t="shared" si="87"/>
        <v>#N/A</v>
      </c>
      <c r="AO167" s="9" t="e">
        <f t="shared" si="88"/>
        <v>#N/A</v>
      </c>
      <c r="AP167" s="1" t="str">
        <f t="shared" si="101"/>
        <v/>
      </c>
      <c r="AQ167" s="1" t="str">
        <f t="shared" si="102"/>
        <v/>
      </c>
      <c r="AS167" s="1" t="str">
        <f t="shared" si="103"/>
        <v/>
      </c>
      <c r="AT167" s="1" t="e">
        <f t="shared" si="107"/>
        <v>#N/A</v>
      </c>
      <c r="AU167" s="1" t="e">
        <f t="shared" si="89"/>
        <v>#N/A</v>
      </c>
      <c r="AV167" s="9" t="e">
        <f t="shared" si="104"/>
        <v>#N/A</v>
      </c>
      <c r="AW167" s="9" t="e">
        <f t="shared" si="90"/>
        <v>#N/A</v>
      </c>
      <c r="AX167" s="9" t="e">
        <f t="shared" si="91"/>
        <v>#N/A</v>
      </c>
      <c r="AY167" s="9" t="e">
        <f t="shared" si="92"/>
        <v>#N/A</v>
      </c>
      <c r="AZ167" s="9" t="e">
        <f t="shared" si="93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109"/>
        <v>169</v>
      </c>
      <c r="BK167" s="7">
        <f t="shared" si="10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82"/>
        <v>#N/A</v>
      </c>
      <c r="J168" s="4"/>
      <c r="K168" s="4"/>
      <c r="L168" s="4"/>
      <c r="AA168" s="1">
        <f t="shared" si="94"/>
        <v>0</v>
      </c>
      <c r="AB168" s="1">
        <f t="shared" si="95"/>
        <v>0</v>
      </c>
      <c r="AC168" s="1">
        <f t="shared" si="96"/>
        <v>0</v>
      </c>
      <c r="AD168" s="1">
        <f t="shared" si="97"/>
        <v>0</v>
      </c>
      <c r="AE168" s="1" t="str">
        <f t="shared" si="105"/>
        <v/>
      </c>
      <c r="AF168" s="1" t="str">
        <f t="shared" si="98"/>
        <v/>
      </c>
      <c r="AG168" s="1" t="str">
        <f t="shared" si="99"/>
        <v/>
      </c>
      <c r="AH168" s="1" t="str">
        <f t="shared" si="100"/>
        <v/>
      </c>
      <c r="AI168" s="1" t="e">
        <f t="shared" si="106"/>
        <v>#N/A</v>
      </c>
      <c r="AJ168" s="9" t="e">
        <f t="shared" si="83"/>
        <v>#N/A</v>
      </c>
      <c r="AK168" s="9" t="e">
        <f t="shared" si="84"/>
        <v>#N/A</v>
      </c>
      <c r="AL168" s="9" t="e">
        <f t="shared" si="85"/>
        <v>#N/A</v>
      </c>
      <c r="AM168" s="9" t="e">
        <f t="shared" si="86"/>
        <v>#N/A</v>
      </c>
      <c r="AN168" s="9" t="e">
        <f t="shared" si="87"/>
        <v>#N/A</v>
      </c>
      <c r="AO168" s="9" t="e">
        <f t="shared" si="88"/>
        <v>#N/A</v>
      </c>
      <c r="AP168" s="1" t="str">
        <f t="shared" si="101"/>
        <v/>
      </c>
      <c r="AQ168" s="1" t="str">
        <f t="shared" si="102"/>
        <v/>
      </c>
      <c r="AS168" s="1" t="str">
        <f t="shared" si="103"/>
        <v/>
      </c>
      <c r="AT168" s="1" t="e">
        <f t="shared" si="107"/>
        <v>#N/A</v>
      </c>
      <c r="AU168" s="1" t="e">
        <f t="shared" si="89"/>
        <v>#N/A</v>
      </c>
      <c r="AV168" s="9" t="e">
        <f t="shared" si="104"/>
        <v>#N/A</v>
      </c>
      <c r="AW168" s="9" t="e">
        <f t="shared" si="90"/>
        <v>#N/A</v>
      </c>
      <c r="AX168" s="9" t="e">
        <f t="shared" si="91"/>
        <v>#N/A</v>
      </c>
      <c r="AY168" s="9" t="e">
        <f t="shared" si="92"/>
        <v>#N/A</v>
      </c>
      <c r="AZ168" s="9" t="e">
        <f t="shared" si="93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109"/>
        <v>170</v>
      </c>
      <c r="BK168" s="7">
        <f t="shared" si="10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82"/>
        <v>#N/A</v>
      </c>
      <c r="J169" s="4"/>
      <c r="K169" s="4"/>
      <c r="L169" s="4"/>
      <c r="AA169" s="1">
        <f t="shared" si="94"/>
        <v>0</v>
      </c>
      <c r="AB169" s="1">
        <f t="shared" si="95"/>
        <v>0</v>
      </c>
      <c r="AC169" s="1">
        <f t="shared" si="96"/>
        <v>0</v>
      </c>
      <c r="AD169" s="1">
        <f t="shared" si="97"/>
        <v>0</v>
      </c>
      <c r="AE169" s="1" t="str">
        <f t="shared" si="105"/>
        <v/>
      </c>
      <c r="AF169" s="1" t="str">
        <f t="shared" si="98"/>
        <v/>
      </c>
      <c r="AG169" s="1" t="str">
        <f t="shared" si="99"/>
        <v/>
      </c>
      <c r="AH169" s="1" t="str">
        <f t="shared" si="100"/>
        <v/>
      </c>
      <c r="AI169" s="1" t="e">
        <f t="shared" si="106"/>
        <v>#N/A</v>
      </c>
      <c r="AJ169" s="9" t="e">
        <f t="shared" si="83"/>
        <v>#N/A</v>
      </c>
      <c r="AK169" s="9" t="e">
        <f t="shared" si="84"/>
        <v>#N/A</v>
      </c>
      <c r="AL169" s="9" t="e">
        <f t="shared" si="85"/>
        <v>#N/A</v>
      </c>
      <c r="AM169" s="9" t="e">
        <f t="shared" si="86"/>
        <v>#N/A</v>
      </c>
      <c r="AN169" s="9" t="e">
        <f t="shared" si="87"/>
        <v>#N/A</v>
      </c>
      <c r="AO169" s="9" t="e">
        <f t="shared" si="88"/>
        <v>#N/A</v>
      </c>
      <c r="AP169" s="1" t="str">
        <f t="shared" si="101"/>
        <v/>
      </c>
      <c r="AQ169" s="1" t="str">
        <f t="shared" si="102"/>
        <v/>
      </c>
      <c r="AS169" s="1" t="str">
        <f t="shared" si="103"/>
        <v/>
      </c>
      <c r="AT169" s="1" t="e">
        <f t="shared" si="107"/>
        <v>#N/A</v>
      </c>
      <c r="AU169" s="1" t="e">
        <f t="shared" si="89"/>
        <v>#N/A</v>
      </c>
      <c r="AV169" s="9" t="e">
        <f t="shared" si="104"/>
        <v>#N/A</v>
      </c>
      <c r="AW169" s="9" t="e">
        <f t="shared" si="90"/>
        <v>#N/A</v>
      </c>
      <c r="AX169" s="9" t="e">
        <f t="shared" si="91"/>
        <v>#N/A</v>
      </c>
      <c r="AY169" s="9" t="e">
        <f t="shared" si="92"/>
        <v>#N/A</v>
      </c>
      <c r="AZ169" s="9" t="e">
        <f t="shared" si="93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109"/>
        <v>171</v>
      </c>
      <c r="BK169" s="7">
        <f t="shared" si="10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82"/>
        <v>#N/A</v>
      </c>
      <c r="J170" s="4"/>
      <c r="K170" s="4"/>
      <c r="L170" s="4"/>
      <c r="AA170" s="1">
        <f t="shared" si="94"/>
        <v>0</v>
      </c>
      <c r="AB170" s="1">
        <f t="shared" si="95"/>
        <v>0</v>
      </c>
      <c r="AC170" s="1">
        <f t="shared" si="96"/>
        <v>0</v>
      </c>
      <c r="AD170" s="1">
        <f t="shared" si="97"/>
        <v>0</v>
      </c>
      <c r="AE170" s="1" t="str">
        <f t="shared" si="105"/>
        <v/>
      </c>
      <c r="AF170" s="1" t="str">
        <f t="shared" si="98"/>
        <v/>
      </c>
      <c r="AG170" s="1" t="str">
        <f t="shared" si="99"/>
        <v/>
      </c>
      <c r="AH170" s="1" t="str">
        <f t="shared" si="100"/>
        <v/>
      </c>
      <c r="AI170" s="1" t="e">
        <f t="shared" si="106"/>
        <v>#N/A</v>
      </c>
      <c r="AJ170" s="9" t="e">
        <f t="shared" si="83"/>
        <v>#N/A</v>
      </c>
      <c r="AK170" s="9" t="e">
        <f t="shared" si="84"/>
        <v>#N/A</v>
      </c>
      <c r="AL170" s="9" t="e">
        <f t="shared" si="85"/>
        <v>#N/A</v>
      </c>
      <c r="AM170" s="9" t="e">
        <f t="shared" si="86"/>
        <v>#N/A</v>
      </c>
      <c r="AN170" s="9" t="e">
        <f t="shared" si="87"/>
        <v>#N/A</v>
      </c>
      <c r="AO170" s="9" t="e">
        <f t="shared" si="88"/>
        <v>#N/A</v>
      </c>
      <c r="AP170" s="1" t="str">
        <f t="shared" si="101"/>
        <v/>
      </c>
      <c r="AQ170" s="1" t="str">
        <f t="shared" si="102"/>
        <v/>
      </c>
      <c r="AS170" s="1" t="str">
        <f t="shared" si="103"/>
        <v/>
      </c>
      <c r="AT170" s="1" t="e">
        <f t="shared" si="107"/>
        <v>#N/A</v>
      </c>
      <c r="AU170" s="1" t="e">
        <f t="shared" si="89"/>
        <v>#N/A</v>
      </c>
      <c r="AV170" s="9" t="e">
        <f t="shared" si="104"/>
        <v>#N/A</v>
      </c>
      <c r="AW170" s="9" t="e">
        <f t="shared" si="90"/>
        <v>#N/A</v>
      </c>
      <c r="AX170" s="9" t="e">
        <f t="shared" si="91"/>
        <v>#N/A</v>
      </c>
      <c r="AY170" s="9" t="e">
        <f t="shared" si="92"/>
        <v>#N/A</v>
      </c>
      <c r="AZ170" s="9" t="e">
        <f t="shared" si="93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109"/>
        <v>172</v>
      </c>
      <c r="BK170" s="7">
        <f t="shared" si="10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82"/>
        <v>#N/A</v>
      </c>
      <c r="J171" s="4"/>
      <c r="K171" s="4"/>
      <c r="L171" s="4"/>
      <c r="AA171" s="1">
        <f t="shared" si="94"/>
        <v>0</v>
      </c>
      <c r="AB171" s="1">
        <f t="shared" si="95"/>
        <v>0</v>
      </c>
      <c r="AC171" s="1">
        <f t="shared" si="96"/>
        <v>0</v>
      </c>
      <c r="AD171" s="1">
        <f t="shared" si="97"/>
        <v>0</v>
      </c>
      <c r="AE171" s="1" t="str">
        <f t="shared" si="105"/>
        <v/>
      </c>
      <c r="AF171" s="1" t="str">
        <f t="shared" si="98"/>
        <v/>
      </c>
      <c r="AG171" s="1" t="str">
        <f t="shared" si="99"/>
        <v/>
      </c>
      <c r="AH171" s="1" t="str">
        <f t="shared" si="100"/>
        <v/>
      </c>
      <c r="AI171" s="1" t="e">
        <f t="shared" si="106"/>
        <v>#N/A</v>
      </c>
      <c r="AJ171" s="9" t="e">
        <f t="shared" si="83"/>
        <v>#N/A</v>
      </c>
      <c r="AK171" s="9" t="e">
        <f t="shared" si="84"/>
        <v>#N/A</v>
      </c>
      <c r="AL171" s="9" t="e">
        <f t="shared" si="85"/>
        <v>#N/A</v>
      </c>
      <c r="AM171" s="9" t="e">
        <f t="shared" si="86"/>
        <v>#N/A</v>
      </c>
      <c r="AN171" s="9" t="e">
        <f t="shared" si="87"/>
        <v>#N/A</v>
      </c>
      <c r="AO171" s="9" t="e">
        <f t="shared" si="88"/>
        <v>#N/A</v>
      </c>
      <c r="AP171" s="1" t="str">
        <f t="shared" si="101"/>
        <v/>
      </c>
      <c r="AQ171" s="1" t="str">
        <f t="shared" si="102"/>
        <v/>
      </c>
      <c r="AS171" s="1" t="str">
        <f t="shared" si="103"/>
        <v/>
      </c>
      <c r="AT171" s="1" t="e">
        <f t="shared" si="107"/>
        <v>#N/A</v>
      </c>
      <c r="AU171" s="1" t="e">
        <f t="shared" si="89"/>
        <v>#N/A</v>
      </c>
      <c r="AV171" s="9" t="e">
        <f t="shared" si="104"/>
        <v>#N/A</v>
      </c>
      <c r="AW171" s="9" t="e">
        <f t="shared" si="90"/>
        <v>#N/A</v>
      </c>
      <c r="AX171" s="9" t="e">
        <f t="shared" si="91"/>
        <v>#N/A</v>
      </c>
      <c r="AY171" s="9" t="e">
        <f t="shared" si="92"/>
        <v>#N/A</v>
      </c>
      <c r="AZ171" s="9" t="e">
        <f t="shared" si="93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109"/>
        <v>173</v>
      </c>
      <c r="BK171" s="7">
        <f t="shared" si="10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82"/>
        <v>#N/A</v>
      </c>
      <c r="J172" s="4"/>
      <c r="K172" s="4"/>
      <c r="L172" s="4"/>
      <c r="AA172" s="1">
        <f t="shared" si="94"/>
        <v>0</v>
      </c>
      <c r="AB172" s="1">
        <f t="shared" si="95"/>
        <v>0</v>
      </c>
      <c r="AC172" s="1">
        <f t="shared" si="96"/>
        <v>0</v>
      </c>
      <c r="AD172" s="1">
        <f t="shared" si="97"/>
        <v>0</v>
      </c>
      <c r="AE172" s="1" t="str">
        <f t="shared" si="105"/>
        <v/>
      </c>
      <c r="AF172" s="1" t="str">
        <f t="shared" si="98"/>
        <v/>
      </c>
      <c r="AG172" s="1" t="str">
        <f t="shared" si="99"/>
        <v/>
      </c>
      <c r="AH172" s="1" t="str">
        <f t="shared" si="100"/>
        <v/>
      </c>
      <c r="AI172" s="1" t="e">
        <f t="shared" si="106"/>
        <v>#N/A</v>
      </c>
      <c r="AJ172" s="9" t="e">
        <f t="shared" si="83"/>
        <v>#N/A</v>
      </c>
      <c r="AK172" s="9" t="e">
        <f t="shared" si="84"/>
        <v>#N/A</v>
      </c>
      <c r="AL172" s="9" t="e">
        <f t="shared" si="85"/>
        <v>#N/A</v>
      </c>
      <c r="AM172" s="9" t="e">
        <f t="shared" si="86"/>
        <v>#N/A</v>
      </c>
      <c r="AN172" s="9" t="e">
        <f t="shared" si="87"/>
        <v>#N/A</v>
      </c>
      <c r="AO172" s="9" t="e">
        <f t="shared" si="88"/>
        <v>#N/A</v>
      </c>
      <c r="AP172" s="1" t="str">
        <f t="shared" si="101"/>
        <v/>
      </c>
      <c r="AQ172" s="1" t="str">
        <f t="shared" si="102"/>
        <v/>
      </c>
      <c r="AS172" s="1" t="str">
        <f t="shared" si="103"/>
        <v/>
      </c>
      <c r="AT172" s="1" t="e">
        <f t="shared" si="107"/>
        <v>#N/A</v>
      </c>
      <c r="AU172" s="1" t="e">
        <f t="shared" si="89"/>
        <v>#N/A</v>
      </c>
      <c r="AV172" s="9" t="e">
        <f t="shared" si="104"/>
        <v>#N/A</v>
      </c>
      <c r="AW172" s="9" t="e">
        <f t="shared" si="90"/>
        <v>#N/A</v>
      </c>
      <c r="AX172" s="9" t="e">
        <f t="shared" si="91"/>
        <v>#N/A</v>
      </c>
      <c r="AY172" s="9" t="e">
        <f t="shared" si="92"/>
        <v>#N/A</v>
      </c>
      <c r="AZ172" s="9" t="e">
        <f t="shared" si="93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109"/>
        <v>174</v>
      </c>
      <c r="BK172" s="7">
        <f t="shared" si="10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82"/>
        <v>#N/A</v>
      </c>
      <c r="J173" s="4"/>
      <c r="K173" s="4"/>
      <c r="L173" s="4"/>
      <c r="AA173" s="1">
        <f t="shared" si="94"/>
        <v>0</v>
      </c>
      <c r="AB173" s="1">
        <f t="shared" si="95"/>
        <v>0</v>
      </c>
      <c r="AC173" s="1">
        <f t="shared" si="96"/>
        <v>0</v>
      </c>
      <c r="AD173" s="1">
        <f t="shared" si="97"/>
        <v>0</v>
      </c>
      <c r="AE173" s="1" t="str">
        <f t="shared" si="105"/>
        <v/>
      </c>
      <c r="AF173" s="1" t="str">
        <f t="shared" si="98"/>
        <v/>
      </c>
      <c r="AG173" s="1" t="str">
        <f t="shared" si="99"/>
        <v/>
      </c>
      <c r="AH173" s="1" t="str">
        <f t="shared" si="100"/>
        <v/>
      </c>
      <c r="AI173" s="1" t="e">
        <f t="shared" si="106"/>
        <v>#N/A</v>
      </c>
      <c r="AJ173" s="9" t="e">
        <f t="shared" si="83"/>
        <v>#N/A</v>
      </c>
      <c r="AK173" s="9" t="e">
        <f t="shared" si="84"/>
        <v>#N/A</v>
      </c>
      <c r="AL173" s="9" t="e">
        <f t="shared" si="85"/>
        <v>#N/A</v>
      </c>
      <c r="AM173" s="9" t="e">
        <f t="shared" si="86"/>
        <v>#N/A</v>
      </c>
      <c r="AN173" s="9" t="e">
        <f t="shared" si="87"/>
        <v>#N/A</v>
      </c>
      <c r="AO173" s="9" t="e">
        <f t="shared" si="88"/>
        <v>#N/A</v>
      </c>
      <c r="AP173" s="1" t="str">
        <f t="shared" si="101"/>
        <v/>
      </c>
      <c r="AQ173" s="1" t="str">
        <f t="shared" si="102"/>
        <v/>
      </c>
      <c r="AS173" s="1" t="str">
        <f t="shared" si="103"/>
        <v/>
      </c>
      <c r="AT173" s="1" t="e">
        <f t="shared" si="107"/>
        <v>#N/A</v>
      </c>
      <c r="AU173" s="1" t="e">
        <f t="shared" si="89"/>
        <v>#N/A</v>
      </c>
      <c r="AV173" s="9" t="e">
        <f t="shared" si="104"/>
        <v>#N/A</v>
      </c>
      <c r="AW173" s="9" t="e">
        <f t="shared" si="90"/>
        <v>#N/A</v>
      </c>
      <c r="AX173" s="9" t="e">
        <f t="shared" si="91"/>
        <v>#N/A</v>
      </c>
      <c r="AY173" s="9" t="e">
        <f t="shared" si="92"/>
        <v>#N/A</v>
      </c>
      <c r="AZ173" s="9" t="e">
        <f t="shared" si="93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109"/>
        <v>175</v>
      </c>
      <c r="BK173" s="7">
        <f t="shared" si="10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82"/>
        <v>#N/A</v>
      </c>
      <c r="J174" s="4"/>
      <c r="K174" s="4"/>
      <c r="L174" s="4"/>
      <c r="AA174" s="1">
        <f t="shared" si="94"/>
        <v>0</v>
      </c>
      <c r="AB174" s="1">
        <f t="shared" si="95"/>
        <v>0</v>
      </c>
      <c r="AC174" s="1">
        <f t="shared" si="96"/>
        <v>0</v>
      </c>
      <c r="AD174" s="1">
        <f t="shared" si="97"/>
        <v>0</v>
      </c>
      <c r="AE174" s="1" t="str">
        <f t="shared" si="105"/>
        <v/>
      </c>
      <c r="AF174" s="1" t="str">
        <f t="shared" si="98"/>
        <v/>
      </c>
      <c r="AG174" s="1" t="str">
        <f t="shared" si="99"/>
        <v/>
      </c>
      <c r="AH174" s="1" t="str">
        <f t="shared" si="100"/>
        <v/>
      </c>
      <c r="AI174" s="1" t="e">
        <f t="shared" si="106"/>
        <v>#N/A</v>
      </c>
      <c r="AJ174" s="9" t="e">
        <f t="shared" si="83"/>
        <v>#N/A</v>
      </c>
      <c r="AK174" s="9" t="e">
        <f t="shared" si="84"/>
        <v>#N/A</v>
      </c>
      <c r="AL174" s="9" t="e">
        <f t="shared" si="85"/>
        <v>#N/A</v>
      </c>
      <c r="AM174" s="9" t="e">
        <f t="shared" si="86"/>
        <v>#N/A</v>
      </c>
      <c r="AN174" s="9" t="e">
        <f t="shared" si="87"/>
        <v>#N/A</v>
      </c>
      <c r="AO174" s="9" t="e">
        <f t="shared" si="88"/>
        <v>#N/A</v>
      </c>
      <c r="AP174" s="1" t="str">
        <f t="shared" si="101"/>
        <v/>
      </c>
      <c r="AQ174" s="1" t="str">
        <f t="shared" si="102"/>
        <v/>
      </c>
      <c r="AS174" s="1" t="str">
        <f t="shared" si="103"/>
        <v/>
      </c>
      <c r="AT174" s="1" t="e">
        <f t="shared" si="107"/>
        <v>#N/A</v>
      </c>
      <c r="AU174" s="1" t="e">
        <f t="shared" si="89"/>
        <v>#N/A</v>
      </c>
      <c r="AV174" s="9" t="e">
        <f t="shared" si="104"/>
        <v>#N/A</v>
      </c>
      <c r="AW174" s="9" t="e">
        <f t="shared" si="90"/>
        <v>#N/A</v>
      </c>
      <c r="AX174" s="9" t="e">
        <f t="shared" si="91"/>
        <v>#N/A</v>
      </c>
      <c r="AY174" s="9" t="e">
        <f t="shared" si="92"/>
        <v>#N/A</v>
      </c>
      <c r="AZ174" s="9" t="e">
        <f t="shared" si="93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109"/>
        <v>176</v>
      </c>
      <c r="BK174" s="7">
        <f t="shared" si="10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82"/>
        <v>#N/A</v>
      </c>
      <c r="J175" s="4"/>
      <c r="K175" s="4"/>
      <c r="L175" s="4"/>
      <c r="AA175" s="1">
        <f t="shared" si="94"/>
        <v>0</v>
      </c>
      <c r="AB175" s="1">
        <f t="shared" si="95"/>
        <v>0</v>
      </c>
      <c r="AC175" s="1">
        <f t="shared" si="96"/>
        <v>0</v>
      </c>
      <c r="AD175" s="1">
        <f t="shared" si="97"/>
        <v>0</v>
      </c>
      <c r="AE175" s="1" t="str">
        <f t="shared" si="105"/>
        <v/>
      </c>
      <c r="AF175" s="1" t="str">
        <f t="shared" si="98"/>
        <v/>
      </c>
      <c r="AG175" s="1" t="str">
        <f t="shared" si="99"/>
        <v/>
      </c>
      <c r="AH175" s="1" t="str">
        <f t="shared" si="100"/>
        <v/>
      </c>
      <c r="AI175" s="1" t="e">
        <f t="shared" si="106"/>
        <v>#N/A</v>
      </c>
      <c r="AJ175" s="9" t="e">
        <f t="shared" si="83"/>
        <v>#N/A</v>
      </c>
      <c r="AK175" s="9" t="e">
        <f t="shared" si="84"/>
        <v>#N/A</v>
      </c>
      <c r="AL175" s="9" t="e">
        <f t="shared" si="85"/>
        <v>#N/A</v>
      </c>
      <c r="AM175" s="9" t="e">
        <f t="shared" si="86"/>
        <v>#N/A</v>
      </c>
      <c r="AN175" s="9" t="e">
        <f t="shared" si="87"/>
        <v>#N/A</v>
      </c>
      <c r="AO175" s="9" t="e">
        <f t="shared" si="88"/>
        <v>#N/A</v>
      </c>
      <c r="AP175" s="1" t="str">
        <f t="shared" si="101"/>
        <v/>
      </c>
      <c r="AQ175" s="1" t="str">
        <f t="shared" si="102"/>
        <v/>
      </c>
      <c r="AS175" s="1" t="str">
        <f t="shared" si="103"/>
        <v/>
      </c>
      <c r="AT175" s="1" t="e">
        <f t="shared" si="107"/>
        <v>#N/A</v>
      </c>
      <c r="AU175" s="1" t="e">
        <f t="shared" si="89"/>
        <v>#N/A</v>
      </c>
      <c r="AV175" s="9" t="e">
        <f t="shared" si="104"/>
        <v>#N/A</v>
      </c>
      <c r="AW175" s="9" t="e">
        <f t="shared" si="90"/>
        <v>#N/A</v>
      </c>
      <c r="AX175" s="9" t="e">
        <f t="shared" si="91"/>
        <v>#N/A</v>
      </c>
      <c r="AY175" s="9" t="e">
        <f t="shared" si="92"/>
        <v>#N/A</v>
      </c>
      <c r="AZ175" s="9" t="e">
        <f t="shared" si="93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109"/>
        <v>177</v>
      </c>
      <c r="BK175" s="7">
        <f t="shared" si="10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82"/>
        <v>#N/A</v>
      </c>
      <c r="J176" s="4"/>
      <c r="K176" s="4"/>
      <c r="L176" s="4"/>
      <c r="AA176" s="1">
        <f t="shared" si="94"/>
        <v>0</v>
      </c>
      <c r="AB176" s="1">
        <f t="shared" si="95"/>
        <v>0</v>
      </c>
      <c r="AC176" s="1">
        <f t="shared" si="96"/>
        <v>0</v>
      </c>
      <c r="AD176" s="1">
        <f t="shared" si="97"/>
        <v>0</v>
      </c>
      <c r="AE176" s="1" t="str">
        <f t="shared" si="105"/>
        <v/>
      </c>
      <c r="AF176" s="1" t="str">
        <f t="shared" si="98"/>
        <v/>
      </c>
      <c r="AG176" s="1" t="str">
        <f t="shared" si="99"/>
        <v/>
      </c>
      <c r="AH176" s="1" t="str">
        <f t="shared" si="100"/>
        <v/>
      </c>
      <c r="AI176" s="1" t="e">
        <f t="shared" si="106"/>
        <v>#N/A</v>
      </c>
      <c r="AJ176" s="9" t="e">
        <f t="shared" si="83"/>
        <v>#N/A</v>
      </c>
      <c r="AK176" s="9" t="e">
        <f t="shared" si="84"/>
        <v>#N/A</v>
      </c>
      <c r="AL176" s="9" t="e">
        <f t="shared" si="85"/>
        <v>#N/A</v>
      </c>
      <c r="AM176" s="9" t="e">
        <f t="shared" si="86"/>
        <v>#N/A</v>
      </c>
      <c r="AN176" s="9" t="e">
        <f t="shared" si="87"/>
        <v>#N/A</v>
      </c>
      <c r="AO176" s="9" t="e">
        <f t="shared" si="88"/>
        <v>#N/A</v>
      </c>
      <c r="AP176" s="1" t="str">
        <f t="shared" si="101"/>
        <v/>
      </c>
      <c r="AQ176" s="1" t="str">
        <f t="shared" si="102"/>
        <v/>
      </c>
      <c r="AS176" s="1" t="str">
        <f t="shared" si="103"/>
        <v/>
      </c>
      <c r="AT176" s="1" t="e">
        <f t="shared" si="107"/>
        <v>#N/A</v>
      </c>
      <c r="AU176" s="1" t="e">
        <f t="shared" si="89"/>
        <v>#N/A</v>
      </c>
      <c r="AV176" s="9" t="e">
        <f t="shared" si="104"/>
        <v>#N/A</v>
      </c>
      <c r="AW176" s="9" t="e">
        <f t="shared" si="90"/>
        <v>#N/A</v>
      </c>
      <c r="AX176" s="9" t="e">
        <f t="shared" si="91"/>
        <v>#N/A</v>
      </c>
      <c r="AY176" s="9" t="e">
        <f t="shared" si="92"/>
        <v>#N/A</v>
      </c>
      <c r="AZ176" s="9" t="e">
        <f t="shared" si="93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110">+BJ175+1</f>
        <v>178</v>
      </c>
      <c r="BK176" s="7">
        <f t="shared" si="11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82"/>
        <v>#N/A</v>
      </c>
      <c r="J177" s="4"/>
      <c r="K177" s="4"/>
      <c r="L177" s="4"/>
      <c r="AA177" s="1">
        <f t="shared" si="94"/>
        <v>0</v>
      </c>
      <c r="AB177" s="1">
        <f t="shared" si="95"/>
        <v>0</v>
      </c>
      <c r="AC177" s="1">
        <f t="shared" si="96"/>
        <v>0</v>
      </c>
      <c r="AD177" s="1">
        <f t="shared" si="97"/>
        <v>0</v>
      </c>
      <c r="AE177" s="1" t="str">
        <f t="shared" si="105"/>
        <v/>
      </c>
      <c r="AF177" s="1" t="str">
        <f t="shared" si="98"/>
        <v/>
      </c>
      <c r="AG177" s="1" t="str">
        <f t="shared" si="99"/>
        <v/>
      </c>
      <c r="AH177" s="1" t="str">
        <f t="shared" si="100"/>
        <v/>
      </c>
      <c r="AI177" s="1" t="e">
        <f t="shared" si="106"/>
        <v>#N/A</v>
      </c>
      <c r="AJ177" s="9" t="e">
        <f t="shared" si="83"/>
        <v>#N/A</v>
      </c>
      <c r="AK177" s="9" t="e">
        <f t="shared" si="84"/>
        <v>#N/A</v>
      </c>
      <c r="AL177" s="9" t="e">
        <f t="shared" si="85"/>
        <v>#N/A</v>
      </c>
      <c r="AM177" s="9" t="e">
        <f t="shared" si="86"/>
        <v>#N/A</v>
      </c>
      <c r="AN177" s="9" t="e">
        <f t="shared" si="87"/>
        <v>#N/A</v>
      </c>
      <c r="AO177" s="9" t="e">
        <f t="shared" si="88"/>
        <v>#N/A</v>
      </c>
      <c r="AP177" s="1" t="str">
        <f t="shared" si="101"/>
        <v/>
      </c>
      <c r="AQ177" s="1" t="str">
        <f t="shared" si="102"/>
        <v/>
      </c>
      <c r="AS177" s="1" t="str">
        <f t="shared" si="103"/>
        <v/>
      </c>
      <c r="AT177" s="1" t="e">
        <f t="shared" si="107"/>
        <v>#N/A</v>
      </c>
      <c r="AU177" s="1" t="e">
        <f t="shared" si="89"/>
        <v>#N/A</v>
      </c>
      <c r="AV177" s="9" t="e">
        <f t="shared" si="104"/>
        <v>#N/A</v>
      </c>
      <c r="AW177" s="9" t="e">
        <f t="shared" si="90"/>
        <v>#N/A</v>
      </c>
      <c r="AX177" s="9" t="e">
        <f t="shared" si="91"/>
        <v>#N/A</v>
      </c>
      <c r="AY177" s="9" t="e">
        <f t="shared" si="92"/>
        <v>#N/A</v>
      </c>
      <c r="AZ177" s="9" t="e">
        <f t="shared" si="93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110"/>
        <v>179</v>
      </c>
      <c r="BK177" s="7">
        <f t="shared" si="11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82"/>
        <v>#N/A</v>
      </c>
      <c r="J178" s="4"/>
      <c r="K178" s="4"/>
      <c r="L178" s="4"/>
      <c r="AA178" s="1">
        <f t="shared" si="94"/>
        <v>0</v>
      </c>
      <c r="AB178" s="1">
        <f t="shared" si="95"/>
        <v>0</v>
      </c>
      <c r="AC178" s="1">
        <f t="shared" si="96"/>
        <v>0</v>
      </c>
      <c r="AD178" s="1">
        <f t="shared" si="97"/>
        <v>0</v>
      </c>
      <c r="AE178" s="1" t="str">
        <f t="shared" si="105"/>
        <v/>
      </c>
      <c r="AF178" s="1" t="str">
        <f t="shared" si="98"/>
        <v/>
      </c>
      <c r="AG178" s="1" t="str">
        <f t="shared" si="99"/>
        <v/>
      </c>
      <c r="AH178" s="1" t="str">
        <f t="shared" si="100"/>
        <v/>
      </c>
      <c r="AI178" s="1" t="e">
        <f t="shared" si="106"/>
        <v>#N/A</v>
      </c>
      <c r="AJ178" s="9" t="e">
        <f t="shared" si="83"/>
        <v>#N/A</v>
      </c>
      <c r="AK178" s="9" t="e">
        <f t="shared" si="84"/>
        <v>#N/A</v>
      </c>
      <c r="AL178" s="9" t="e">
        <f t="shared" si="85"/>
        <v>#N/A</v>
      </c>
      <c r="AM178" s="9" t="e">
        <f t="shared" si="86"/>
        <v>#N/A</v>
      </c>
      <c r="AN178" s="9" t="e">
        <f t="shared" si="87"/>
        <v>#N/A</v>
      </c>
      <c r="AO178" s="9" t="e">
        <f t="shared" si="88"/>
        <v>#N/A</v>
      </c>
      <c r="AP178" s="1" t="str">
        <f t="shared" si="101"/>
        <v/>
      </c>
      <c r="AQ178" s="1" t="str">
        <f t="shared" si="102"/>
        <v/>
      </c>
      <c r="AS178" s="1" t="str">
        <f t="shared" si="103"/>
        <v/>
      </c>
      <c r="AT178" s="1" t="e">
        <f t="shared" si="107"/>
        <v>#N/A</v>
      </c>
      <c r="AU178" s="1" t="e">
        <f t="shared" si="89"/>
        <v>#N/A</v>
      </c>
      <c r="AV178" s="9" t="e">
        <f t="shared" si="104"/>
        <v>#N/A</v>
      </c>
      <c r="AW178" s="9" t="e">
        <f t="shared" si="90"/>
        <v>#N/A</v>
      </c>
      <c r="AX178" s="9" t="e">
        <f t="shared" si="91"/>
        <v>#N/A</v>
      </c>
      <c r="AY178" s="9" t="e">
        <f t="shared" si="92"/>
        <v>#N/A</v>
      </c>
      <c r="AZ178" s="9" t="e">
        <f t="shared" si="93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110"/>
        <v>180</v>
      </c>
      <c r="BK178" s="7">
        <f t="shared" si="11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82"/>
        <v>#N/A</v>
      </c>
      <c r="J179" s="4"/>
      <c r="K179" s="4"/>
      <c r="L179" s="4"/>
      <c r="AA179" s="1">
        <f t="shared" si="94"/>
        <v>0</v>
      </c>
      <c r="AB179" s="1">
        <f t="shared" si="95"/>
        <v>0</v>
      </c>
      <c r="AC179" s="1">
        <f t="shared" si="96"/>
        <v>0</v>
      </c>
      <c r="AD179" s="1">
        <f t="shared" si="97"/>
        <v>0</v>
      </c>
      <c r="AE179" s="1" t="str">
        <f t="shared" si="105"/>
        <v/>
      </c>
      <c r="AF179" s="1" t="str">
        <f t="shared" si="98"/>
        <v/>
      </c>
      <c r="AG179" s="1" t="str">
        <f t="shared" si="99"/>
        <v/>
      </c>
      <c r="AH179" s="1" t="str">
        <f t="shared" si="100"/>
        <v/>
      </c>
      <c r="AI179" s="1" t="e">
        <f t="shared" si="106"/>
        <v>#N/A</v>
      </c>
      <c r="AJ179" s="9" t="e">
        <f t="shared" si="83"/>
        <v>#N/A</v>
      </c>
      <c r="AK179" s="9" t="e">
        <f t="shared" si="84"/>
        <v>#N/A</v>
      </c>
      <c r="AL179" s="9" t="e">
        <f t="shared" si="85"/>
        <v>#N/A</v>
      </c>
      <c r="AM179" s="9" t="e">
        <f t="shared" si="86"/>
        <v>#N/A</v>
      </c>
      <c r="AN179" s="9" t="e">
        <f t="shared" si="87"/>
        <v>#N/A</v>
      </c>
      <c r="AO179" s="9" t="e">
        <f t="shared" si="88"/>
        <v>#N/A</v>
      </c>
      <c r="AP179" s="1" t="str">
        <f t="shared" si="101"/>
        <v/>
      </c>
      <c r="AQ179" s="1" t="str">
        <f t="shared" si="102"/>
        <v/>
      </c>
      <c r="AS179" s="1" t="str">
        <f t="shared" si="103"/>
        <v/>
      </c>
      <c r="AT179" s="1" t="e">
        <f t="shared" si="107"/>
        <v>#N/A</v>
      </c>
      <c r="AU179" s="1" t="e">
        <f t="shared" si="89"/>
        <v>#N/A</v>
      </c>
      <c r="AV179" s="9" t="e">
        <f t="shared" si="104"/>
        <v>#N/A</v>
      </c>
      <c r="AW179" s="9" t="e">
        <f t="shared" si="90"/>
        <v>#N/A</v>
      </c>
      <c r="AX179" s="9" t="e">
        <f t="shared" si="91"/>
        <v>#N/A</v>
      </c>
      <c r="AY179" s="9" t="e">
        <f t="shared" si="92"/>
        <v>#N/A</v>
      </c>
      <c r="AZ179" s="9" t="e">
        <f t="shared" si="93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110"/>
        <v>181</v>
      </c>
      <c r="BK179" s="7">
        <f t="shared" si="11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82"/>
        <v>#N/A</v>
      </c>
      <c r="J180" s="4"/>
      <c r="K180" s="4"/>
      <c r="L180" s="4"/>
      <c r="AA180" s="1">
        <f t="shared" si="94"/>
        <v>0</v>
      </c>
      <c r="AB180" s="1">
        <f t="shared" si="95"/>
        <v>0</v>
      </c>
      <c r="AC180" s="1">
        <f t="shared" si="96"/>
        <v>0</v>
      </c>
      <c r="AD180" s="1">
        <f t="shared" si="97"/>
        <v>0</v>
      </c>
      <c r="AE180" s="1" t="str">
        <f t="shared" si="105"/>
        <v/>
      </c>
      <c r="AF180" s="1" t="str">
        <f t="shared" si="98"/>
        <v/>
      </c>
      <c r="AG180" s="1" t="str">
        <f t="shared" si="99"/>
        <v/>
      </c>
      <c r="AH180" s="1" t="str">
        <f t="shared" si="100"/>
        <v/>
      </c>
      <c r="AI180" s="1" t="e">
        <f t="shared" si="106"/>
        <v>#N/A</v>
      </c>
      <c r="AJ180" s="9" t="e">
        <f t="shared" si="83"/>
        <v>#N/A</v>
      </c>
      <c r="AK180" s="9" t="e">
        <f t="shared" si="84"/>
        <v>#N/A</v>
      </c>
      <c r="AL180" s="9" t="e">
        <f t="shared" si="85"/>
        <v>#N/A</v>
      </c>
      <c r="AM180" s="9" t="e">
        <f t="shared" si="86"/>
        <v>#N/A</v>
      </c>
      <c r="AN180" s="9" t="e">
        <f t="shared" si="87"/>
        <v>#N/A</v>
      </c>
      <c r="AO180" s="9" t="e">
        <f t="shared" si="88"/>
        <v>#N/A</v>
      </c>
      <c r="AP180" s="1" t="str">
        <f t="shared" si="101"/>
        <v/>
      </c>
      <c r="AQ180" s="1" t="str">
        <f t="shared" si="102"/>
        <v/>
      </c>
      <c r="AS180" s="1" t="str">
        <f t="shared" si="103"/>
        <v/>
      </c>
      <c r="AT180" s="1" t="e">
        <f t="shared" si="107"/>
        <v>#N/A</v>
      </c>
      <c r="AU180" s="1" t="e">
        <f t="shared" si="89"/>
        <v>#N/A</v>
      </c>
      <c r="AV180" s="9" t="e">
        <f t="shared" si="104"/>
        <v>#N/A</v>
      </c>
      <c r="AW180" s="9" t="e">
        <f t="shared" si="90"/>
        <v>#N/A</v>
      </c>
      <c r="AX180" s="9" t="e">
        <f t="shared" si="91"/>
        <v>#N/A</v>
      </c>
      <c r="AY180" s="9" t="e">
        <f t="shared" si="92"/>
        <v>#N/A</v>
      </c>
      <c r="AZ180" s="9" t="e">
        <f t="shared" si="93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110"/>
        <v>182</v>
      </c>
      <c r="BK180" s="7">
        <f t="shared" si="11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82"/>
        <v>#N/A</v>
      </c>
      <c r="J181" s="4"/>
      <c r="K181" s="4"/>
      <c r="L181" s="4"/>
      <c r="AA181" s="1">
        <f t="shared" si="94"/>
        <v>0</v>
      </c>
      <c r="AB181" s="1">
        <f t="shared" si="95"/>
        <v>0</v>
      </c>
      <c r="AC181" s="1">
        <f t="shared" si="96"/>
        <v>0</v>
      </c>
      <c r="AD181" s="1">
        <f t="shared" si="97"/>
        <v>0</v>
      </c>
      <c r="AE181" s="1" t="str">
        <f t="shared" si="105"/>
        <v/>
      </c>
      <c r="AF181" s="1" t="str">
        <f t="shared" si="98"/>
        <v/>
      </c>
      <c r="AG181" s="1" t="str">
        <f t="shared" si="99"/>
        <v/>
      </c>
      <c r="AH181" s="1" t="str">
        <f t="shared" si="100"/>
        <v/>
      </c>
      <c r="AI181" s="1" t="e">
        <f t="shared" si="106"/>
        <v>#N/A</v>
      </c>
      <c r="AJ181" s="9" t="e">
        <f t="shared" si="83"/>
        <v>#N/A</v>
      </c>
      <c r="AK181" s="9" t="e">
        <f t="shared" si="84"/>
        <v>#N/A</v>
      </c>
      <c r="AL181" s="9" t="e">
        <f t="shared" si="85"/>
        <v>#N/A</v>
      </c>
      <c r="AM181" s="9" t="e">
        <f t="shared" si="86"/>
        <v>#N/A</v>
      </c>
      <c r="AN181" s="9" t="e">
        <f t="shared" si="87"/>
        <v>#N/A</v>
      </c>
      <c r="AO181" s="9" t="e">
        <f t="shared" si="88"/>
        <v>#N/A</v>
      </c>
      <c r="AP181" s="1" t="str">
        <f t="shared" si="101"/>
        <v/>
      </c>
      <c r="AQ181" s="1" t="str">
        <f t="shared" si="102"/>
        <v/>
      </c>
      <c r="AS181" s="1" t="str">
        <f t="shared" si="103"/>
        <v/>
      </c>
      <c r="AT181" s="1" t="e">
        <f t="shared" si="107"/>
        <v>#N/A</v>
      </c>
      <c r="AU181" s="1" t="e">
        <f t="shared" si="89"/>
        <v>#N/A</v>
      </c>
      <c r="AV181" s="9" t="e">
        <f t="shared" si="104"/>
        <v>#N/A</v>
      </c>
      <c r="AW181" s="9" t="e">
        <f t="shared" si="90"/>
        <v>#N/A</v>
      </c>
      <c r="AX181" s="9" t="e">
        <f t="shared" si="91"/>
        <v>#N/A</v>
      </c>
      <c r="AY181" s="9" t="e">
        <f t="shared" si="92"/>
        <v>#N/A</v>
      </c>
      <c r="AZ181" s="9" t="e">
        <f t="shared" si="93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110"/>
        <v>183</v>
      </c>
      <c r="BK181" s="7">
        <f t="shared" si="11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82"/>
        <v>#N/A</v>
      </c>
      <c r="J182" s="4"/>
      <c r="K182" s="4"/>
      <c r="L182" s="4"/>
      <c r="AA182" s="1">
        <f t="shared" si="94"/>
        <v>0</v>
      </c>
      <c r="AB182" s="1">
        <f t="shared" si="95"/>
        <v>0</v>
      </c>
      <c r="AC182" s="1">
        <f t="shared" si="96"/>
        <v>0</v>
      </c>
      <c r="AD182" s="1">
        <f t="shared" si="97"/>
        <v>0</v>
      </c>
      <c r="AE182" s="1" t="str">
        <f t="shared" si="105"/>
        <v/>
      </c>
      <c r="AF182" s="1" t="str">
        <f t="shared" si="98"/>
        <v/>
      </c>
      <c r="AG182" s="1" t="str">
        <f t="shared" si="99"/>
        <v/>
      </c>
      <c r="AH182" s="1" t="str">
        <f t="shared" si="100"/>
        <v/>
      </c>
      <c r="AI182" s="1" t="e">
        <f t="shared" si="106"/>
        <v>#N/A</v>
      </c>
      <c r="AJ182" s="9" t="e">
        <f t="shared" si="83"/>
        <v>#N/A</v>
      </c>
      <c r="AK182" s="9" t="e">
        <f t="shared" si="84"/>
        <v>#N/A</v>
      </c>
      <c r="AL182" s="9" t="e">
        <f t="shared" si="85"/>
        <v>#N/A</v>
      </c>
      <c r="AM182" s="9" t="e">
        <f t="shared" si="86"/>
        <v>#N/A</v>
      </c>
      <c r="AN182" s="9" t="e">
        <f t="shared" si="87"/>
        <v>#N/A</v>
      </c>
      <c r="AO182" s="9" t="e">
        <f t="shared" si="88"/>
        <v>#N/A</v>
      </c>
      <c r="AP182" s="1" t="str">
        <f t="shared" si="101"/>
        <v/>
      </c>
      <c r="AQ182" s="1" t="str">
        <f t="shared" si="102"/>
        <v/>
      </c>
      <c r="AS182" s="1" t="str">
        <f t="shared" si="103"/>
        <v/>
      </c>
      <c r="AT182" s="1" t="e">
        <f t="shared" si="107"/>
        <v>#N/A</v>
      </c>
      <c r="AU182" s="1" t="e">
        <f t="shared" si="89"/>
        <v>#N/A</v>
      </c>
      <c r="AV182" s="9" t="e">
        <f t="shared" si="104"/>
        <v>#N/A</v>
      </c>
      <c r="AW182" s="9" t="e">
        <f t="shared" si="90"/>
        <v>#N/A</v>
      </c>
      <c r="AX182" s="9" t="e">
        <f t="shared" si="91"/>
        <v>#N/A</v>
      </c>
      <c r="AY182" s="9" t="e">
        <f t="shared" si="92"/>
        <v>#N/A</v>
      </c>
      <c r="AZ182" s="9" t="e">
        <f t="shared" si="93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110"/>
        <v>184</v>
      </c>
      <c r="BK182" s="7">
        <f t="shared" si="11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82"/>
        <v>#N/A</v>
      </c>
      <c r="J183" s="4"/>
      <c r="K183" s="4"/>
      <c r="L183" s="4"/>
      <c r="AA183" s="1">
        <f t="shared" si="94"/>
        <v>0</v>
      </c>
      <c r="AB183" s="1">
        <f t="shared" si="95"/>
        <v>0</v>
      </c>
      <c r="AC183" s="1">
        <f t="shared" si="96"/>
        <v>0</v>
      </c>
      <c r="AD183" s="1">
        <f t="shared" si="97"/>
        <v>0</v>
      </c>
      <c r="AE183" s="1" t="str">
        <f t="shared" si="105"/>
        <v/>
      </c>
      <c r="AF183" s="1" t="str">
        <f t="shared" si="98"/>
        <v/>
      </c>
      <c r="AG183" s="1" t="str">
        <f t="shared" si="99"/>
        <v/>
      </c>
      <c r="AH183" s="1" t="str">
        <f t="shared" si="100"/>
        <v/>
      </c>
      <c r="AI183" s="1" t="e">
        <f t="shared" si="106"/>
        <v>#N/A</v>
      </c>
      <c r="AJ183" s="9" t="e">
        <f t="shared" si="83"/>
        <v>#N/A</v>
      </c>
      <c r="AK183" s="9" t="e">
        <f t="shared" si="84"/>
        <v>#N/A</v>
      </c>
      <c r="AL183" s="9" t="e">
        <f t="shared" si="85"/>
        <v>#N/A</v>
      </c>
      <c r="AM183" s="9" t="e">
        <f t="shared" si="86"/>
        <v>#N/A</v>
      </c>
      <c r="AN183" s="9" t="e">
        <f t="shared" si="87"/>
        <v>#N/A</v>
      </c>
      <c r="AO183" s="9" t="e">
        <f t="shared" si="88"/>
        <v>#N/A</v>
      </c>
      <c r="AP183" s="1" t="str">
        <f t="shared" si="101"/>
        <v/>
      </c>
      <c r="AQ183" s="1" t="str">
        <f t="shared" si="102"/>
        <v/>
      </c>
      <c r="AS183" s="1" t="str">
        <f t="shared" si="103"/>
        <v/>
      </c>
      <c r="AT183" s="1" t="e">
        <f t="shared" si="107"/>
        <v>#N/A</v>
      </c>
      <c r="AU183" s="1" t="e">
        <f t="shared" si="89"/>
        <v>#N/A</v>
      </c>
      <c r="AV183" s="9" t="e">
        <f t="shared" si="104"/>
        <v>#N/A</v>
      </c>
      <c r="AW183" s="9" t="e">
        <f t="shared" si="90"/>
        <v>#N/A</v>
      </c>
      <c r="AX183" s="9" t="e">
        <f t="shared" si="91"/>
        <v>#N/A</v>
      </c>
      <c r="AY183" s="9" t="e">
        <f t="shared" si="92"/>
        <v>#N/A</v>
      </c>
      <c r="AZ183" s="9" t="e">
        <f t="shared" si="93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110"/>
        <v>185</v>
      </c>
      <c r="BK183" s="7">
        <f t="shared" si="11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82"/>
        <v>#N/A</v>
      </c>
      <c r="J184" s="4"/>
      <c r="K184" s="4"/>
      <c r="L184" s="4"/>
      <c r="AA184" s="1">
        <f t="shared" si="94"/>
        <v>0</v>
      </c>
      <c r="AB184" s="1">
        <f t="shared" si="95"/>
        <v>0</v>
      </c>
      <c r="AC184" s="1">
        <f t="shared" si="96"/>
        <v>0</v>
      </c>
      <c r="AD184" s="1">
        <f t="shared" si="97"/>
        <v>0</v>
      </c>
      <c r="AE184" s="1" t="str">
        <f t="shared" si="105"/>
        <v/>
      </c>
      <c r="AF184" s="1" t="str">
        <f t="shared" si="98"/>
        <v/>
      </c>
      <c r="AG184" s="1" t="str">
        <f t="shared" si="99"/>
        <v/>
      </c>
      <c r="AH184" s="1" t="str">
        <f t="shared" si="100"/>
        <v/>
      </c>
      <c r="AI184" s="1" t="e">
        <f t="shared" si="106"/>
        <v>#N/A</v>
      </c>
      <c r="AJ184" s="9" t="e">
        <f t="shared" si="83"/>
        <v>#N/A</v>
      </c>
      <c r="AK184" s="9" t="e">
        <f t="shared" si="84"/>
        <v>#N/A</v>
      </c>
      <c r="AL184" s="9" t="e">
        <f t="shared" si="85"/>
        <v>#N/A</v>
      </c>
      <c r="AM184" s="9" t="e">
        <f t="shared" si="86"/>
        <v>#N/A</v>
      </c>
      <c r="AN184" s="9" t="e">
        <f t="shared" si="87"/>
        <v>#N/A</v>
      </c>
      <c r="AO184" s="9" t="e">
        <f t="shared" si="88"/>
        <v>#N/A</v>
      </c>
      <c r="AP184" s="1" t="str">
        <f t="shared" si="101"/>
        <v/>
      </c>
      <c r="AQ184" s="1" t="str">
        <f t="shared" si="102"/>
        <v/>
      </c>
      <c r="AS184" s="1" t="str">
        <f t="shared" si="103"/>
        <v/>
      </c>
      <c r="AT184" s="1" t="e">
        <f t="shared" si="107"/>
        <v>#N/A</v>
      </c>
      <c r="AU184" s="1" t="e">
        <f t="shared" si="89"/>
        <v>#N/A</v>
      </c>
      <c r="AV184" s="9" t="e">
        <f t="shared" si="104"/>
        <v>#N/A</v>
      </c>
      <c r="AW184" s="9" t="e">
        <f t="shared" si="90"/>
        <v>#N/A</v>
      </c>
      <c r="AX184" s="9" t="e">
        <f t="shared" si="91"/>
        <v>#N/A</v>
      </c>
      <c r="AY184" s="9" t="e">
        <f t="shared" si="92"/>
        <v>#N/A</v>
      </c>
      <c r="AZ184" s="9" t="e">
        <f t="shared" si="93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110"/>
        <v>186</v>
      </c>
      <c r="BK184" s="7">
        <f t="shared" si="11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82"/>
        <v>#N/A</v>
      </c>
      <c r="J185" s="4"/>
      <c r="K185" s="4"/>
      <c r="L185" s="4"/>
      <c r="AA185" s="1">
        <f t="shared" si="94"/>
        <v>0</v>
      </c>
      <c r="AB185" s="1">
        <f t="shared" si="95"/>
        <v>0</v>
      </c>
      <c r="AC185" s="1">
        <f t="shared" si="96"/>
        <v>0</v>
      </c>
      <c r="AD185" s="1">
        <f t="shared" si="97"/>
        <v>0</v>
      </c>
      <c r="AE185" s="1" t="str">
        <f t="shared" si="105"/>
        <v/>
      </c>
      <c r="AF185" s="1" t="str">
        <f t="shared" si="98"/>
        <v/>
      </c>
      <c r="AG185" s="1" t="str">
        <f t="shared" si="99"/>
        <v/>
      </c>
      <c r="AH185" s="1" t="str">
        <f t="shared" si="100"/>
        <v/>
      </c>
      <c r="AI185" s="1" t="e">
        <f t="shared" si="106"/>
        <v>#N/A</v>
      </c>
      <c r="AJ185" s="9" t="e">
        <f t="shared" si="83"/>
        <v>#N/A</v>
      </c>
      <c r="AK185" s="9" t="e">
        <f t="shared" si="84"/>
        <v>#N/A</v>
      </c>
      <c r="AL185" s="9" t="e">
        <f t="shared" si="85"/>
        <v>#N/A</v>
      </c>
      <c r="AM185" s="9" t="e">
        <f t="shared" si="86"/>
        <v>#N/A</v>
      </c>
      <c r="AN185" s="9" t="e">
        <f t="shared" si="87"/>
        <v>#N/A</v>
      </c>
      <c r="AO185" s="9" t="e">
        <f t="shared" si="88"/>
        <v>#N/A</v>
      </c>
      <c r="AP185" s="1" t="str">
        <f t="shared" si="101"/>
        <v/>
      </c>
      <c r="AQ185" s="1" t="str">
        <f t="shared" si="102"/>
        <v/>
      </c>
      <c r="AS185" s="1" t="str">
        <f t="shared" si="103"/>
        <v/>
      </c>
      <c r="AT185" s="1" t="e">
        <f t="shared" si="107"/>
        <v>#N/A</v>
      </c>
      <c r="AU185" s="1" t="e">
        <f t="shared" si="89"/>
        <v>#N/A</v>
      </c>
      <c r="AV185" s="9" t="e">
        <f t="shared" si="104"/>
        <v>#N/A</v>
      </c>
      <c r="AW185" s="9" t="e">
        <f t="shared" si="90"/>
        <v>#N/A</v>
      </c>
      <c r="AX185" s="9" t="e">
        <f t="shared" si="91"/>
        <v>#N/A</v>
      </c>
      <c r="AY185" s="9" t="e">
        <f t="shared" si="92"/>
        <v>#N/A</v>
      </c>
      <c r="AZ185" s="9" t="e">
        <f t="shared" si="93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110"/>
        <v>187</v>
      </c>
      <c r="BK185" s="7">
        <f t="shared" si="11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82"/>
        <v>#N/A</v>
      </c>
      <c r="J186" s="4"/>
      <c r="K186" s="4"/>
      <c r="L186" s="4"/>
      <c r="AA186" s="1">
        <f t="shared" si="94"/>
        <v>0</v>
      </c>
      <c r="AB186" s="1">
        <f t="shared" si="95"/>
        <v>0</v>
      </c>
      <c r="AC186" s="1">
        <f t="shared" si="96"/>
        <v>0</v>
      </c>
      <c r="AD186" s="1">
        <f t="shared" si="97"/>
        <v>0</v>
      </c>
      <c r="AE186" s="1" t="str">
        <f t="shared" si="105"/>
        <v/>
      </c>
      <c r="AF186" s="1" t="str">
        <f t="shared" si="98"/>
        <v/>
      </c>
      <c r="AG186" s="1" t="str">
        <f t="shared" si="99"/>
        <v/>
      </c>
      <c r="AH186" s="1" t="str">
        <f t="shared" si="100"/>
        <v/>
      </c>
      <c r="AI186" s="1" t="e">
        <f t="shared" si="106"/>
        <v>#N/A</v>
      </c>
      <c r="AJ186" s="9" t="e">
        <f t="shared" si="83"/>
        <v>#N/A</v>
      </c>
      <c r="AK186" s="9" t="e">
        <f t="shared" si="84"/>
        <v>#N/A</v>
      </c>
      <c r="AL186" s="9" t="e">
        <f t="shared" si="85"/>
        <v>#N/A</v>
      </c>
      <c r="AM186" s="9" t="e">
        <f t="shared" si="86"/>
        <v>#N/A</v>
      </c>
      <c r="AN186" s="9" t="e">
        <f t="shared" si="87"/>
        <v>#N/A</v>
      </c>
      <c r="AO186" s="9" t="e">
        <f t="shared" si="88"/>
        <v>#N/A</v>
      </c>
      <c r="AP186" s="1" t="str">
        <f t="shared" si="101"/>
        <v/>
      </c>
      <c r="AQ186" s="1" t="str">
        <f t="shared" si="102"/>
        <v/>
      </c>
      <c r="AS186" s="1" t="str">
        <f t="shared" si="103"/>
        <v/>
      </c>
      <c r="AT186" s="1" t="e">
        <f t="shared" si="107"/>
        <v>#N/A</v>
      </c>
      <c r="AU186" s="1" t="e">
        <f t="shared" si="89"/>
        <v>#N/A</v>
      </c>
      <c r="AV186" s="9" t="e">
        <f t="shared" si="104"/>
        <v>#N/A</v>
      </c>
      <c r="AW186" s="9" t="e">
        <f t="shared" si="90"/>
        <v>#N/A</v>
      </c>
      <c r="AX186" s="9" t="e">
        <f t="shared" si="91"/>
        <v>#N/A</v>
      </c>
      <c r="AY186" s="9" t="e">
        <f t="shared" si="92"/>
        <v>#N/A</v>
      </c>
      <c r="AZ186" s="9" t="e">
        <f t="shared" si="93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110"/>
        <v>188</v>
      </c>
      <c r="BK186" s="7">
        <f t="shared" si="11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82"/>
        <v>#N/A</v>
      </c>
      <c r="J187" s="4"/>
      <c r="K187" s="4"/>
      <c r="L187" s="4"/>
      <c r="AA187" s="1">
        <f t="shared" si="94"/>
        <v>0</v>
      </c>
      <c r="AB187" s="1">
        <f t="shared" si="95"/>
        <v>0</v>
      </c>
      <c r="AC187" s="1">
        <f t="shared" si="96"/>
        <v>0</v>
      </c>
      <c r="AD187" s="1">
        <f t="shared" si="97"/>
        <v>0</v>
      </c>
      <c r="AE187" s="1" t="str">
        <f t="shared" si="105"/>
        <v/>
      </c>
      <c r="AF187" s="1" t="str">
        <f t="shared" si="98"/>
        <v/>
      </c>
      <c r="AG187" s="1" t="str">
        <f t="shared" si="99"/>
        <v/>
      </c>
      <c r="AH187" s="1" t="str">
        <f t="shared" si="100"/>
        <v/>
      </c>
      <c r="AI187" s="1" t="e">
        <f t="shared" si="106"/>
        <v>#N/A</v>
      </c>
      <c r="AJ187" s="9" t="e">
        <f t="shared" si="83"/>
        <v>#N/A</v>
      </c>
      <c r="AK187" s="9" t="e">
        <f t="shared" si="84"/>
        <v>#N/A</v>
      </c>
      <c r="AL187" s="9" t="e">
        <f t="shared" si="85"/>
        <v>#N/A</v>
      </c>
      <c r="AM187" s="9" t="e">
        <f t="shared" si="86"/>
        <v>#N/A</v>
      </c>
      <c r="AN187" s="9" t="e">
        <f t="shared" si="87"/>
        <v>#N/A</v>
      </c>
      <c r="AO187" s="9" t="e">
        <f t="shared" si="88"/>
        <v>#N/A</v>
      </c>
      <c r="AP187" s="1" t="str">
        <f t="shared" si="101"/>
        <v/>
      </c>
      <c r="AQ187" s="1" t="str">
        <f t="shared" si="102"/>
        <v/>
      </c>
      <c r="AS187" s="1" t="str">
        <f t="shared" si="103"/>
        <v/>
      </c>
      <c r="AT187" s="1" t="e">
        <f t="shared" si="107"/>
        <v>#N/A</v>
      </c>
      <c r="AU187" s="1" t="e">
        <f t="shared" si="89"/>
        <v>#N/A</v>
      </c>
      <c r="AV187" s="9" t="e">
        <f t="shared" si="104"/>
        <v>#N/A</v>
      </c>
      <c r="AW187" s="9" t="e">
        <f t="shared" si="90"/>
        <v>#N/A</v>
      </c>
      <c r="AX187" s="9" t="e">
        <f t="shared" si="91"/>
        <v>#N/A</v>
      </c>
      <c r="AY187" s="9" t="e">
        <f t="shared" si="92"/>
        <v>#N/A</v>
      </c>
      <c r="AZ187" s="9" t="e">
        <f t="shared" si="93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110"/>
        <v>189</v>
      </c>
      <c r="BK187" s="7">
        <f t="shared" si="11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82"/>
        <v>#N/A</v>
      </c>
      <c r="J188" s="4"/>
      <c r="K188" s="4"/>
      <c r="L188" s="4"/>
      <c r="AA188" s="1">
        <f t="shared" si="94"/>
        <v>0</v>
      </c>
      <c r="AB188" s="1">
        <f t="shared" si="95"/>
        <v>0</v>
      </c>
      <c r="AC188" s="1">
        <f t="shared" si="96"/>
        <v>0</v>
      </c>
      <c r="AD188" s="1">
        <f t="shared" si="97"/>
        <v>0</v>
      </c>
      <c r="AE188" s="1" t="str">
        <f t="shared" si="105"/>
        <v/>
      </c>
      <c r="AF188" s="1" t="str">
        <f t="shared" si="98"/>
        <v/>
      </c>
      <c r="AG188" s="1" t="str">
        <f t="shared" si="99"/>
        <v/>
      </c>
      <c r="AH188" s="1" t="str">
        <f t="shared" si="100"/>
        <v/>
      </c>
      <c r="AI188" s="1" t="e">
        <f t="shared" si="106"/>
        <v>#N/A</v>
      </c>
      <c r="AJ188" s="9" t="e">
        <f t="shared" si="83"/>
        <v>#N/A</v>
      </c>
      <c r="AK188" s="9" t="e">
        <f t="shared" si="84"/>
        <v>#N/A</v>
      </c>
      <c r="AL188" s="9" t="e">
        <f t="shared" si="85"/>
        <v>#N/A</v>
      </c>
      <c r="AM188" s="9" t="e">
        <f t="shared" si="86"/>
        <v>#N/A</v>
      </c>
      <c r="AN188" s="9" t="e">
        <f t="shared" si="87"/>
        <v>#N/A</v>
      </c>
      <c r="AO188" s="9" t="e">
        <f t="shared" si="88"/>
        <v>#N/A</v>
      </c>
      <c r="AP188" s="1" t="str">
        <f t="shared" si="101"/>
        <v/>
      </c>
      <c r="AQ188" s="1" t="str">
        <f t="shared" si="102"/>
        <v/>
      </c>
      <c r="AS188" s="1" t="str">
        <f t="shared" si="103"/>
        <v/>
      </c>
      <c r="AT188" s="1" t="e">
        <f t="shared" si="107"/>
        <v>#N/A</v>
      </c>
      <c r="AU188" s="1" t="e">
        <f t="shared" si="89"/>
        <v>#N/A</v>
      </c>
      <c r="AV188" s="9" t="e">
        <f t="shared" si="104"/>
        <v>#N/A</v>
      </c>
      <c r="AW188" s="9" t="e">
        <f t="shared" si="90"/>
        <v>#N/A</v>
      </c>
      <c r="AX188" s="9" t="e">
        <f t="shared" si="91"/>
        <v>#N/A</v>
      </c>
      <c r="AY188" s="9" t="e">
        <f t="shared" si="92"/>
        <v>#N/A</v>
      </c>
      <c r="AZ188" s="9" t="e">
        <f t="shared" si="93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110"/>
        <v>190</v>
      </c>
      <c r="BK188" s="7">
        <f t="shared" si="11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82"/>
        <v>#N/A</v>
      </c>
      <c r="J189" s="4"/>
      <c r="K189" s="4"/>
      <c r="L189" s="4"/>
      <c r="AA189" s="1">
        <f t="shared" si="94"/>
        <v>0</v>
      </c>
      <c r="AB189" s="1">
        <f t="shared" si="95"/>
        <v>0</v>
      </c>
      <c r="AC189" s="1">
        <f t="shared" si="96"/>
        <v>0</v>
      </c>
      <c r="AD189" s="1">
        <f t="shared" si="97"/>
        <v>0</v>
      </c>
      <c r="AE189" s="1" t="str">
        <f t="shared" si="105"/>
        <v/>
      </c>
      <c r="AF189" s="1" t="str">
        <f t="shared" si="98"/>
        <v/>
      </c>
      <c r="AG189" s="1" t="str">
        <f t="shared" si="99"/>
        <v/>
      </c>
      <c r="AH189" s="1" t="str">
        <f t="shared" si="100"/>
        <v/>
      </c>
      <c r="AI189" s="1" t="e">
        <f t="shared" si="106"/>
        <v>#N/A</v>
      </c>
      <c r="AJ189" s="9" t="e">
        <f t="shared" si="83"/>
        <v>#N/A</v>
      </c>
      <c r="AK189" s="9" t="e">
        <f t="shared" si="84"/>
        <v>#N/A</v>
      </c>
      <c r="AL189" s="9" t="e">
        <f t="shared" si="85"/>
        <v>#N/A</v>
      </c>
      <c r="AM189" s="9" t="e">
        <f t="shared" si="86"/>
        <v>#N/A</v>
      </c>
      <c r="AN189" s="9" t="e">
        <f t="shared" si="87"/>
        <v>#N/A</v>
      </c>
      <c r="AO189" s="9" t="e">
        <f t="shared" si="88"/>
        <v>#N/A</v>
      </c>
      <c r="AP189" s="1" t="str">
        <f t="shared" si="101"/>
        <v/>
      </c>
      <c r="AQ189" s="1" t="str">
        <f t="shared" si="102"/>
        <v/>
      </c>
      <c r="AS189" s="1" t="str">
        <f t="shared" si="103"/>
        <v/>
      </c>
      <c r="AT189" s="1" t="e">
        <f t="shared" si="107"/>
        <v>#N/A</v>
      </c>
      <c r="AU189" s="1" t="e">
        <f t="shared" si="89"/>
        <v>#N/A</v>
      </c>
      <c r="AV189" s="9" t="e">
        <f t="shared" si="104"/>
        <v>#N/A</v>
      </c>
      <c r="AW189" s="9" t="e">
        <f t="shared" si="90"/>
        <v>#N/A</v>
      </c>
      <c r="AX189" s="9" t="e">
        <f t="shared" si="91"/>
        <v>#N/A</v>
      </c>
      <c r="AY189" s="9" t="e">
        <f t="shared" si="92"/>
        <v>#N/A</v>
      </c>
      <c r="AZ189" s="9" t="e">
        <f t="shared" si="93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110"/>
        <v>191</v>
      </c>
      <c r="BK189" s="7">
        <f t="shared" si="11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82"/>
        <v>#N/A</v>
      </c>
      <c r="J190" s="4"/>
      <c r="K190" s="4"/>
      <c r="L190" s="4"/>
      <c r="AA190" s="1">
        <f t="shared" si="94"/>
        <v>0</v>
      </c>
      <c r="AB190" s="1">
        <f t="shared" si="95"/>
        <v>0</v>
      </c>
      <c r="AC190" s="1">
        <f t="shared" si="96"/>
        <v>0</v>
      </c>
      <c r="AD190" s="1">
        <f t="shared" si="97"/>
        <v>0</v>
      </c>
      <c r="AE190" s="1" t="str">
        <f t="shared" si="105"/>
        <v/>
      </c>
      <c r="AF190" s="1" t="str">
        <f t="shared" si="98"/>
        <v/>
      </c>
      <c r="AG190" s="1" t="str">
        <f t="shared" si="99"/>
        <v/>
      </c>
      <c r="AH190" s="1" t="str">
        <f t="shared" si="100"/>
        <v/>
      </c>
      <c r="AI190" s="1" t="e">
        <f t="shared" si="106"/>
        <v>#N/A</v>
      </c>
      <c r="AJ190" s="9" t="e">
        <f t="shared" si="83"/>
        <v>#N/A</v>
      </c>
      <c r="AK190" s="9" t="e">
        <f t="shared" si="84"/>
        <v>#N/A</v>
      </c>
      <c r="AL190" s="9" t="e">
        <f t="shared" si="85"/>
        <v>#N/A</v>
      </c>
      <c r="AM190" s="9" t="e">
        <f t="shared" si="86"/>
        <v>#N/A</v>
      </c>
      <c r="AN190" s="9" t="e">
        <f t="shared" si="87"/>
        <v>#N/A</v>
      </c>
      <c r="AO190" s="9" t="e">
        <f t="shared" si="88"/>
        <v>#N/A</v>
      </c>
      <c r="AP190" s="1" t="str">
        <f t="shared" si="101"/>
        <v/>
      </c>
      <c r="AQ190" s="1" t="str">
        <f t="shared" si="102"/>
        <v/>
      </c>
      <c r="AS190" s="1" t="str">
        <f t="shared" si="103"/>
        <v/>
      </c>
      <c r="AT190" s="1" t="e">
        <f t="shared" si="107"/>
        <v>#N/A</v>
      </c>
      <c r="AU190" s="1" t="e">
        <f t="shared" si="89"/>
        <v>#N/A</v>
      </c>
      <c r="AV190" s="9" t="e">
        <f t="shared" si="104"/>
        <v>#N/A</v>
      </c>
      <c r="AW190" s="9" t="e">
        <f t="shared" si="90"/>
        <v>#N/A</v>
      </c>
      <c r="AX190" s="9" t="e">
        <f t="shared" si="91"/>
        <v>#N/A</v>
      </c>
      <c r="AY190" s="9" t="e">
        <f t="shared" si="92"/>
        <v>#N/A</v>
      </c>
      <c r="AZ190" s="9" t="e">
        <f t="shared" si="93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110"/>
        <v>192</v>
      </c>
      <c r="BK190" s="7">
        <f t="shared" si="11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82"/>
        <v>#N/A</v>
      </c>
      <c r="J191" s="4"/>
      <c r="K191" s="4"/>
      <c r="L191" s="4"/>
      <c r="AA191" s="1">
        <f t="shared" si="94"/>
        <v>0</v>
      </c>
      <c r="AB191" s="1">
        <f t="shared" si="95"/>
        <v>0</v>
      </c>
      <c r="AC191" s="1">
        <f t="shared" si="96"/>
        <v>0</v>
      </c>
      <c r="AD191" s="1">
        <f t="shared" si="97"/>
        <v>0</v>
      </c>
      <c r="AE191" s="1" t="str">
        <f t="shared" si="105"/>
        <v/>
      </c>
      <c r="AF191" s="1" t="str">
        <f t="shared" si="98"/>
        <v/>
      </c>
      <c r="AG191" s="1" t="str">
        <f t="shared" si="99"/>
        <v/>
      </c>
      <c r="AH191" s="1" t="str">
        <f t="shared" si="100"/>
        <v/>
      </c>
      <c r="AI191" s="1" t="e">
        <f t="shared" si="106"/>
        <v>#N/A</v>
      </c>
      <c r="AJ191" s="9" t="e">
        <f t="shared" si="83"/>
        <v>#N/A</v>
      </c>
      <c r="AK191" s="9" t="e">
        <f t="shared" si="84"/>
        <v>#N/A</v>
      </c>
      <c r="AL191" s="9" t="e">
        <f t="shared" si="85"/>
        <v>#N/A</v>
      </c>
      <c r="AM191" s="9" t="e">
        <f t="shared" si="86"/>
        <v>#N/A</v>
      </c>
      <c r="AN191" s="9" t="e">
        <f t="shared" si="87"/>
        <v>#N/A</v>
      </c>
      <c r="AO191" s="9" t="e">
        <f t="shared" si="88"/>
        <v>#N/A</v>
      </c>
      <c r="AP191" s="1" t="str">
        <f t="shared" si="101"/>
        <v/>
      </c>
      <c r="AQ191" s="1" t="str">
        <f t="shared" si="102"/>
        <v/>
      </c>
      <c r="AS191" s="1" t="str">
        <f t="shared" si="103"/>
        <v/>
      </c>
      <c r="AT191" s="1" t="e">
        <f t="shared" si="107"/>
        <v>#N/A</v>
      </c>
      <c r="AU191" s="1" t="e">
        <f t="shared" si="89"/>
        <v>#N/A</v>
      </c>
      <c r="AV191" s="9" t="e">
        <f t="shared" si="104"/>
        <v>#N/A</v>
      </c>
      <c r="AW191" s="9" t="e">
        <f t="shared" si="90"/>
        <v>#N/A</v>
      </c>
      <c r="AX191" s="9" t="e">
        <f t="shared" si="91"/>
        <v>#N/A</v>
      </c>
      <c r="AY191" s="9" t="e">
        <f t="shared" si="92"/>
        <v>#N/A</v>
      </c>
      <c r="AZ191" s="9" t="e">
        <f t="shared" si="93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110"/>
        <v>193</v>
      </c>
      <c r="BK191" s="7">
        <f t="shared" si="11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82"/>
        <v>#N/A</v>
      </c>
      <c r="J192" s="4"/>
      <c r="K192" s="4"/>
      <c r="L192" s="4"/>
      <c r="AA192" s="1">
        <f t="shared" si="94"/>
        <v>0</v>
      </c>
      <c r="AB192" s="1">
        <f t="shared" si="95"/>
        <v>0</v>
      </c>
      <c r="AC192" s="1">
        <f t="shared" si="96"/>
        <v>0</v>
      </c>
      <c r="AD192" s="1">
        <f t="shared" si="97"/>
        <v>0</v>
      </c>
      <c r="AE192" s="1" t="str">
        <f t="shared" si="105"/>
        <v/>
      </c>
      <c r="AF192" s="1" t="str">
        <f t="shared" si="98"/>
        <v/>
      </c>
      <c r="AG192" s="1" t="str">
        <f t="shared" si="99"/>
        <v/>
      </c>
      <c r="AH192" s="1" t="str">
        <f t="shared" si="100"/>
        <v/>
      </c>
      <c r="AI192" s="1" t="e">
        <f t="shared" si="106"/>
        <v>#N/A</v>
      </c>
      <c r="AJ192" s="9" t="e">
        <f t="shared" si="83"/>
        <v>#N/A</v>
      </c>
      <c r="AK192" s="9" t="e">
        <f t="shared" si="84"/>
        <v>#N/A</v>
      </c>
      <c r="AL192" s="9" t="e">
        <f t="shared" si="85"/>
        <v>#N/A</v>
      </c>
      <c r="AM192" s="9" t="e">
        <f t="shared" si="86"/>
        <v>#N/A</v>
      </c>
      <c r="AN192" s="9" t="e">
        <f t="shared" si="87"/>
        <v>#N/A</v>
      </c>
      <c r="AO192" s="9" t="e">
        <f t="shared" si="88"/>
        <v>#N/A</v>
      </c>
      <c r="AP192" s="1" t="str">
        <f t="shared" si="101"/>
        <v/>
      </c>
      <c r="AQ192" s="1" t="str">
        <f t="shared" si="102"/>
        <v/>
      </c>
      <c r="AS192" s="1" t="str">
        <f t="shared" si="103"/>
        <v/>
      </c>
      <c r="AT192" s="1" t="e">
        <f t="shared" si="107"/>
        <v>#N/A</v>
      </c>
      <c r="AU192" s="1" t="e">
        <f t="shared" si="89"/>
        <v>#N/A</v>
      </c>
      <c r="AV192" s="9" t="e">
        <f t="shared" si="104"/>
        <v>#N/A</v>
      </c>
      <c r="AW192" s="9" t="e">
        <f t="shared" si="90"/>
        <v>#N/A</v>
      </c>
      <c r="AX192" s="9" t="e">
        <f t="shared" si="91"/>
        <v>#N/A</v>
      </c>
      <c r="AY192" s="9" t="e">
        <f t="shared" si="92"/>
        <v>#N/A</v>
      </c>
      <c r="AZ192" s="9" t="e">
        <f t="shared" si="93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111">+BJ191+1</f>
        <v>194</v>
      </c>
      <c r="BK192" s="7">
        <f t="shared" si="11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82"/>
        <v>#N/A</v>
      </c>
      <c r="J193" s="4"/>
      <c r="K193" s="4"/>
      <c r="L193" s="4"/>
      <c r="AA193" s="1">
        <f t="shared" si="94"/>
        <v>0</v>
      </c>
      <c r="AB193" s="1">
        <f t="shared" si="95"/>
        <v>0</v>
      </c>
      <c r="AC193" s="1">
        <f t="shared" si="96"/>
        <v>0</v>
      </c>
      <c r="AD193" s="1">
        <f t="shared" si="97"/>
        <v>0</v>
      </c>
      <c r="AE193" s="1" t="str">
        <f t="shared" si="105"/>
        <v/>
      </c>
      <c r="AF193" s="1" t="str">
        <f t="shared" si="98"/>
        <v/>
      </c>
      <c r="AG193" s="1" t="str">
        <f t="shared" si="99"/>
        <v/>
      </c>
      <c r="AH193" s="1" t="str">
        <f t="shared" si="100"/>
        <v/>
      </c>
      <c r="AI193" s="1" t="e">
        <f t="shared" si="106"/>
        <v>#N/A</v>
      </c>
      <c r="AJ193" s="9" t="e">
        <f t="shared" si="83"/>
        <v>#N/A</v>
      </c>
      <c r="AK193" s="9" t="e">
        <f t="shared" si="84"/>
        <v>#N/A</v>
      </c>
      <c r="AL193" s="9" t="e">
        <f t="shared" si="85"/>
        <v>#N/A</v>
      </c>
      <c r="AM193" s="9" t="e">
        <f t="shared" si="86"/>
        <v>#N/A</v>
      </c>
      <c r="AN193" s="9" t="e">
        <f t="shared" si="87"/>
        <v>#N/A</v>
      </c>
      <c r="AO193" s="9" t="e">
        <f t="shared" si="88"/>
        <v>#N/A</v>
      </c>
      <c r="AP193" s="1" t="str">
        <f t="shared" si="101"/>
        <v/>
      </c>
      <c r="AQ193" s="1" t="str">
        <f t="shared" si="102"/>
        <v/>
      </c>
      <c r="AS193" s="1" t="str">
        <f t="shared" si="103"/>
        <v/>
      </c>
      <c r="AT193" s="1" t="e">
        <f t="shared" si="107"/>
        <v>#N/A</v>
      </c>
      <c r="AU193" s="1" t="e">
        <f t="shared" si="89"/>
        <v>#N/A</v>
      </c>
      <c r="AV193" s="9" t="e">
        <f t="shared" si="104"/>
        <v>#N/A</v>
      </c>
      <c r="AW193" s="9" t="e">
        <f t="shared" si="90"/>
        <v>#N/A</v>
      </c>
      <c r="AX193" s="9" t="e">
        <f t="shared" si="91"/>
        <v>#N/A</v>
      </c>
      <c r="AY193" s="9" t="e">
        <f t="shared" si="92"/>
        <v>#N/A</v>
      </c>
      <c r="AZ193" s="9" t="e">
        <f t="shared" si="93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111"/>
        <v>195</v>
      </c>
      <c r="BK193" s="7">
        <f t="shared" si="11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82"/>
        <v>#N/A</v>
      </c>
      <c r="J194" s="4"/>
      <c r="K194" s="4"/>
      <c r="L194" s="4"/>
      <c r="AA194" s="1">
        <f t="shared" si="94"/>
        <v>0</v>
      </c>
      <c r="AB194" s="1">
        <f t="shared" si="95"/>
        <v>0</v>
      </c>
      <c r="AC194" s="1">
        <f t="shared" si="96"/>
        <v>0</v>
      </c>
      <c r="AD194" s="1">
        <f t="shared" si="97"/>
        <v>0</v>
      </c>
      <c r="AE194" s="1" t="str">
        <f t="shared" si="105"/>
        <v/>
      </c>
      <c r="AF194" s="1" t="str">
        <f t="shared" si="98"/>
        <v/>
      </c>
      <c r="AG194" s="1" t="str">
        <f t="shared" si="99"/>
        <v/>
      </c>
      <c r="AH194" s="1" t="str">
        <f t="shared" si="100"/>
        <v/>
      </c>
      <c r="AI194" s="1" t="e">
        <f t="shared" si="106"/>
        <v>#N/A</v>
      </c>
      <c r="AJ194" s="9" t="e">
        <f t="shared" si="83"/>
        <v>#N/A</v>
      </c>
      <c r="AK194" s="9" t="e">
        <f t="shared" si="84"/>
        <v>#N/A</v>
      </c>
      <c r="AL194" s="9" t="e">
        <f t="shared" si="85"/>
        <v>#N/A</v>
      </c>
      <c r="AM194" s="9" t="e">
        <f t="shared" si="86"/>
        <v>#N/A</v>
      </c>
      <c r="AN194" s="9" t="e">
        <f t="shared" si="87"/>
        <v>#N/A</v>
      </c>
      <c r="AO194" s="9" t="e">
        <f t="shared" si="88"/>
        <v>#N/A</v>
      </c>
      <c r="AP194" s="1" t="str">
        <f t="shared" si="101"/>
        <v/>
      </c>
      <c r="AQ194" s="1" t="str">
        <f t="shared" si="102"/>
        <v/>
      </c>
      <c r="AS194" s="1" t="str">
        <f t="shared" si="103"/>
        <v/>
      </c>
      <c r="AT194" s="1" t="e">
        <f t="shared" si="107"/>
        <v>#N/A</v>
      </c>
      <c r="AU194" s="1" t="e">
        <f t="shared" si="89"/>
        <v>#N/A</v>
      </c>
      <c r="AV194" s="9" t="e">
        <f t="shared" si="104"/>
        <v>#N/A</v>
      </c>
      <c r="AW194" s="9" t="e">
        <f t="shared" si="90"/>
        <v>#N/A</v>
      </c>
      <c r="AX194" s="9" t="e">
        <f t="shared" si="91"/>
        <v>#N/A</v>
      </c>
      <c r="AY194" s="9" t="e">
        <f t="shared" si="92"/>
        <v>#N/A</v>
      </c>
      <c r="AZ194" s="9" t="e">
        <f t="shared" si="93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111"/>
        <v>196</v>
      </c>
      <c r="BK194" s="7">
        <f t="shared" si="11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82"/>
        <v>#N/A</v>
      </c>
      <c r="J195" s="4"/>
      <c r="K195" s="4"/>
      <c r="L195" s="4"/>
      <c r="AA195" s="1">
        <f t="shared" si="94"/>
        <v>0</v>
      </c>
      <c r="AB195" s="1">
        <f t="shared" si="95"/>
        <v>0</v>
      </c>
      <c r="AC195" s="1">
        <f t="shared" si="96"/>
        <v>0</v>
      </c>
      <c r="AD195" s="1">
        <f t="shared" si="97"/>
        <v>0</v>
      </c>
      <c r="AE195" s="1" t="str">
        <f t="shared" si="105"/>
        <v/>
      </c>
      <c r="AF195" s="1" t="str">
        <f t="shared" si="98"/>
        <v/>
      </c>
      <c r="AG195" s="1" t="str">
        <f t="shared" si="99"/>
        <v/>
      </c>
      <c r="AH195" s="1" t="str">
        <f t="shared" si="100"/>
        <v/>
      </c>
      <c r="AI195" s="1" t="e">
        <f t="shared" si="106"/>
        <v>#N/A</v>
      </c>
      <c r="AJ195" s="9" t="e">
        <f t="shared" si="83"/>
        <v>#N/A</v>
      </c>
      <c r="AK195" s="9" t="e">
        <f t="shared" si="84"/>
        <v>#N/A</v>
      </c>
      <c r="AL195" s="9" t="e">
        <f t="shared" si="85"/>
        <v>#N/A</v>
      </c>
      <c r="AM195" s="9" t="e">
        <f t="shared" si="86"/>
        <v>#N/A</v>
      </c>
      <c r="AN195" s="9" t="e">
        <f t="shared" si="87"/>
        <v>#N/A</v>
      </c>
      <c r="AO195" s="9" t="e">
        <f t="shared" si="88"/>
        <v>#N/A</v>
      </c>
      <c r="AP195" s="1" t="str">
        <f t="shared" si="101"/>
        <v/>
      </c>
      <c r="AQ195" s="1" t="str">
        <f t="shared" si="102"/>
        <v/>
      </c>
      <c r="AS195" s="1" t="str">
        <f t="shared" si="103"/>
        <v/>
      </c>
      <c r="AT195" s="1" t="e">
        <f t="shared" si="107"/>
        <v>#N/A</v>
      </c>
      <c r="AU195" s="1" t="e">
        <f t="shared" si="89"/>
        <v>#N/A</v>
      </c>
      <c r="AV195" s="9" t="e">
        <f t="shared" si="104"/>
        <v>#N/A</v>
      </c>
      <c r="AW195" s="9" t="e">
        <f t="shared" si="90"/>
        <v>#N/A</v>
      </c>
      <c r="AX195" s="9" t="e">
        <f t="shared" si="91"/>
        <v>#N/A</v>
      </c>
      <c r="AY195" s="9" t="e">
        <f t="shared" si="92"/>
        <v>#N/A</v>
      </c>
      <c r="AZ195" s="9" t="e">
        <f t="shared" si="93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111"/>
        <v>197</v>
      </c>
      <c r="BK195" s="7">
        <f t="shared" si="11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82"/>
        <v>#N/A</v>
      </c>
      <c r="J196" s="4"/>
      <c r="K196" s="4"/>
      <c r="L196" s="4"/>
      <c r="AA196" s="1">
        <f t="shared" si="94"/>
        <v>0</v>
      </c>
      <c r="AB196" s="1">
        <f t="shared" si="95"/>
        <v>0</v>
      </c>
      <c r="AC196" s="1">
        <f t="shared" si="96"/>
        <v>0</v>
      </c>
      <c r="AD196" s="1">
        <f t="shared" si="97"/>
        <v>0</v>
      </c>
      <c r="AE196" s="1" t="str">
        <f t="shared" si="105"/>
        <v/>
      </c>
      <c r="AF196" s="1" t="str">
        <f t="shared" si="98"/>
        <v/>
      </c>
      <c r="AG196" s="1" t="str">
        <f t="shared" si="99"/>
        <v/>
      </c>
      <c r="AH196" s="1" t="str">
        <f t="shared" si="100"/>
        <v/>
      </c>
      <c r="AI196" s="1" t="e">
        <f t="shared" si="106"/>
        <v>#N/A</v>
      </c>
      <c r="AJ196" s="9" t="e">
        <f t="shared" si="83"/>
        <v>#N/A</v>
      </c>
      <c r="AK196" s="9" t="e">
        <f t="shared" si="84"/>
        <v>#N/A</v>
      </c>
      <c r="AL196" s="9" t="e">
        <f t="shared" si="85"/>
        <v>#N/A</v>
      </c>
      <c r="AM196" s="9" t="e">
        <f t="shared" si="86"/>
        <v>#N/A</v>
      </c>
      <c r="AN196" s="9" t="e">
        <f t="shared" si="87"/>
        <v>#N/A</v>
      </c>
      <c r="AO196" s="9" t="e">
        <f t="shared" si="88"/>
        <v>#N/A</v>
      </c>
      <c r="AP196" s="1" t="str">
        <f t="shared" si="101"/>
        <v/>
      </c>
      <c r="AQ196" s="1" t="str">
        <f t="shared" si="102"/>
        <v/>
      </c>
      <c r="AS196" s="1" t="str">
        <f t="shared" si="103"/>
        <v/>
      </c>
      <c r="AT196" s="1" t="e">
        <f t="shared" si="107"/>
        <v>#N/A</v>
      </c>
      <c r="AU196" s="1" t="e">
        <f t="shared" si="89"/>
        <v>#N/A</v>
      </c>
      <c r="AV196" s="9" t="e">
        <f t="shared" si="104"/>
        <v>#N/A</v>
      </c>
      <c r="AW196" s="9" t="e">
        <f t="shared" si="90"/>
        <v>#N/A</v>
      </c>
      <c r="AX196" s="9" t="e">
        <f t="shared" si="91"/>
        <v>#N/A</v>
      </c>
      <c r="AY196" s="9" t="e">
        <f t="shared" si="92"/>
        <v>#N/A</v>
      </c>
      <c r="AZ196" s="9" t="e">
        <f t="shared" si="93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111"/>
        <v>198</v>
      </c>
      <c r="BK196" s="7">
        <f t="shared" si="11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82"/>
        <v>#N/A</v>
      </c>
      <c r="J197" s="4"/>
      <c r="K197" s="4"/>
      <c r="L197" s="4"/>
      <c r="AA197" s="1">
        <f t="shared" si="94"/>
        <v>0</v>
      </c>
      <c r="AB197" s="1">
        <f t="shared" si="95"/>
        <v>0</v>
      </c>
      <c r="AC197" s="1">
        <f t="shared" si="96"/>
        <v>0</v>
      </c>
      <c r="AD197" s="1">
        <f t="shared" si="97"/>
        <v>0</v>
      </c>
      <c r="AE197" s="1" t="str">
        <f t="shared" si="105"/>
        <v/>
      </c>
      <c r="AF197" s="1" t="str">
        <f t="shared" si="98"/>
        <v/>
      </c>
      <c r="AG197" s="1" t="str">
        <f t="shared" si="99"/>
        <v/>
      </c>
      <c r="AH197" s="1" t="str">
        <f t="shared" si="100"/>
        <v/>
      </c>
      <c r="AI197" s="1" t="e">
        <f t="shared" si="106"/>
        <v>#N/A</v>
      </c>
      <c r="AJ197" s="9" t="e">
        <f t="shared" si="83"/>
        <v>#N/A</v>
      </c>
      <c r="AK197" s="9" t="e">
        <f t="shared" si="84"/>
        <v>#N/A</v>
      </c>
      <c r="AL197" s="9" t="e">
        <f t="shared" si="85"/>
        <v>#N/A</v>
      </c>
      <c r="AM197" s="9" t="e">
        <f t="shared" si="86"/>
        <v>#N/A</v>
      </c>
      <c r="AN197" s="9" t="e">
        <f t="shared" si="87"/>
        <v>#N/A</v>
      </c>
      <c r="AO197" s="9" t="e">
        <f t="shared" si="88"/>
        <v>#N/A</v>
      </c>
      <c r="AP197" s="1" t="str">
        <f t="shared" si="101"/>
        <v/>
      </c>
      <c r="AQ197" s="1" t="str">
        <f t="shared" si="102"/>
        <v/>
      </c>
      <c r="AS197" s="1" t="str">
        <f t="shared" si="103"/>
        <v/>
      </c>
      <c r="AT197" s="1" t="e">
        <f t="shared" si="107"/>
        <v>#N/A</v>
      </c>
      <c r="AU197" s="1" t="e">
        <f t="shared" si="89"/>
        <v>#N/A</v>
      </c>
      <c r="AV197" s="9" t="e">
        <f t="shared" si="104"/>
        <v>#N/A</v>
      </c>
      <c r="AW197" s="9" t="e">
        <f t="shared" si="90"/>
        <v>#N/A</v>
      </c>
      <c r="AX197" s="9" t="e">
        <f t="shared" si="91"/>
        <v>#N/A</v>
      </c>
      <c r="AY197" s="9" t="e">
        <f t="shared" si="92"/>
        <v>#N/A</v>
      </c>
      <c r="AZ197" s="9" t="e">
        <f t="shared" si="93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82"/>
        <v>#N/A</v>
      </c>
      <c r="J198" s="4"/>
      <c r="K198" s="4"/>
      <c r="L198" s="4"/>
      <c r="AA198" s="1">
        <f t="shared" si="94"/>
        <v>0</v>
      </c>
      <c r="AB198" s="1">
        <f t="shared" si="95"/>
        <v>0</v>
      </c>
      <c r="AC198" s="1">
        <f t="shared" si="96"/>
        <v>0</v>
      </c>
      <c r="AD198" s="1">
        <f t="shared" si="97"/>
        <v>0</v>
      </c>
      <c r="AE198" s="1" t="str">
        <f t="shared" si="105"/>
        <v/>
      </c>
      <c r="AF198" s="1" t="str">
        <f t="shared" si="98"/>
        <v/>
      </c>
      <c r="AG198" s="1" t="str">
        <f t="shared" si="99"/>
        <v/>
      </c>
      <c r="AH198" s="1" t="str">
        <f t="shared" si="100"/>
        <v/>
      </c>
      <c r="AI198" s="1" t="e">
        <f t="shared" si="106"/>
        <v>#N/A</v>
      </c>
      <c r="AJ198" s="9" t="e">
        <f t="shared" si="83"/>
        <v>#N/A</v>
      </c>
      <c r="AK198" s="9" t="e">
        <f t="shared" si="84"/>
        <v>#N/A</v>
      </c>
      <c r="AL198" s="9" t="e">
        <f t="shared" si="85"/>
        <v>#N/A</v>
      </c>
      <c r="AM198" s="9" t="e">
        <f t="shared" si="86"/>
        <v>#N/A</v>
      </c>
      <c r="AN198" s="9" t="e">
        <f t="shared" si="87"/>
        <v>#N/A</v>
      </c>
      <c r="AO198" s="9" t="e">
        <f t="shared" si="88"/>
        <v>#N/A</v>
      </c>
      <c r="AP198" s="1" t="str">
        <f t="shared" si="101"/>
        <v/>
      </c>
      <c r="AQ198" s="1" t="str">
        <f t="shared" si="102"/>
        <v/>
      </c>
      <c r="AS198" s="1" t="str">
        <f t="shared" si="103"/>
        <v/>
      </c>
      <c r="AT198" s="1" t="e">
        <f t="shared" si="107"/>
        <v>#N/A</v>
      </c>
      <c r="AU198" s="1" t="e">
        <f t="shared" si="89"/>
        <v>#N/A</v>
      </c>
      <c r="AV198" s="9" t="e">
        <f t="shared" si="104"/>
        <v>#N/A</v>
      </c>
      <c r="AW198" s="9" t="e">
        <f t="shared" si="90"/>
        <v>#N/A</v>
      </c>
      <c r="AX198" s="9" t="e">
        <f t="shared" si="91"/>
        <v>#N/A</v>
      </c>
      <c r="AY198" s="9" t="e">
        <f t="shared" si="92"/>
        <v>#N/A</v>
      </c>
      <c r="AZ198" s="9" t="e">
        <f t="shared" si="93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82"/>
        <v>#N/A</v>
      </c>
      <c r="J199" s="4"/>
      <c r="K199" s="4"/>
      <c r="L199" s="4"/>
      <c r="AA199" s="1">
        <f t="shared" si="94"/>
        <v>0</v>
      </c>
      <c r="AB199" s="1">
        <f t="shared" si="95"/>
        <v>0</v>
      </c>
      <c r="AC199" s="1">
        <f t="shared" si="96"/>
        <v>0</v>
      </c>
      <c r="AD199" s="1">
        <f t="shared" si="97"/>
        <v>0</v>
      </c>
      <c r="AE199" s="1" t="str">
        <f t="shared" si="105"/>
        <v/>
      </c>
      <c r="AF199" s="1" t="str">
        <f t="shared" si="98"/>
        <v/>
      </c>
      <c r="AG199" s="1" t="str">
        <f t="shared" si="99"/>
        <v/>
      </c>
      <c r="AH199" s="1" t="str">
        <f t="shared" si="100"/>
        <v/>
      </c>
      <c r="AI199" s="1" t="e">
        <f t="shared" si="106"/>
        <v>#N/A</v>
      </c>
      <c r="AJ199" s="9" t="e">
        <f t="shared" si="83"/>
        <v>#N/A</v>
      </c>
      <c r="AK199" s="9" t="e">
        <f t="shared" si="84"/>
        <v>#N/A</v>
      </c>
      <c r="AL199" s="9" t="e">
        <f t="shared" si="85"/>
        <v>#N/A</v>
      </c>
      <c r="AM199" s="9" t="e">
        <f t="shared" si="86"/>
        <v>#N/A</v>
      </c>
      <c r="AN199" s="9" t="e">
        <f t="shared" si="87"/>
        <v>#N/A</v>
      </c>
      <c r="AO199" s="9" t="e">
        <f t="shared" si="88"/>
        <v>#N/A</v>
      </c>
      <c r="AP199" s="1" t="str">
        <f t="shared" si="101"/>
        <v/>
      </c>
      <c r="AQ199" s="1" t="str">
        <f t="shared" si="102"/>
        <v/>
      </c>
      <c r="AS199" s="1" t="str">
        <f t="shared" si="103"/>
        <v/>
      </c>
      <c r="AT199" s="1" t="e">
        <f t="shared" si="107"/>
        <v>#N/A</v>
      </c>
      <c r="AU199" s="1" t="e">
        <f t="shared" si="89"/>
        <v>#N/A</v>
      </c>
      <c r="AV199" s="9" t="e">
        <f t="shared" si="104"/>
        <v>#N/A</v>
      </c>
      <c r="AW199" s="9" t="e">
        <f t="shared" si="90"/>
        <v>#N/A</v>
      </c>
      <c r="AX199" s="9" t="e">
        <f t="shared" si="91"/>
        <v>#N/A</v>
      </c>
      <c r="AY199" s="9" t="e">
        <f t="shared" si="92"/>
        <v>#N/A</v>
      </c>
      <c r="AZ199" s="9" t="e">
        <f t="shared" si="93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82"/>
        <v>#N/A</v>
      </c>
      <c r="J200" s="4"/>
      <c r="K200" s="4"/>
      <c r="L200" s="4"/>
      <c r="AA200" s="1">
        <f t="shared" si="94"/>
        <v>0</v>
      </c>
      <c r="AB200" s="1">
        <f t="shared" si="95"/>
        <v>0</v>
      </c>
      <c r="AC200" s="1">
        <f t="shared" si="96"/>
        <v>0</v>
      </c>
      <c r="AD200" s="1">
        <f t="shared" si="97"/>
        <v>0</v>
      </c>
      <c r="AE200" s="1" t="str">
        <f t="shared" si="105"/>
        <v/>
      </c>
      <c r="AF200" s="1" t="str">
        <f t="shared" si="98"/>
        <v/>
      </c>
      <c r="AG200" s="1" t="str">
        <f t="shared" si="99"/>
        <v/>
      </c>
      <c r="AH200" s="1" t="str">
        <f t="shared" si="100"/>
        <v/>
      </c>
      <c r="AI200" s="1" t="e">
        <f t="shared" si="106"/>
        <v>#N/A</v>
      </c>
      <c r="AJ200" s="9" t="e">
        <f t="shared" si="83"/>
        <v>#N/A</v>
      </c>
      <c r="AK200" s="9" t="e">
        <f t="shared" si="84"/>
        <v>#N/A</v>
      </c>
      <c r="AL200" s="9" t="e">
        <f t="shared" si="85"/>
        <v>#N/A</v>
      </c>
      <c r="AM200" s="9" t="e">
        <f t="shared" si="86"/>
        <v>#N/A</v>
      </c>
      <c r="AN200" s="9" t="e">
        <f t="shared" si="87"/>
        <v>#N/A</v>
      </c>
      <c r="AO200" s="9" t="e">
        <f t="shared" si="88"/>
        <v>#N/A</v>
      </c>
      <c r="AP200" s="1" t="str">
        <f t="shared" si="101"/>
        <v/>
      </c>
      <c r="AQ200" s="1" t="str">
        <f t="shared" si="102"/>
        <v/>
      </c>
      <c r="AS200" s="1" t="str">
        <f t="shared" si="103"/>
        <v/>
      </c>
      <c r="AT200" s="1" t="e">
        <f t="shared" si="107"/>
        <v>#N/A</v>
      </c>
      <c r="AU200" s="1" t="e">
        <f t="shared" si="89"/>
        <v>#N/A</v>
      </c>
      <c r="AV200" s="9" t="e">
        <f t="shared" si="104"/>
        <v>#N/A</v>
      </c>
      <c r="AW200" s="9" t="e">
        <f t="shared" si="90"/>
        <v>#N/A</v>
      </c>
      <c r="AX200" s="9" t="e">
        <f t="shared" si="91"/>
        <v>#N/A</v>
      </c>
      <c r="AY200" s="9" t="e">
        <f t="shared" si="92"/>
        <v>#N/A</v>
      </c>
      <c r="AZ200" s="9" t="e">
        <f t="shared" si="93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82"/>
        <v>#N/A</v>
      </c>
      <c r="J201" s="4"/>
      <c r="K201" s="4"/>
      <c r="L201" s="4"/>
      <c r="AA201" s="1">
        <f t="shared" si="94"/>
        <v>0</v>
      </c>
      <c r="AB201" s="1">
        <f t="shared" si="95"/>
        <v>0</v>
      </c>
      <c r="AC201" s="1">
        <f t="shared" si="96"/>
        <v>0</v>
      </c>
      <c r="AD201" s="1">
        <f t="shared" si="97"/>
        <v>0</v>
      </c>
      <c r="AE201" s="1" t="str">
        <f t="shared" si="105"/>
        <v/>
      </c>
      <c r="AF201" s="1" t="str">
        <f t="shared" si="98"/>
        <v/>
      </c>
      <c r="AG201" s="1" t="str">
        <f t="shared" si="99"/>
        <v/>
      </c>
      <c r="AH201" s="1" t="str">
        <f t="shared" si="100"/>
        <v/>
      </c>
      <c r="AI201" s="1" t="e">
        <f t="shared" si="106"/>
        <v>#N/A</v>
      </c>
      <c r="AJ201" s="9" t="e">
        <f t="shared" si="83"/>
        <v>#N/A</v>
      </c>
      <c r="AK201" s="9" t="e">
        <f t="shared" si="84"/>
        <v>#N/A</v>
      </c>
      <c r="AL201" s="9" t="e">
        <f t="shared" si="85"/>
        <v>#N/A</v>
      </c>
      <c r="AM201" s="9" t="e">
        <f t="shared" si="86"/>
        <v>#N/A</v>
      </c>
      <c r="AN201" s="9" t="e">
        <f t="shared" si="87"/>
        <v>#N/A</v>
      </c>
      <c r="AO201" s="9" t="e">
        <f t="shared" si="88"/>
        <v>#N/A</v>
      </c>
      <c r="AP201" s="1" t="str">
        <f t="shared" si="101"/>
        <v/>
      </c>
      <c r="AQ201" s="1" t="str">
        <f t="shared" si="102"/>
        <v/>
      </c>
      <c r="AS201" s="1" t="str">
        <f t="shared" si="103"/>
        <v/>
      </c>
      <c r="AT201" s="1" t="e">
        <f t="shared" si="107"/>
        <v>#N/A</v>
      </c>
      <c r="AU201" s="1" t="e">
        <f t="shared" si="89"/>
        <v>#N/A</v>
      </c>
      <c r="AV201" s="9" t="e">
        <f t="shared" si="104"/>
        <v>#N/A</v>
      </c>
      <c r="AW201" s="9" t="e">
        <f t="shared" si="90"/>
        <v>#N/A</v>
      </c>
      <c r="AX201" s="9" t="e">
        <f t="shared" si="91"/>
        <v>#N/A</v>
      </c>
      <c r="AY201" s="9" t="e">
        <f t="shared" si="92"/>
        <v>#N/A</v>
      </c>
      <c r="AZ201" s="9" t="e">
        <f t="shared" si="93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82"/>
        <v>#N/A</v>
      </c>
      <c r="J202" s="4"/>
      <c r="K202" s="4"/>
      <c r="L202" s="4"/>
      <c r="AA202" s="1">
        <f t="shared" si="94"/>
        <v>0</v>
      </c>
      <c r="AB202" s="1">
        <f t="shared" si="95"/>
        <v>0</v>
      </c>
      <c r="AC202" s="1">
        <f t="shared" si="96"/>
        <v>0</v>
      </c>
      <c r="AD202" s="1">
        <f t="shared" si="97"/>
        <v>0</v>
      </c>
      <c r="AE202" s="1" t="str">
        <f t="shared" si="105"/>
        <v/>
      </c>
      <c r="AF202" s="1" t="str">
        <f t="shared" si="98"/>
        <v/>
      </c>
      <c r="AG202" s="1" t="str">
        <f t="shared" si="99"/>
        <v/>
      </c>
      <c r="AH202" s="1" t="str">
        <f t="shared" si="100"/>
        <v/>
      </c>
      <c r="AI202" s="1" t="e">
        <f t="shared" si="106"/>
        <v>#N/A</v>
      </c>
      <c r="AJ202" s="9" t="e">
        <f t="shared" si="83"/>
        <v>#N/A</v>
      </c>
      <c r="AK202" s="9" t="e">
        <f t="shared" si="84"/>
        <v>#N/A</v>
      </c>
      <c r="AL202" s="9" t="e">
        <f t="shared" si="85"/>
        <v>#N/A</v>
      </c>
      <c r="AM202" s="9" t="e">
        <f t="shared" si="86"/>
        <v>#N/A</v>
      </c>
      <c r="AN202" s="9" t="e">
        <f t="shared" si="87"/>
        <v>#N/A</v>
      </c>
      <c r="AO202" s="9" t="e">
        <f t="shared" si="88"/>
        <v>#N/A</v>
      </c>
      <c r="AP202" s="1" t="str">
        <f t="shared" si="101"/>
        <v/>
      </c>
      <c r="AQ202" s="1" t="str">
        <f t="shared" si="102"/>
        <v/>
      </c>
      <c r="AS202" s="1" t="str">
        <f t="shared" si="103"/>
        <v/>
      </c>
      <c r="AT202" s="1" t="e">
        <f t="shared" si="107"/>
        <v>#N/A</v>
      </c>
      <c r="AU202" s="1" t="e">
        <f t="shared" si="89"/>
        <v>#N/A</v>
      </c>
      <c r="AV202" s="9" t="e">
        <f t="shared" si="104"/>
        <v>#N/A</v>
      </c>
      <c r="AW202" s="9" t="e">
        <f t="shared" si="90"/>
        <v>#N/A</v>
      </c>
      <c r="AX202" s="9" t="e">
        <f t="shared" si="91"/>
        <v>#N/A</v>
      </c>
      <c r="AY202" s="9" t="e">
        <f t="shared" si="92"/>
        <v>#N/A</v>
      </c>
      <c r="AZ202" s="9" t="e">
        <f t="shared" si="93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82"/>
        <v>#N/A</v>
      </c>
      <c r="J203" s="4"/>
      <c r="K203" s="4"/>
      <c r="L203" s="4"/>
      <c r="AA203" s="1">
        <f t="shared" si="94"/>
        <v>0</v>
      </c>
      <c r="AB203" s="1">
        <f t="shared" si="95"/>
        <v>0</v>
      </c>
      <c r="AC203" s="1">
        <f t="shared" si="96"/>
        <v>0</v>
      </c>
      <c r="AD203" s="1">
        <f t="shared" si="97"/>
        <v>0</v>
      </c>
      <c r="AE203" s="1" t="str">
        <f t="shared" si="105"/>
        <v/>
      </c>
      <c r="AF203" s="1" t="str">
        <f t="shared" si="98"/>
        <v/>
      </c>
      <c r="AG203" s="1" t="str">
        <f t="shared" si="99"/>
        <v/>
      </c>
      <c r="AH203" s="1" t="str">
        <f t="shared" si="100"/>
        <v/>
      </c>
      <c r="AI203" s="1" t="e">
        <f t="shared" si="106"/>
        <v>#N/A</v>
      </c>
      <c r="AJ203" s="9" t="e">
        <f t="shared" si="83"/>
        <v>#N/A</v>
      </c>
      <c r="AK203" s="9" t="e">
        <f t="shared" si="84"/>
        <v>#N/A</v>
      </c>
      <c r="AL203" s="9" t="e">
        <f t="shared" si="85"/>
        <v>#N/A</v>
      </c>
      <c r="AM203" s="9" t="e">
        <f t="shared" si="86"/>
        <v>#N/A</v>
      </c>
      <c r="AN203" s="9" t="e">
        <f t="shared" si="87"/>
        <v>#N/A</v>
      </c>
      <c r="AO203" s="9" t="e">
        <f t="shared" si="88"/>
        <v>#N/A</v>
      </c>
      <c r="AP203" s="1" t="str">
        <f t="shared" si="101"/>
        <v/>
      </c>
      <c r="AQ203" s="1" t="str">
        <f t="shared" si="102"/>
        <v/>
      </c>
      <c r="AS203" s="1" t="str">
        <f t="shared" si="103"/>
        <v/>
      </c>
      <c r="AT203" s="1" t="e">
        <f t="shared" si="107"/>
        <v>#N/A</v>
      </c>
      <c r="AU203" s="1" t="e">
        <f t="shared" si="89"/>
        <v>#N/A</v>
      </c>
      <c r="AV203" s="9" t="e">
        <f t="shared" si="104"/>
        <v>#N/A</v>
      </c>
      <c r="AW203" s="9" t="e">
        <f t="shared" si="90"/>
        <v>#N/A</v>
      </c>
      <c r="AX203" s="9" t="e">
        <f t="shared" si="91"/>
        <v>#N/A</v>
      </c>
      <c r="AY203" s="9" t="e">
        <f t="shared" si="92"/>
        <v>#N/A</v>
      </c>
      <c r="AZ203" s="9" t="e">
        <f t="shared" si="93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82"/>
        <v>#N/A</v>
      </c>
      <c r="J204" s="4"/>
      <c r="K204" s="4"/>
      <c r="L204" s="4"/>
      <c r="AA204" s="1">
        <f t="shared" si="94"/>
        <v>0</v>
      </c>
      <c r="AB204" s="1">
        <f t="shared" si="95"/>
        <v>0</v>
      </c>
      <c r="AC204" s="1">
        <f t="shared" si="96"/>
        <v>0</v>
      </c>
      <c r="AD204" s="1">
        <f t="shared" si="97"/>
        <v>0</v>
      </c>
      <c r="AE204" s="1" t="str">
        <f t="shared" si="105"/>
        <v/>
      </c>
      <c r="AF204" s="1" t="str">
        <f t="shared" si="98"/>
        <v/>
      </c>
      <c r="AG204" s="1" t="str">
        <f t="shared" si="99"/>
        <v/>
      </c>
      <c r="AH204" s="1" t="str">
        <f t="shared" si="100"/>
        <v/>
      </c>
      <c r="AI204" s="1" t="e">
        <f t="shared" si="106"/>
        <v>#N/A</v>
      </c>
      <c r="AJ204" s="9" t="e">
        <f t="shared" si="83"/>
        <v>#N/A</v>
      </c>
      <c r="AK204" s="9" t="e">
        <f t="shared" si="84"/>
        <v>#N/A</v>
      </c>
      <c r="AL204" s="9" t="e">
        <f t="shared" si="85"/>
        <v>#N/A</v>
      </c>
      <c r="AM204" s="9" t="e">
        <f t="shared" si="86"/>
        <v>#N/A</v>
      </c>
      <c r="AN204" s="9" t="e">
        <f t="shared" si="87"/>
        <v>#N/A</v>
      </c>
      <c r="AO204" s="9" t="e">
        <f t="shared" si="88"/>
        <v>#N/A</v>
      </c>
      <c r="AP204" s="1" t="str">
        <f t="shared" si="101"/>
        <v/>
      </c>
      <c r="AQ204" s="1" t="str">
        <f t="shared" si="102"/>
        <v/>
      </c>
      <c r="AS204" s="1" t="str">
        <f t="shared" si="103"/>
        <v/>
      </c>
      <c r="AT204" s="1" t="e">
        <f t="shared" si="107"/>
        <v>#N/A</v>
      </c>
      <c r="AU204" s="1" t="e">
        <f t="shared" si="89"/>
        <v>#N/A</v>
      </c>
      <c r="AV204" s="9" t="e">
        <f t="shared" si="104"/>
        <v>#N/A</v>
      </c>
      <c r="AW204" s="9" t="e">
        <f t="shared" si="90"/>
        <v>#N/A</v>
      </c>
      <c r="AX204" s="9" t="e">
        <f t="shared" si="91"/>
        <v>#N/A</v>
      </c>
      <c r="AY204" s="9" t="e">
        <f t="shared" si="92"/>
        <v>#N/A</v>
      </c>
      <c r="AZ204" s="9" t="e">
        <f t="shared" si="93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82"/>
        <v>#N/A</v>
      </c>
      <c r="J205" s="4"/>
      <c r="K205" s="4"/>
      <c r="L205" s="4"/>
      <c r="AA205" s="1">
        <f t="shared" si="94"/>
        <v>0</v>
      </c>
      <c r="AB205" s="1">
        <f t="shared" si="95"/>
        <v>0</v>
      </c>
      <c r="AC205" s="1">
        <f t="shared" si="96"/>
        <v>0</v>
      </c>
      <c r="AD205" s="1">
        <f t="shared" si="97"/>
        <v>0</v>
      </c>
      <c r="AE205" s="1" t="str">
        <f t="shared" si="105"/>
        <v/>
      </c>
      <c r="AF205" s="1" t="str">
        <f t="shared" si="98"/>
        <v/>
      </c>
      <c r="AG205" s="1" t="str">
        <f t="shared" si="99"/>
        <v/>
      </c>
      <c r="AH205" s="1" t="str">
        <f t="shared" si="100"/>
        <v/>
      </c>
      <c r="AI205" s="1" t="e">
        <f t="shared" si="106"/>
        <v>#N/A</v>
      </c>
      <c r="AJ205" s="9" t="e">
        <f t="shared" si="83"/>
        <v>#N/A</v>
      </c>
      <c r="AK205" s="9" t="e">
        <f t="shared" si="84"/>
        <v>#N/A</v>
      </c>
      <c r="AL205" s="9" t="e">
        <f t="shared" si="85"/>
        <v>#N/A</v>
      </c>
      <c r="AM205" s="9" t="e">
        <f t="shared" si="86"/>
        <v>#N/A</v>
      </c>
      <c r="AN205" s="9" t="e">
        <f t="shared" si="87"/>
        <v>#N/A</v>
      </c>
      <c r="AO205" s="9" t="e">
        <f t="shared" si="88"/>
        <v>#N/A</v>
      </c>
      <c r="AP205" s="1" t="str">
        <f t="shared" si="101"/>
        <v/>
      </c>
      <c r="AQ205" s="1" t="str">
        <f t="shared" si="102"/>
        <v/>
      </c>
      <c r="AS205" s="1" t="str">
        <f t="shared" si="103"/>
        <v/>
      </c>
      <c r="AT205" s="1" t="e">
        <f t="shared" si="107"/>
        <v>#N/A</v>
      </c>
      <c r="AU205" s="1" t="e">
        <f t="shared" si="89"/>
        <v>#N/A</v>
      </c>
      <c r="AV205" s="9" t="e">
        <f t="shared" si="104"/>
        <v>#N/A</v>
      </c>
      <c r="AW205" s="9" t="e">
        <f t="shared" si="90"/>
        <v>#N/A</v>
      </c>
      <c r="AX205" s="9" t="e">
        <f t="shared" si="91"/>
        <v>#N/A</v>
      </c>
      <c r="AY205" s="9" t="e">
        <f t="shared" si="92"/>
        <v>#N/A</v>
      </c>
      <c r="AZ205" s="9" t="e">
        <f t="shared" si="93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112">IF(C206="",NA(),E206+G206+H206+I206)</f>
        <v>#N/A</v>
      </c>
      <c r="J206" s="4"/>
      <c r="K206" s="4"/>
      <c r="L206" s="4"/>
      <c r="AA206" s="1">
        <f t="shared" si="94"/>
        <v>0</v>
      </c>
      <c r="AB206" s="1">
        <f t="shared" si="95"/>
        <v>0</v>
      </c>
      <c r="AC206" s="1">
        <f t="shared" si="96"/>
        <v>0</v>
      </c>
      <c r="AD206" s="1">
        <f t="shared" si="97"/>
        <v>0</v>
      </c>
      <c r="AE206" s="1" t="str">
        <f t="shared" si="105"/>
        <v/>
      </c>
      <c r="AF206" s="1" t="str">
        <f t="shared" si="98"/>
        <v/>
      </c>
      <c r="AG206" s="1" t="str">
        <f t="shared" si="99"/>
        <v/>
      </c>
      <c r="AH206" s="1" t="str">
        <f t="shared" si="100"/>
        <v/>
      </c>
      <c r="AI206" s="1" t="e">
        <f t="shared" si="106"/>
        <v>#N/A</v>
      </c>
      <c r="AJ206" s="9" t="e">
        <f t="shared" ref="AJ206:AJ269" si="113">IF(OR(ISNA(B206),B206=0),NA(),I206/B206)</f>
        <v>#N/A</v>
      </c>
      <c r="AK206" s="9" t="e">
        <f t="shared" ref="AK206:AK269" si="114">IF(OR(ISNA(B206),B206=0),NA(),B206/$AK$11)</f>
        <v>#N/A</v>
      </c>
      <c r="AL206" s="9" t="e">
        <f t="shared" ref="AL206:AL269" si="115">IF(OR(ISNA(B206),B206=0),NA(),E206/$AK$11)</f>
        <v>#N/A</v>
      </c>
      <c r="AM206" s="9" t="e">
        <f t="shared" ref="AM206:AM269" si="116">IF(OR(ISNA(B206),B206=0),NA(),G206/$AK$11)</f>
        <v>#N/A</v>
      </c>
      <c r="AN206" s="9" t="e">
        <f t="shared" ref="AN206:AN269" si="117">IF(OR(ISNA(B206),B206=0),NA(),I206/$AK$11)</f>
        <v>#N/A</v>
      </c>
      <c r="AO206" s="9" t="e">
        <f t="shared" ref="AO206:AO269" si="118">+IF(OR(ISNA(B206),B206=0),NA(),AI206/$AK$11)</f>
        <v>#N/A</v>
      </c>
      <c r="AP206" s="1" t="str">
        <f t="shared" si="101"/>
        <v/>
      </c>
      <c r="AQ206" s="1" t="str">
        <f t="shared" si="102"/>
        <v/>
      </c>
      <c r="AS206" s="1" t="str">
        <f t="shared" si="103"/>
        <v/>
      </c>
      <c r="AT206" s="1" t="e">
        <f t="shared" si="107"/>
        <v>#N/A</v>
      </c>
      <c r="AU206" s="1" t="e">
        <f t="shared" ref="AU206:AU269" si="119">IF(C206="",NA(),V206+W206+X206)</f>
        <v>#N/A</v>
      </c>
      <c r="AV206" s="9" t="e">
        <f t="shared" si="104"/>
        <v>#N/A</v>
      </c>
      <c r="AW206" s="9" t="e">
        <f t="shared" ref="AW206:AW269" si="120">IF(OR(ISNA(B206),B206=0),NA(),V206/$AK$11)</f>
        <v>#N/A</v>
      </c>
      <c r="AX206" s="9" t="e">
        <f t="shared" ref="AX206:AX269" si="121">IF(OR(ISNA(B206),B206=0),NA(),W206/$AK$11)</f>
        <v>#N/A</v>
      </c>
      <c r="AY206" s="9" t="e">
        <f t="shared" ref="AY206:AY269" si="122">IF(OR(ISNA(B206),B206=0),NA(),X206/$AK$11)</f>
        <v>#N/A</v>
      </c>
      <c r="AZ206" s="9" t="e">
        <f t="shared" ref="AZ206:AZ269" si="12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112"/>
        <v>#N/A</v>
      </c>
      <c r="J207" s="4"/>
      <c r="K207" s="4"/>
      <c r="L207" s="4"/>
      <c r="AA207" s="1">
        <f t="shared" ref="AA207:AA270" si="124">+D207+U207</f>
        <v>0</v>
      </c>
      <c r="AB207" s="1">
        <f t="shared" ref="AB207:AB270" si="125">+E207+V207</f>
        <v>0</v>
      </c>
      <c r="AC207" s="1">
        <f t="shared" ref="AC207:AC270" si="126">+G207+W207</f>
        <v>0</v>
      </c>
      <c r="AD207" s="1">
        <f t="shared" ref="AD207:AD270" si="127">+I207+X207</f>
        <v>0</v>
      </c>
      <c r="AE207" s="1" t="str">
        <f t="shared" si="105"/>
        <v/>
      </c>
      <c r="AF207" s="1" t="str">
        <f t="shared" ref="AF207:AF270" si="128">IF($C207="","",G207-G206)</f>
        <v/>
      </c>
      <c r="AG207" s="1" t="str">
        <f t="shared" ref="AG207:AG270" si="129">IF($C207="","",H207-H206)</f>
        <v/>
      </c>
      <c r="AH207" s="1" t="str">
        <f t="shared" ref="AH207:AH270" si="130">IF($C207="","",I207-I206)</f>
        <v/>
      </c>
      <c r="AI207" s="1" t="e">
        <f t="shared" si="106"/>
        <v>#N/A</v>
      </c>
      <c r="AJ207" s="9" t="e">
        <f t="shared" si="113"/>
        <v>#N/A</v>
      </c>
      <c r="AK207" s="9" t="e">
        <f t="shared" si="114"/>
        <v>#N/A</v>
      </c>
      <c r="AL207" s="9" t="e">
        <f t="shared" si="115"/>
        <v>#N/A</v>
      </c>
      <c r="AM207" s="9" t="e">
        <f t="shared" si="116"/>
        <v>#N/A</v>
      </c>
      <c r="AN207" s="9" t="e">
        <f t="shared" si="117"/>
        <v>#N/A</v>
      </c>
      <c r="AO207" s="9" t="e">
        <f t="shared" si="118"/>
        <v>#N/A</v>
      </c>
      <c r="AP207" s="1" t="str">
        <f t="shared" ref="AP207:AP270" si="131">IF($C207="","",V207-V206)</f>
        <v/>
      </c>
      <c r="AQ207" s="1" t="str">
        <f t="shared" ref="AQ207:AQ270" si="132">IF($C207="","",W207-W206)</f>
        <v/>
      </c>
      <c r="AS207" s="1" t="str">
        <f t="shared" ref="AS207:AS270" si="133">IF($C207="","",X207-X206)</f>
        <v/>
      </c>
      <c r="AT207" s="1" t="e">
        <f t="shared" si="107"/>
        <v>#N/A</v>
      </c>
      <c r="AU207" s="1" t="e">
        <f t="shared" si="119"/>
        <v>#N/A</v>
      </c>
      <c r="AV207" s="9" t="e">
        <f t="shared" ref="AV207:AV270" si="134">IF(OR(ISNA(B207),B207=0),NA(),AU207/$AK$11)</f>
        <v>#N/A</v>
      </c>
      <c r="AW207" s="9" t="e">
        <f t="shared" si="120"/>
        <v>#N/A</v>
      </c>
      <c r="AX207" s="9" t="e">
        <f t="shared" si="121"/>
        <v>#N/A</v>
      </c>
      <c r="AY207" s="9" t="e">
        <f t="shared" si="122"/>
        <v>#N/A</v>
      </c>
      <c r="AZ207" s="9" t="e">
        <f t="shared" si="12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112"/>
        <v>#N/A</v>
      </c>
      <c r="J208" s="4"/>
      <c r="K208" s="4"/>
      <c r="L208" s="4"/>
      <c r="AA208" s="1">
        <f t="shared" si="124"/>
        <v>0</v>
      </c>
      <c r="AB208" s="1">
        <f t="shared" si="125"/>
        <v>0</v>
      </c>
      <c r="AC208" s="1">
        <f t="shared" si="126"/>
        <v>0</v>
      </c>
      <c r="AD208" s="1">
        <f t="shared" si="127"/>
        <v>0</v>
      </c>
      <c r="AE208" s="1" t="str">
        <f t="shared" ref="AE208:AE271" si="135">IF($C208="","",E208-E207)</f>
        <v/>
      </c>
      <c r="AF208" s="1" t="str">
        <f t="shared" si="128"/>
        <v/>
      </c>
      <c r="AG208" s="1" t="str">
        <f t="shared" si="129"/>
        <v/>
      </c>
      <c r="AH208" s="1" t="str">
        <f t="shared" si="130"/>
        <v/>
      </c>
      <c r="AI208" s="1" t="e">
        <f t="shared" ref="AI208:AI271" si="136">IF(OR($C208="",ISNA($C208)),NA(),AE208+AF208+AG208+AH208)</f>
        <v>#N/A</v>
      </c>
      <c r="AJ208" s="9" t="e">
        <f t="shared" si="113"/>
        <v>#N/A</v>
      </c>
      <c r="AK208" s="9" t="e">
        <f t="shared" si="114"/>
        <v>#N/A</v>
      </c>
      <c r="AL208" s="9" t="e">
        <f t="shared" si="115"/>
        <v>#N/A</v>
      </c>
      <c r="AM208" s="9" t="e">
        <f t="shared" si="116"/>
        <v>#N/A</v>
      </c>
      <c r="AN208" s="9" t="e">
        <f t="shared" si="117"/>
        <v>#N/A</v>
      </c>
      <c r="AO208" s="9" t="e">
        <f t="shared" si="118"/>
        <v>#N/A</v>
      </c>
      <c r="AP208" s="1" t="str">
        <f t="shared" si="131"/>
        <v/>
      </c>
      <c r="AQ208" s="1" t="str">
        <f t="shared" si="132"/>
        <v/>
      </c>
      <c r="AS208" s="1" t="str">
        <f t="shared" si="133"/>
        <v/>
      </c>
      <c r="AT208" s="1" t="e">
        <f t="shared" ref="AT208:AT271" si="137">IF(OR($C208="",ISNA($C208)),NA(),AP208+AQ208+AR208+AS208)</f>
        <v>#N/A</v>
      </c>
      <c r="AU208" s="1" t="e">
        <f t="shared" si="119"/>
        <v>#N/A</v>
      </c>
      <c r="AV208" s="9" t="e">
        <f t="shared" si="134"/>
        <v>#N/A</v>
      </c>
      <c r="AW208" s="9" t="e">
        <f t="shared" si="120"/>
        <v>#N/A</v>
      </c>
      <c r="AX208" s="9" t="e">
        <f t="shared" si="121"/>
        <v>#N/A</v>
      </c>
      <c r="AY208" s="9" t="e">
        <f t="shared" si="122"/>
        <v>#N/A</v>
      </c>
      <c r="AZ208" s="9" t="e">
        <f t="shared" si="12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112"/>
        <v>#N/A</v>
      </c>
      <c r="J209" s="4"/>
      <c r="K209" s="4"/>
      <c r="L209" s="4"/>
      <c r="AA209" s="1">
        <f t="shared" si="124"/>
        <v>0</v>
      </c>
      <c r="AB209" s="1">
        <f t="shared" si="125"/>
        <v>0</v>
      </c>
      <c r="AC209" s="1">
        <f t="shared" si="126"/>
        <v>0</v>
      </c>
      <c r="AD209" s="1">
        <f t="shared" si="127"/>
        <v>0</v>
      </c>
      <c r="AE209" s="1" t="str">
        <f t="shared" si="135"/>
        <v/>
      </c>
      <c r="AF209" s="1" t="str">
        <f t="shared" si="128"/>
        <v/>
      </c>
      <c r="AG209" s="1" t="str">
        <f t="shared" si="129"/>
        <v/>
      </c>
      <c r="AH209" s="1" t="str">
        <f t="shared" si="130"/>
        <v/>
      </c>
      <c r="AI209" s="1" t="e">
        <f t="shared" si="136"/>
        <v>#N/A</v>
      </c>
      <c r="AJ209" s="9" t="e">
        <f t="shared" si="113"/>
        <v>#N/A</v>
      </c>
      <c r="AK209" s="9" t="e">
        <f t="shared" si="114"/>
        <v>#N/A</v>
      </c>
      <c r="AL209" s="9" t="e">
        <f t="shared" si="115"/>
        <v>#N/A</v>
      </c>
      <c r="AM209" s="9" t="e">
        <f t="shared" si="116"/>
        <v>#N/A</v>
      </c>
      <c r="AN209" s="9" t="e">
        <f t="shared" si="117"/>
        <v>#N/A</v>
      </c>
      <c r="AO209" s="9" t="e">
        <f t="shared" si="118"/>
        <v>#N/A</v>
      </c>
      <c r="AP209" s="1" t="str">
        <f t="shared" si="131"/>
        <v/>
      </c>
      <c r="AQ209" s="1" t="str">
        <f t="shared" si="132"/>
        <v/>
      </c>
      <c r="AS209" s="1" t="str">
        <f t="shared" si="133"/>
        <v/>
      </c>
      <c r="AT209" s="1" t="e">
        <f t="shared" si="137"/>
        <v>#N/A</v>
      </c>
      <c r="AU209" s="1" t="e">
        <f t="shared" si="119"/>
        <v>#N/A</v>
      </c>
      <c r="AV209" s="9" t="e">
        <f t="shared" si="134"/>
        <v>#N/A</v>
      </c>
      <c r="AW209" s="9" t="e">
        <f t="shared" si="120"/>
        <v>#N/A</v>
      </c>
      <c r="AX209" s="9" t="e">
        <f t="shared" si="121"/>
        <v>#N/A</v>
      </c>
      <c r="AY209" s="9" t="e">
        <f t="shared" si="122"/>
        <v>#N/A</v>
      </c>
      <c r="AZ209" s="9" t="e">
        <f t="shared" si="12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112"/>
        <v>#N/A</v>
      </c>
      <c r="J210" s="4"/>
      <c r="K210" s="4"/>
      <c r="L210" s="4"/>
      <c r="AA210" s="1">
        <f t="shared" si="124"/>
        <v>0</v>
      </c>
      <c r="AB210" s="1">
        <f t="shared" si="125"/>
        <v>0</v>
      </c>
      <c r="AC210" s="1">
        <f t="shared" si="126"/>
        <v>0</v>
      </c>
      <c r="AD210" s="1">
        <f t="shared" si="127"/>
        <v>0</v>
      </c>
      <c r="AE210" s="1" t="str">
        <f t="shared" si="135"/>
        <v/>
      </c>
      <c r="AF210" s="1" t="str">
        <f t="shared" si="128"/>
        <v/>
      </c>
      <c r="AG210" s="1" t="str">
        <f t="shared" si="129"/>
        <v/>
      </c>
      <c r="AH210" s="1" t="str">
        <f t="shared" si="130"/>
        <v/>
      </c>
      <c r="AI210" s="1" t="e">
        <f t="shared" si="136"/>
        <v>#N/A</v>
      </c>
      <c r="AJ210" s="9" t="e">
        <f t="shared" si="113"/>
        <v>#N/A</v>
      </c>
      <c r="AK210" s="9" t="e">
        <f t="shared" si="114"/>
        <v>#N/A</v>
      </c>
      <c r="AL210" s="9" t="e">
        <f t="shared" si="115"/>
        <v>#N/A</v>
      </c>
      <c r="AM210" s="9" t="e">
        <f t="shared" si="116"/>
        <v>#N/A</v>
      </c>
      <c r="AN210" s="9" t="e">
        <f t="shared" si="117"/>
        <v>#N/A</v>
      </c>
      <c r="AO210" s="9" t="e">
        <f t="shared" si="118"/>
        <v>#N/A</v>
      </c>
      <c r="AP210" s="1" t="str">
        <f t="shared" si="131"/>
        <v/>
      </c>
      <c r="AQ210" s="1" t="str">
        <f t="shared" si="132"/>
        <v/>
      </c>
      <c r="AS210" s="1" t="str">
        <f t="shared" si="133"/>
        <v/>
      </c>
      <c r="AT210" s="1" t="e">
        <f t="shared" si="137"/>
        <v>#N/A</v>
      </c>
      <c r="AU210" s="1" t="e">
        <f t="shared" si="119"/>
        <v>#N/A</v>
      </c>
      <c r="AV210" s="9" t="e">
        <f t="shared" si="134"/>
        <v>#N/A</v>
      </c>
      <c r="AW210" s="9" t="e">
        <f t="shared" si="120"/>
        <v>#N/A</v>
      </c>
      <c r="AX210" s="9" t="e">
        <f t="shared" si="121"/>
        <v>#N/A</v>
      </c>
      <c r="AY210" s="9" t="e">
        <f t="shared" si="122"/>
        <v>#N/A</v>
      </c>
      <c r="AZ210" s="9" t="e">
        <f t="shared" si="12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112"/>
        <v>#N/A</v>
      </c>
      <c r="J211" s="4"/>
      <c r="K211" s="4"/>
      <c r="L211" s="4"/>
      <c r="AA211" s="1">
        <f t="shared" si="124"/>
        <v>0</v>
      </c>
      <c r="AB211" s="1">
        <f t="shared" si="125"/>
        <v>0</v>
      </c>
      <c r="AC211" s="1">
        <f t="shared" si="126"/>
        <v>0</v>
      </c>
      <c r="AD211" s="1">
        <f t="shared" si="127"/>
        <v>0</v>
      </c>
      <c r="AE211" s="1" t="str">
        <f t="shared" si="135"/>
        <v/>
      </c>
      <c r="AF211" s="1" t="str">
        <f t="shared" si="128"/>
        <v/>
      </c>
      <c r="AG211" s="1" t="str">
        <f t="shared" si="129"/>
        <v/>
      </c>
      <c r="AH211" s="1" t="str">
        <f t="shared" si="130"/>
        <v/>
      </c>
      <c r="AI211" s="1" t="e">
        <f t="shared" si="136"/>
        <v>#N/A</v>
      </c>
      <c r="AJ211" s="9" t="e">
        <f t="shared" si="113"/>
        <v>#N/A</v>
      </c>
      <c r="AK211" s="9" t="e">
        <f t="shared" si="114"/>
        <v>#N/A</v>
      </c>
      <c r="AL211" s="9" t="e">
        <f t="shared" si="115"/>
        <v>#N/A</v>
      </c>
      <c r="AM211" s="9" t="e">
        <f t="shared" si="116"/>
        <v>#N/A</v>
      </c>
      <c r="AN211" s="9" t="e">
        <f t="shared" si="117"/>
        <v>#N/A</v>
      </c>
      <c r="AO211" s="9" t="e">
        <f t="shared" si="118"/>
        <v>#N/A</v>
      </c>
      <c r="AP211" s="1" t="str">
        <f t="shared" si="131"/>
        <v/>
      </c>
      <c r="AQ211" s="1" t="str">
        <f t="shared" si="132"/>
        <v/>
      </c>
      <c r="AS211" s="1" t="str">
        <f t="shared" si="133"/>
        <v/>
      </c>
      <c r="AT211" s="1" t="e">
        <f t="shared" si="137"/>
        <v>#N/A</v>
      </c>
      <c r="AU211" s="1" t="e">
        <f t="shared" si="119"/>
        <v>#N/A</v>
      </c>
      <c r="AV211" s="9" t="e">
        <f t="shared" si="134"/>
        <v>#N/A</v>
      </c>
      <c r="AW211" s="9" t="e">
        <f t="shared" si="120"/>
        <v>#N/A</v>
      </c>
      <c r="AX211" s="9" t="e">
        <f t="shared" si="121"/>
        <v>#N/A</v>
      </c>
      <c r="AY211" s="9" t="e">
        <f t="shared" si="122"/>
        <v>#N/A</v>
      </c>
      <c r="AZ211" s="9" t="e">
        <f t="shared" si="12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112"/>
        <v>#N/A</v>
      </c>
      <c r="J212" s="4"/>
      <c r="K212" s="4"/>
      <c r="L212" s="4"/>
      <c r="AA212" s="1">
        <f t="shared" si="124"/>
        <v>0</v>
      </c>
      <c r="AB212" s="1">
        <f t="shared" si="125"/>
        <v>0</v>
      </c>
      <c r="AC212" s="1">
        <f t="shared" si="126"/>
        <v>0</v>
      </c>
      <c r="AD212" s="1">
        <f t="shared" si="127"/>
        <v>0</v>
      </c>
      <c r="AE212" s="1" t="str">
        <f t="shared" si="135"/>
        <v/>
      </c>
      <c r="AF212" s="1" t="str">
        <f t="shared" si="128"/>
        <v/>
      </c>
      <c r="AG212" s="1" t="str">
        <f t="shared" si="129"/>
        <v/>
      </c>
      <c r="AH212" s="1" t="str">
        <f t="shared" si="130"/>
        <v/>
      </c>
      <c r="AI212" s="1" t="e">
        <f t="shared" si="136"/>
        <v>#N/A</v>
      </c>
      <c r="AJ212" s="9" t="e">
        <f t="shared" si="113"/>
        <v>#N/A</v>
      </c>
      <c r="AK212" s="9" t="e">
        <f t="shared" si="114"/>
        <v>#N/A</v>
      </c>
      <c r="AL212" s="9" t="e">
        <f t="shared" si="115"/>
        <v>#N/A</v>
      </c>
      <c r="AM212" s="9" t="e">
        <f t="shared" si="116"/>
        <v>#N/A</v>
      </c>
      <c r="AN212" s="9" t="e">
        <f t="shared" si="117"/>
        <v>#N/A</v>
      </c>
      <c r="AO212" s="9" t="e">
        <f t="shared" si="118"/>
        <v>#N/A</v>
      </c>
      <c r="AP212" s="1" t="str">
        <f t="shared" si="131"/>
        <v/>
      </c>
      <c r="AQ212" s="1" t="str">
        <f t="shared" si="132"/>
        <v/>
      </c>
      <c r="AS212" s="1" t="str">
        <f t="shared" si="133"/>
        <v/>
      </c>
      <c r="AT212" s="1" t="e">
        <f t="shared" si="137"/>
        <v>#N/A</v>
      </c>
      <c r="AU212" s="1" t="e">
        <f t="shared" si="119"/>
        <v>#N/A</v>
      </c>
      <c r="AV212" s="9" t="e">
        <f t="shared" si="134"/>
        <v>#N/A</v>
      </c>
      <c r="AW212" s="9" t="e">
        <f t="shared" si="120"/>
        <v>#N/A</v>
      </c>
      <c r="AX212" s="9" t="e">
        <f t="shared" si="121"/>
        <v>#N/A</v>
      </c>
      <c r="AY212" s="9" t="e">
        <f t="shared" si="122"/>
        <v>#N/A</v>
      </c>
      <c r="AZ212" s="9" t="e">
        <f t="shared" si="12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112"/>
        <v>#N/A</v>
      </c>
      <c r="J213" s="4"/>
      <c r="K213" s="4"/>
      <c r="L213" s="4"/>
      <c r="AA213" s="1">
        <f t="shared" si="124"/>
        <v>0</v>
      </c>
      <c r="AB213" s="1">
        <f t="shared" si="125"/>
        <v>0</v>
      </c>
      <c r="AC213" s="1">
        <f t="shared" si="126"/>
        <v>0</v>
      </c>
      <c r="AD213" s="1">
        <f t="shared" si="127"/>
        <v>0</v>
      </c>
      <c r="AE213" s="1" t="str">
        <f t="shared" si="135"/>
        <v/>
      </c>
      <c r="AF213" s="1" t="str">
        <f t="shared" si="128"/>
        <v/>
      </c>
      <c r="AG213" s="1" t="str">
        <f t="shared" si="129"/>
        <v/>
      </c>
      <c r="AH213" s="1" t="str">
        <f t="shared" si="130"/>
        <v/>
      </c>
      <c r="AI213" s="1" t="e">
        <f t="shared" si="136"/>
        <v>#N/A</v>
      </c>
      <c r="AJ213" s="9" t="e">
        <f t="shared" si="113"/>
        <v>#N/A</v>
      </c>
      <c r="AK213" s="9" t="e">
        <f t="shared" si="114"/>
        <v>#N/A</v>
      </c>
      <c r="AL213" s="9" t="e">
        <f t="shared" si="115"/>
        <v>#N/A</v>
      </c>
      <c r="AM213" s="9" t="e">
        <f t="shared" si="116"/>
        <v>#N/A</v>
      </c>
      <c r="AN213" s="9" t="e">
        <f t="shared" si="117"/>
        <v>#N/A</v>
      </c>
      <c r="AO213" s="9" t="e">
        <f t="shared" si="118"/>
        <v>#N/A</v>
      </c>
      <c r="AP213" s="1" t="str">
        <f t="shared" si="131"/>
        <v/>
      </c>
      <c r="AQ213" s="1" t="str">
        <f t="shared" si="132"/>
        <v/>
      </c>
      <c r="AS213" s="1" t="str">
        <f t="shared" si="133"/>
        <v/>
      </c>
      <c r="AT213" s="1" t="e">
        <f t="shared" si="137"/>
        <v>#N/A</v>
      </c>
      <c r="AU213" s="1" t="e">
        <f t="shared" si="119"/>
        <v>#N/A</v>
      </c>
      <c r="AV213" s="9" t="e">
        <f t="shared" si="134"/>
        <v>#N/A</v>
      </c>
      <c r="AW213" s="9" t="e">
        <f t="shared" si="120"/>
        <v>#N/A</v>
      </c>
      <c r="AX213" s="9" t="e">
        <f t="shared" si="121"/>
        <v>#N/A</v>
      </c>
      <c r="AY213" s="9" t="e">
        <f t="shared" si="122"/>
        <v>#N/A</v>
      </c>
      <c r="AZ213" s="9" t="e">
        <f t="shared" si="12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112"/>
        <v>#N/A</v>
      </c>
      <c r="J214" s="4"/>
      <c r="K214" s="4"/>
      <c r="L214" s="4"/>
      <c r="AA214" s="1">
        <f t="shared" si="124"/>
        <v>0</v>
      </c>
      <c r="AB214" s="1">
        <f t="shared" si="125"/>
        <v>0</v>
      </c>
      <c r="AC214" s="1">
        <f t="shared" si="126"/>
        <v>0</v>
      </c>
      <c r="AD214" s="1">
        <f t="shared" si="127"/>
        <v>0</v>
      </c>
      <c r="AE214" s="1" t="str">
        <f t="shared" si="135"/>
        <v/>
      </c>
      <c r="AF214" s="1" t="str">
        <f t="shared" si="128"/>
        <v/>
      </c>
      <c r="AG214" s="1" t="str">
        <f t="shared" si="129"/>
        <v/>
      </c>
      <c r="AH214" s="1" t="str">
        <f t="shared" si="130"/>
        <v/>
      </c>
      <c r="AI214" s="1" t="e">
        <f t="shared" si="136"/>
        <v>#N/A</v>
      </c>
      <c r="AJ214" s="9" t="e">
        <f t="shared" si="113"/>
        <v>#N/A</v>
      </c>
      <c r="AK214" s="9" t="e">
        <f t="shared" si="114"/>
        <v>#N/A</v>
      </c>
      <c r="AL214" s="9" t="e">
        <f t="shared" si="115"/>
        <v>#N/A</v>
      </c>
      <c r="AM214" s="9" t="e">
        <f t="shared" si="116"/>
        <v>#N/A</v>
      </c>
      <c r="AN214" s="9" t="e">
        <f t="shared" si="117"/>
        <v>#N/A</v>
      </c>
      <c r="AO214" s="9" t="e">
        <f t="shared" si="118"/>
        <v>#N/A</v>
      </c>
      <c r="AP214" s="1" t="str">
        <f t="shared" si="131"/>
        <v/>
      </c>
      <c r="AQ214" s="1" t="str">
        <f t="shared" si="132"/>
        <v/>
      </c>
      <c r="AS214" s="1" t="str">
        <f t="shared" si="133"/>
        <v/>
      </c>
      <c r="AT214" s="1" t="e">
        <f t="shared" si="137"/>
        <v>#N/A</v>
      </c>
      <c r="AU214" s="1" t="e">
        <f t="shared" si="119"/>
        <v>#N/A</v>
      </c>
      <c r="AV214" s="9" t="e">
        <f t="shared" si="134"/>
        <v>#N/A</v>
      </c>
      <c r="AW214" s="9" t="e">
        <f t="shared" si="120"/>
        <v>#N/A</v>
      </c>
      <c r="AX214" s="9" t="e">
        <f t="shared" si="121"/>
        <v>#N/A</v>
      </c>
      <c r="AY214" s="9" t="e">
        <f t="shared" si="122"/>
        <v>#N/A</v>
      </c>
      <c r="AZ214" s="9" t="e">
        <f t="shared" si="12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112"/>
        <v>#N/A</v>
      </c>
      <c r="J215" s="4"/>
      <c r="K215" s="4"/>
      <c r="L215" s="4"/>
      <c r="M215" s="5"/>
      <c r="AA215" s="1">
        <f t="shared" si="124"/>
        <v>0</v>
      </c>
      <c r="AB215" s="1">
        <f t="shared" si="125"/>
        <v>0</v>
      </c>
      <c r="AC215" s="1">
        <f t="shared" si="126"/>
        <v>0</v>
      </c>
      <c r="AD215" s="1">
        <f t="shared" si="127"/>
        <v>0</v>
      </c>
      <c r="AE215" s="1" t="str">
        <f t="shared" si="135"/>
        <v/>
      </c>
      <c r="AF215" s="1" t="str">
        <f t="shared" si="128"/>
        <v/>
      </c>
      <c r="AG215" s="1" t="str">
        <f t="shared" si="129"/>
        <v/>
      </c>
      <c r="AH215" s="1" t="str">
        <f t="shared" si="130"/>
        <v/>
      </c>
      <c r="AI215" s="1" t="e">
        <f t="shared" si="136"/>
        <v>#N/A</v>
      </c>
      <c r="AJ215" s="9" t="e">
        <f t="shared" si="113"/>
        <v>#N/A</v>
      </c>
      <c r="AK215" s="9" t="e">
        <f t="shared" si="114"/>
        <v>#N/A</v>
      </c>
      <c r="AL215" s="9" t="e">
        <f t="shared" si="115"/>
        <v>#N/A</v>
      </c>
      <c r="AM215" s="9" t="e">
        <f t="shared" si="116"/>
        <v>#N/A</v>
      </c>
      <c r="AN215" s="9" t="e">
        <f t="shared" si="117"/>
        <v>#N/A</v>
      </c>
      <c r="AO215" s="9" t="e">
        <f t="shared" si="118"/>
        <v>#N/A</v>
      </c>
      <c r="AP215" s="1" t="str">
        <f t="shared" si="131"/>
        <v/>
      </c>
      <c r="AQ215" s="1" t="str">
        <f t="shared" si="132"/>
        <v/>
      </c>
      <c r="AS215" s="1" t="str">
        <f t="shared" si="133"/>
        <v/>
      </c>
      <c r="AT215" s="1" t="e">
        <f t="shared" si="137"/>
        <v>#N/A</v>
      </c>
      <c r="AU215" s="1" t="e">
        <f t="shared" si="119"/>
        <v>#N/A</v>
      </c>
      <c r="AV215" s="9" t="e">
        <f t="shared" si="134"/>
        <v>#N/A</v>
      </c>
      <c r="AW215" s="9" t="e">
        <f t="shared" si="120"/>
        <v>#N/A</v>
      </c>
      <c r="AX215" s="9" t="e">
        <f t="shared" si="121"/>
        <v>#N/A</v>
      </c>
      <c r="AY215" s="9" t="e">
        <f t="shared" si="122"/>
        <v>#N/A</v>
      </c>
      <c r="AZ215" s="9" t="e">
        <f t="shared" si="12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112"/>
        <v>#N/A</v>
      </c>
      <c r="J216" s="4"/>
      <c r="K216" s="4"/>
      <c r="L216" s="4"/>
      <c r="M216" s="5"/>
      <c r="AA216" s="1">
        <f t="shared" si="124"/>
        <v>0</v>
      </c>
      <c r="AB216" s="1">
        <f t="shared" si="125"/>
        <v>0</v>
      </c>
      <c r="AC216" s="1">
        <f t="shared" si="126"/>
        <v>0</v>
      </c>
      <c r="AD216" s="1">
        <f t="shared" si="127"/>
        <v>0</v>
      </c>
      <c r="AE216" s="1" t="str">
        <f t="shared" si="135"/>
        <v/>
      </c>
      <c r="AF216" s="1" t="str">
        <f t="shared" si="128"/>
        <v/>
      </c>
      <c r="AG216" s="1" t="str">
        <f t="shared" si="129"/>
        <v/>
      </c>
      <c r="AH216" s="1" t="str">
        <f t="shared" si="130"/>
        <v/>
      </c>
      <c r="AI216" s="1" t="e">
        <f t="shared" si="136"/>
        <v>#N/A</v>
      </c>
      <c r="AJ216" s="9" t="e">
        <f t="shared" si="113"/>
        <v>#N/A</v>
      </c>
      <c r="AK216" s="9" t="e">
        <f t="shared" si="114"/>
        <v>#N/A</v>
      </c>
      <c r="AL216" s="9" t="e">
        <f t="shared" si="115"/>
        <v>#N/A</v>
      </c>
      <c r="AM216" s="9" t="e">
        <f t="shared" si="116"/>
        <v>#N/A</v>
      </c>
      <c r="AN216" s="9" t="e">
        <f t="shared" si="117"/>
        <v>#N/A</v>
      </c>
      <c r="AO216" s="9" t="e">
        <f t="shared" si="118"/>
        <v>#N/A</v>
      </c>
      <c r="AP216" s="1" t="str">
        <f t="shared" si="131"/>
        <v/>
      </c>
      <c r="AQ216" s="1" t="str">
        <f t="shared" si="132"/>
        <v/>
      </c>
      <c r="AS216" s="1" t="str">
        <f t="shared" si="133"/>
        <v/>
      </c>
      <c r="AT216" s="1" t="e">
        <f t="shared" si="137"/>
        <v>#N/A</v>
      </c>
      <c r="AU216" s="1" t="e">
        <f t="shared" si="119"/>
        <v>#N/A</v>
      </c>
      <c r="AV216" s="9" t="e">
        <f t="shared" si="134"/>
        <v>#N/A</v>
      </c>
      <c r="AW216" s="9" t="e">
        <f t="shared" si="120"/>
        <v>#N/A</v>
      </c>
      <c r="AX216" s="9" t="e">
        <f t="shared" si="121"/>
        <v>#N/A</v>
      </c>
      <c r="AY216" s="9" t="e">
        <f t="shared" si="122"/>
        <v>#N/A</v>
      </c>
      <c r="AZ216" s="9" t="e">
        <f t="shared" si="12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112"/>
        <v>#N/A</v>
      </c>
      <c r="J217" s="4"/>
      <c r="K217" s="4"/>
      <c r="L217" s="4"/>
      <c r="M217" s="5"/>
      <c r="AA217" s="1">
        <f t="shared" si="124"/>
        <v>0</v>
      </c>
      <c r="AB217" s="1">
        <f t="shared" si="125"/>
        <v>0</v>
      </c>
      <c r="AC217" s="1">
        <f t="shared" si="126"/>
        <v>0</v>
      </c>
      <c r="AD217" s="1">
        <f t="shared" si="127"/>
        <v>0</v>
      </c>
      <c r="AE217" s="1" t="str">
        <f t="shared" si="135"/>
        <v/>
      </c>
      <c r="AF217" s="1" t="str">
        <f t="shared" si="128"/>
        <v/>
      </c>
      <c r="AG217" s="1" t="str">
        <f t="shared" si="129"/>
        <v/>
      </c>
      <c r="AH217" s="1" t="str">
        <f t="shared" si="130"/>
        <v/>
      </c>
      <c r="AI217" s="1" t="e">
        <f t="shared" si="136"/>
        <v>#N/A</v>
      </c>
      <c r="AJ217" s="9" t="e">
        <f t="shared" si="113"/>
        <v>#N/A</v>
      </c>
      <c r="AK217" s="9" t="e">
        <f t="shared" si="114"/>
        <v>#N/A</v>
      </c>
      <c r="AL217" s="9" t="e">
        <f t="shared" si="115"/>
        <v>#N/A</v>
      </c>
      <c r="AM217" s="9" t="e">
        <f t="shared" si="116"/>
        <v>#N/A</v>
      </c>
      <c r="AN217" s="9" t="e">
        <f t="shared" si="117"/>
        <v>#N/A</v>
      </c>
      <c r="AO217" s="9" t="e">
        <f t="shared" si="118"/>
        <v>#N/A</v>
      </c>
      <c r="AP217" s="1" t="str">
        <f t="shared" si="131"/>
        <v/>
      </c>
      <c r="AQ217" s="1" t="str">
        <f t="shared" si="132"/>
        <v/>
      </c>
      <c r="AS217" s="1" t="str">
        <f t="shared" si="133"/>
        <v/>
      </c>
      <c r="AT217" s="1" t="e">
        <f t="shared" si="137"/>
        <v>#N/A</v>
      </c>
      <c r="AU217" s="1" t="e">
        <f t="shared" si="119"/>
        <v>#N/A</v>
      </c>
      <c r="AV217" s="9" t="e">
        <f t="shared" si="134"/>
        <v>#N/A</v>
      </c>
      <c r="AW217" s="9" t="e">
        <f t="shared" si="120"/>
        <v>#N/A</v>
      </c>
      <c r="AX217" s="9" t="e">
        <f t="shared" si="121"/>
        <v>#N/A</v>
      </c>
      <c r="AY217" s="9" t="e">
        <f t="shared" si="122"/>
        <v>#N/A</v>
      </c>
      <c r="AZ217" s="9" t="e">
        <f t="shared" si="12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112"/>
        <v>#N/A</v>
      </c>
      <c r="J218" s="4"/>
      <c r="K218" s="4"/>
      <c r="L218" s="4"/>
      <c r="M218" s="5"/>
      <c r="AA218" s="1">
        <f t="shared" si="124"/>
        <v>0</v>
      </c>
      <c r="AB218" s="1">
        <f t="shared" si="125"/>
        <v>0</v>
      </c>
      <c r="AC218" s="1">
        <f t="shared" si="126"/>
        <v>0</v>
      </c>
      <c r="AD218" s="1">
        <f t="shared" si="127"/>
        <v>0</v>
      </c>
      <c r="AE218" s="1" t="str">
        <f t="shared" si="135"/>
        <v/>
      </c>
      <c r="AF218" s="1" t="str">
        <f t="shared" si="128"/>
        <v/>
      </c>
      <c r="AG218" s="1" t="str">
        <f t="shared" si="129"/>
        <v/>
      </c>
      <c r="AH218" s="1" t="str">
        <f t="shared" si="130"/>
        <v/>
      </c>
      <c r="AI218" s="1" t="e">
        <f t="shared" si="136"/>
        <v>#N/A</v>
      </c>
      <c r="AJ218" s="9" t="e">
        <f t="shared" si="113"/>
        <v>#N/A</v>
      </c>
      <c r="AK218" s="9" t="e">
        <f t="shared" si="114"/>
        <v>#N/A</v>
      </c>
      <c r="AL218" s="9" t="e">
        <f t="shared" si="115"/>
        <v>#N/A</v>
      </c>
      <c r="AM218" s="9" t="e">
        <f t="shared" si="116"/>
        <v>#N/A</v>
      </c>
      <c r="AN218" s="9" t="e">
        <f t="shared" si="117"/>
        <v>#N/A</v>
      </c>
      <c r="AO218" s="9" t="e">
        <f t="shared" si="118"/>
        <v>#N/A</v>
      </c>
      <c r="AP218" s="1" t="str">
        <f t="shared" si="131"/>
        <v/>
      </c>
      <c r="AQ218" s="1" t="str">
        <f t="shared" si="132"/>
        <v/>
      </c>
      <c r="AS218" s="1" t="str">
        <f t="shared" si="133"/>
        <v/>
      </c>
      <c r="AT218" s="1" t="e">
        <f t="shared" si="137"/>
        <v>#N/A</v>
      </c>
      <c r="AU218" s="1" t="e">
        <f t="shared" si="119"/>
        <v>#N/A</v>
      </c>
      <c r="AV218" s="9" t="e">
        <f t="shared" si="134"/>
        <v>#N/A</v>
      </c>
      <c r="AW218" s="9" t="e">
        <f t="shared" si="120"/>
        <v>#N/A</v>
      </c>
      <c r="AX218" s="9" t="e">
        <f t="shared" si="121"/>
        <v>#N/A</v>
      </c>
      <c r="AY218" s="9" t="e">
        <f t="shared" si="122"/>
        <v>#N/A</v>
      </c>
      <c r="AZ218" s="9" t="e">
        <f t="shared" si="12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112"/>
        <v>#N/A</v>
      </c>
      <c r="C219" s="3"/>
      <c r="D219" s="3"/>
      <c r="E219" s="3"/>
      <c r="F219" s="3"/>
      <c r="G219" s="3"/>
      <c r="H219" s="3"/>
      <c r="I219" s="3"/>
      <c r="J219" s="104"/>
      <c r="K219" s="104"/>
      <c r="L219" s="104"/>
      <c r="M219" s="80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24"/>
        <v>0</v>
      </c>
      <c r="AB219" s="1">
        <f t="shared" si="125"/>
        <v>0</v>
      </c>
      <c r="AC219" s="1">
        <f t="shared" si="126"/>
        <v>0</v>
      </c>
      <c r="AD219" s="1">
        <f t="shared" si="127"/>
        <v>0</v>
      </c>
      <c r="AE219" s="1" t="str">
        <f t="shared" si="135"/>
        <v/>
      </c>
      <c r="AF219" s="1" t="str">
        <f t="shared" si="128"/>
        <v/>
      </c>
      <c r="AG219" s="1" t="str">
        <f t="shared" si="129"/>
        <v/>
      </c>
      <c r="AH219" s="1" t="str">
        <f t="shared" si="130"/>
        <v/>
      </c>
      <c r="AI219" s="1" t="e">
        <f t="shared" si="136"/>
        <v>#N/A</v>
      </c>
      <c r="AJ219" s="9" t="e">
        <f t="shared" si="113"/>
        <v>#N/A</v>
      </c>
      <c r="AK219" s="9" t="e">
        <f t="shared" si="114"/>
        <v>#N/A</v>
      </c>
      <c r="AL219" s="9" t="e">
        <f t="shared" si="115"/>
        <v>#N/A</v>
      </c>
      <c r="AM219" s="9" t="e">
        <f t="shared" si="116"/>
        <v>#N/A</v>
      </c>
      <c r="AN219" s="9" t="e">
        <f t="shared" si="117"/>
        <v>#N/A</v>
      </c>
      <c r="AO219" s="9" t="e">
        <f t="shared" si="118"/>
        <v>#N/A</v>
      </c>
      <c r="AP219" s="1" t="str">
        <f t="shared" si="131"/>
        <v/>
      </c>
      <c r="AQ219" s="1" t="str">
        <f t="shared" si="132"/>
        <v/>
      </c>
      <c r="AS219" s="1" t="str">
        <f t="shared" si="133"/>
        <v/>
      </c>
      <c r="AT219" s="1" t="e">
        <f t="shared" si="137"/>
        <v>#N/A</v>
      </c>
      <c r="AU219" s="1" t="e">
        <f t="shared" si="119"/>
        <v>#N/A</v>
      </c>
      <c r="AV219" s="9" t="e">
        <f t="shared" si="134"/>
        <v>#N/A</v>
      </c>
      <c r="AW219" s="9" t="e">
        <f t="shared" si="120"/>
        <v>#N/A</v>
      </c>
      <c r="AX219" s="9" t="e">
        <f t="shared" si="121"/>
        <v>#N/A</v>
      </c>
      <c r="AY219" s="9" t="e">
        <f t="shared" si="122"/>
        <v>#N/A</v>
      </c>
      <c r="AZ219" s="9" t="e">
        <f t="shared" si="12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112"/>
        <v>#N/A</v>
      </c>
      <c r="C220" s="3"/>
      <c r="D220" s="3"/>
      <c r="E220" s="3"/>
      <c r="F220" s="3"/>
      <c r="G220" s="3"/>
      <c r="H220" s="3"/>
      <c r="I220" s="3"/>
      <c r="J220" s="104"/>
      <c r="K220" s="104"/>
      <c r="L220" s="104"/>
      <c r="M220" s="80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24"/>
        <v>0</v>
      </c>
      <c r="AB220" s="1">
        <f t="shared" si="125"/>
        <v>0</v>
      </c>
      <c r="AC220" s="1">
        <f t="shared" si="126"/>
        <v>0</v>
      </c>
      <c r="AD220" s="1">
        <f t="shared" si="127"/>
        <v>0</v>
      </c>
      <c r="AE220" s="1" t="str">
        <f t="shared" si="135"/>
        <v/>
      </c>
      <c r="AF220" s="1" t="str">
        <f t="shared" si="128"/>
        <v/>
      </c>
      <c r="AG220" s="1" t="str">
        <f t="shared" si="129"/>
        <v/>
      </c>
      <c r="AH220" s="1" t="str">
        <f t="shared" si="130"/>
        <v/>
      </c>
      <c r="AI220" s="1" t="e">
        <f t="shared" si="136"/>
        <v>#N/A</v>
      </c>
      <c r="AJ220" s="9" t="e">
        <f t="shared" si="113"/>
        <v>#N/A</v>
      </c>
      <c r="AK220" s="9" t="e">
        <f t="shared" si="114"/>
        <v>#N/A</v>
      </c>
      <c r="AL220" s="9" t="e">
        <f t="shared" si="115"/>
        <v>#N/A</v>
      </c>
      <c r="AM220" s="9" t="e">
        <f t="shared" si="116"/>
        <v>#N/A</v>
      </c>
      <c r="AN220" s="9" t="e">
        <f t="shared" si="117"/>
        <v>#N/A</v>
      </c>
      <c r="AO220" s="9" t="e">
        <f t="shared" si="118"/>
        <v>#N/A</v>
      </c>
      <c r="AP220" s="1" t="str">
        <f t="shared" si="131"/>
        <v/>
      </c>
      <c r="AQ220" s="1" t="str">
        <f t="shared" si="132"/>
        <v/>
      </c>
      <c r="AS220" s="1" t="str">
        <f t="shared" si="133"/>
        <v/>
      </c>
      <c r="AT220" s="1" t="e">
        <f t="shared" si="137"/>
        <v>#N/A</v>
      </c>
      <c r="AU220" s="1" t="e">
        <f t="shared" si="119"/>
        <v>#N/A</v>
      </c>
      <c r="AV220" s="9" t="e">
        <f t="shared" si="134"/>
        <v>#N/A</v>
      </c>
      <c r="AW220" s="9" t="e">
        <f t="shared" si="120"/>
        <v>#N/A</v>
      </c>
      <c r="AX220" s="9" t="e">
        <f t="shared" si="121"/>
        <v>#N/A</v>
      </c>
      <c r="AY220" s="9" t="e">
        <f t="shared" si="122"/>
        <v>#N/A</v>
      </c>
      <c r="AZ220" s="9" t="e">
        <f t="shared" si="12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112"/>
        <v>#N/A</v>
      </c>
      <c r="C221" s="3"/>
      <c r="D221" s="3"/>
      <c r="E221" s="3"/>
      <c r="F221" s="3"/>
      <c r="G221" s="3"/>
      <c r="H221" s="3"/>
      <c r="I221" s="3"/>
      <c r="J221" s="104"/>
      <c r="K221" s="104"/>
      <c r="L221" s="104"/>
      <c r="M221" s="80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24"/>
        <v>0</v>
      </c>
      <c r="AB221" s="1">
        <f t="shared" si="125"/>
        <v>0</v>
      </c>
      <c r="AC221" s="1">
        <f t="shared" si="126"/>
        <v>0</v>
      </c>
      <c r="AD221" s="1">
        <f t="shared" si="127"/>
        <v>0</v>
      </c>
      <c r="AE221" s="1" t="str">
        <f t="shared" si="135"/>
        <v/>
      </c>
      <c r="AF221" s="1" t="str">
        <f t="shared" si="128"/>
        <v/>
      </c>
      <c r="AG221" s="1" t="str">
        <f t="shared" si="129"/>
        <v/>
      </c>
      <c r="AH221" s="1" t="str">
        <f t="shared" si="130"/>
        <v/>
      </c>
      <c r="AI221" s="1" t="e">
        <f t="shared" si="136"/>
        <v>#N/A</v>
      </c>
      <c r="AJ221" s="9" t="e">
        <f t="shared" si="113"/>
        <v>#N/A</v>
      </c>
      <c r="AK221" s="9" t="e">
        <f t="shared" si="114"/>
        <v>#N/A</v>
      </c>
      <c r="AL221" s="9" t="e">
        <f t="shared" si="115"/>
        <v>#N/A</v>
      </c>
      <c r="AM221" s="9" t="e">
        <f t="shared" si="116"/>
        <v>#N/A</v>
      </c>
      <c r="AN221" s="9" t="e">
        <f t="shared" si="117"/>
        <v>#N/A</v>
      </c>
      <c r="AO221" s="9" t="e">
        <f t="shared" si="118"/>
        <v>#N/A</v>
      </c>
      <c r="AP221" s="1" t="str">
        <f t="shared" si="131"/>
        <v/>
      </c>
      <c r="AQ221" s="1" t="str">
        <f t="shared" si="132"/>
        <v/>
      </c>
      <c r="AS221" s="1" t="str">
        <f t="shared" si="133"/>
        <v/>
      </c>
      <c r="AT221" s="1" t="e">
        <f t="shared" si="137"/>
        <v>#N/A</v>
      </c>
      <c r="AU221" s="1" t="e">
        <f t="shared" si="119"/>
        <v>#N/A</v>
      </c>
      <c r="AV221" s="9" t="e">
        <f t="shared" si="134"/>
        <v>#N/A</v>
      </c>
      <c r="AW221" s="9" t="e">
        <f t="shared" si="120"/>
        <v>#N/A</v>
      </c>
      <c r="AX221" s="9" t="e">
        <f t="shared" si="121"/>
        <v>#N/A</v>
      </c>
      <c r="AY221" s="9" t="e">
        <f t="shared" si="122"/>
        <v>#N/A</v>
      </c>
      <c r="AZ221" s="9" t="e">
        <f t="shared" si="12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112"/>
        <v>#N/A</v>
      </c>
      <c r="C222" s="3"/>
      <c r="D222" s="3"/>
      <c r="E222" s="3"/>
      <c r="F222" s="3"/>
      <c r="G222" s="3"/>
      <c r="H222" s="3"/>
      <c r="I222" s="3"/>
      <c r="J222" s="104"/>
      <c r="K222" s="104"/>
      <c r="L222" s="104"/>
      <c r="M222" s="80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24"/>
        <v>0</v>
      </c>
      <c r="AB222" s="1">
        <f t="shared" si="125"/>
        <v>0</v>
      </c>
      <c r="AC222" s="1">
        <f t="shared" si="126"/>
        <v>0</v>
      </c>
      <c r="AD222" s="1">
        <f t="shared" si="127"/>
        <v>0</v>
      </c>
      <c r="AE222" s="1" t="str">
        <f t="shared" si="135"/>
        <v/>
      </c>
      <c r="AF222" s="1" t="str">
        <f t="shared" si="128"/>
        <v/>
      </c>
      <c r="AG222" s="1" t="str">
        <f t="shared" si="129"/>
        <v/>
      </c>
      <c r="AH222" s="1" t="str">
        <f t="shared" si="130"/>
        <v/>
      </c>
      <c r="AI222" s="1" t="e">
        <f t="shared" si="136"/>
        <v>#N/A</v>
      </c>
      <c r="AJ222" s="9" t="e">
        <f t="shared" si="113"/>
        <v>#N/A</v>
      </c>
      <c r="AK222" s="9" t="e">
        <f t="shared" si="114"/>
        <v>#N/A</v>
      </c>
      <c r="AL222" s="9" t="e">
        <f t="shared" si="115"/>
        <v>#N/A</v>
      </c>
      <c r="AM222" s="9" t="e">
        <f t="shared" si="116"/>
        <v>#N/A</v>
      </c>
      <c r="AN222" s="9" t="e">
        <f t="shared" si="117"/>
        <v>#N/A</v>
      </c>
      <c r="AO222" s="9" t="e">
        <f t="shared" si="118"/>
        <v>#N/A</v>
      </c>
      <c r="AP222" s="1" t="str">
        <f t="shared" si="131"/>
        <v/>
      </c>
      <c r="AQ222" s="1" t="str">
        <f t="shared" si="132"/>
        <v/>
      </c>
      <c r="AS222" s="1" t="str">
        <f t="shared" si="133"/>
        <v/>
      </c>
      <c r="AT222" s="1" t="e">
        <f t="shared" si="137"/>
        <v>#N/A</v>
      </c>
      <c r="AU222" s="1" t="e">
        <f t="shared" si="119"/>
        <v>#N/A</v>
      </c>
      <c r="AV222" s="9" t="e">
        <f t="shared" si="134"/>
        <v>#N/A</v>
      </c>
      <c r="AW222" s="9" t="e">
        <f t="shared" si="120"/>
        <v>#N/A</v>
      </c>
      <c r="AX222" s="9" t="e">
        <f t="shared" si="121"/>
        <v>#N/A</v>
      </c>
      <c r="AY222" s="9" t="e">
        <f t="shared" si="122"/>
        <v>#N/A</v>
      </c>
      <c r="AZ222" s="9" t="e">
        <f t="shared" si="12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112"/>
        <v>#N/A</v>
      </c>
      <c r="C223" s="3"/>
      <c r="D223" s="3"/>
      <c r="E223" s="3"/>
      <c r="F223" s="3"/>
      <c r="G223" s="3"/>
      <c r="H223" s="3"/>
      <c r="I223" s="3"/>
      <c r="J223" s="104"/>
      <c r="K223" s="104"/>
      <c r="L223" s="104"/>
      <c r="M223" s="80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24"/>
        <v>0</v>
      </c>
      <c r="AB223" s="1">
        <f t="shared" si="125"/>
        <v>0</v>
      </c>
      <c r="AC223" s="1">
        <f t="shared" si="126"/>
        <v>0</v>
      </c>
      <c r="AD223" s="1">
        <f t="shared" si="127"/>
        <v>0</v>
      </c>
      <c r="AE223" s="1" t="str">
        <f t="shared" si="135"/>
        <v/>
      </c>
      <c r="AF223" s="1" t="str">
        <f t="shared" si="128"/>
        <v/>
      </c>
      <c r="AG223" s="1" t="str">
        <f t="shared" si="129"/>
        <v/>
      </c>
      <c r="AH223" s="1" t="str">
        <f t="shared" si="130"/>
        <v/>
      </c>
      <c r="AI223" s="1" t="e">
        <f t="shared" si="136"/>
        <v>#N/A</v>
      </c>
      <c r="AJ223" s="9" t="e">
        <f t="shared" si="113"/>
        <v>#N/A</v>
      </c>
      <c r="AK223" s="9" t="e">
        <f t="shared" si="114"/>
        <v>#N/A</v>
      </c>
      <c r="AL223" s="9" t="e">
        <f t="shared" si="115"/>
        <v>#N/A</v>
      </c>
      <c r="AM223" s="9" t="e">
        <f t="shared" si="116"/>
        <v>#N/A</v>
      </c>
      <c r="AN223" s="9" t="e">
        <f t="shared" si="117"/>
        <v>#N/A</v>
      </c>
      <c r="AO223" s="9" t="e">
        <f t="shared" si="118"/>
        <v>#N/A</v>
      </c>
      <c r="AP223" s="1" t="str">
        <f t="shared" si="131"/>
        <v/>
      </c>
      <c r="AQ223" s="1" t="str">
        <f t="shared" si="132"/>
        <v/>
      </c>
      <c r="AS223" s="1" t="str">
        <f t="shared" si="133"/>
        <v/>
      </c>
      <c r="AT223" s="1" t="e">
        <f t="shared" si="137"/>
        <v>#N/A</v>
      </c>
      <c r="AU223" s="1" t="e">
        <f t="shared" si="119"/>
        <v>#N/A</v>
      </c>
      <c r="AV223" s="9" t="e">
        <f t="shared" si="134"/>
        <v>#N/A</v>
      </c>
      <c r="AW223" s="9" t="e">
        <f t="shared" si="120"/>
        <v>#N/A</v>
      </c>
      <c r="AX223" s="9" t="e">
        <f t="shared" si="121"/>
        <v>#N/A</v>
      </c>
      <c r="AY223" s="9" t="e">
        <f t="shared" si="122"/>
        <v>#N/A</v>
      </c>
      <c r="AZ223" s="9" t="e">
        <f t="shared" si="12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112"/>
        <v>#N/A</v>
      </c>
      <c r="C224" s="3"/>
      <c r="D224" s="3"/>
      <c r="E224" s="3"/>
      <c r="F224" s="3"/>
      <c r="G224" s="3"/>
      <c r="H224" s="3"/>
      <c r="I224" s="3"/>
      <c r="J224" s="104"/>
      <c r="K224" s="104"/>
      <c r="L224" s="104"/>
      <c r="M224" s="80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24"/>
        <v>0</v>
      </c>
      <c r="AB224" s="1">
        <f t="shared" si="125"/>
        <v>0</v>
      </c>
      <c r="AC224" s="1">
        <f t="shared" si="126"/>
        <v>0</v>
      </c>
      <c r="AD224" s="1">
        <f t="shared" si="127"/>
        <v>0</v>
      </c>
      <c r="AE224" s="1" t="str">
        <f t="shared" si="135"/>
        <v/>
      </c>
      <c r="AF224" s="1" t="str">
        <f t="shared" si="128"/>
        <v/>
      </c>
      <c r="AG224" s="1" t="str">
        <f t="shared" si="129"/>
        <v/>
      </c>
      <c r="AH224" s="1" t="str">
        <f t="shared" si="130"/>
        <v/>
      </c>
      <c r="AI224" s="1" t="e">
        <f t="shared" si="136"/>
        <v>#N/A</v>
      </c>
      <c r="AJ224" s="9" t="e">
        <f t="shared" si="113"/>
        <v>#N/A</v>
      </c>
      <c r="AK224" s="9" t="e">
        <f t="shared" si="114"/>
        <v>#N/A</v>
      </c>
      <c r="AL224" s="9" t="e">
        <f t="shared" si="115"/>
        <v>#N/A</v>
      </c>
      <c r="AM224" s="9" t="e">
        <f t="shared" si="116"/>
        <v>#N/A</v>
      </c>
      <c r="AN224" s="9" t="e">
        <f t="shared" si="117"/>
        <v>#N/A</v>
      </c>
      <c r="AO224" s="9" t="e">
        <f t="shared" si="118"/>
        <v>#N/A</v>
      </c>
      <c r="AP224" s="1" t="str">
        <f t="shared" si="131"/>
        <v/>
      </c>
      <c r="AQ224" s="1" t="str">
        <f t="shared" si="132"/>
        <v/>
      </c>
      <c r="AS224" s="1" t="str">
        <f t="shared" si="133"/>
        <v/>
      </c>
      <c r="AT224" s="1" t="e">
        <f t="shared" si="137"/>
        <v>#N/A</v>
      </c>
      <c r="AU224" s="1" t="e">
        <f t="shared" si="119"/>
        <v>#N/A</v>
      </c>
      <c r="AV224" s="9" t="e">
        <f t="shared" si="134"/>
        <v>#N/A</v>
      </c>
      <c r="AW224" s="9" t="e">
        <f t="shared" si="120"/>
        <v>#N/A</v>
      </c>
      <c r="AX224" s="9" t="e">
        <f t="shared" si="121"/>
        <v>#N/A</v>
      </c>
      <c r="AY224" s="9" t="e">
        <f t="shared" si="122"/>
        <v>#N/A</v>
      </c>
      <c r="AZ224" s="9" t="e">
        <f t="shared" si="12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112"/>
        <v>#N/A</v>
      </c>
      <c r="C225" s="3"/>
      <c r="D225" s="3"/>
      <c r="E225" s="3"/>
      <c r="F225" s="3"/>
      <c r="G225" s="3"/>
      <c r="H225" s="3"/>
      <c r="I225" s="3"/>
      <c r="J225" s="104"/>
      <c r="K225" s="104"/>
      <c r="L225" s="104"/>
      <c r="M225" s="80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24"/>
        <v>0</v>
      </c>
      <c r="AB225" s="1">
        <f t="shared" si="125"/>
        <v>0</v>
      </c>
      <c r="AC225" s="1">
        <f t="shared" si="126"/>
        <v>0</v>
      </c>
      <c r="AD225" s="1">
        <f t="shared" si="127"/>
        <v>0</v>
      </c>
      <c r="AE225" s="1" t="str">
        <f t="shared" si="135"/>
        <v/>
      </c>
      <c r="AF225" s="1" t="str">
        <f t="shared" si="128"/>
        <v/>
      </c>
      <c r="AG225" s="1" t="str">
        <f t="shared" si="129"/>
        <v/>
      </c>
      <c r="AH225" s="1" t="str">
        <f t="shared" si="130"/>
        <v/>
      </c>
      <c r="AI225" s="1" t="e">
        <f t="shared" si="136"/>
        <v>#N/A</v>
      </c>
      <c r="AJ225" s="9" t="e">
        <f t="shared" si="113"/>
        <v>#N/A</v>
      </c>
      <c r="AK225" s="9" t="e">
        <f t="shared" si="114"/>
        <v>#N/A</v>
      </c>
      <c r="AL225" s="9" t="e">
        <f t="shared" si="115"/>
        <v>#N/A</v>
      </c>
      <c r="AM225" s="9" t="e">
        <f t="shared" si="116"/>
        <v>#N/A</v>
      </c>
      <c r="AN225" s="9" t="e">
        <f t="shared" si="117"/>
        <v>#N/A</v>
      </c>
      <c r="AO225" s="9" t="e">
        <f t="shared" si="118"/>
        <v>#N/A</v>
      </c>
      <c r="AP225" s="1" t="str">
        <f t="shared" si="131"/>
        <v/>
      </c>
      <c r="AQ225" s="1" t="str">
        <f t="shared" si="132"/>
        <v/>
      </c>
      <c r="AS225" s="1" t="str">
        <f t="shared" si="133"/>
        <v/>
      </c>
      <c r="AT225" s="1" t="e">
        <f t="shared" si="137"/>
        <v>#N/A</v>
      </c>
      <c r="AU225" s="1" t="e">
        <f t="shared" si="119"/>
        <v>#N/A</v>
      </c>
      <c r="AV225" s="9" t="e">
        <f t="shared" si="134"/>
        <v>#N/A</v>
      </c>
      <c r="AW225" s="9" t="e">
        <f t="shared" si="120"/>
        <v>#N/A</v>
      </c>
      <c r="AX225" s="9" t="e">
        <f t="shared" si="121"/>
        <v>#N/A</v>
      </c>
      <c r="AY225" s="9" t="e">
        <f t="shared" si="122"/>
        <v>#N/A</v>
      </c>
      <c r="AZ225" s="9" t="e">
        <f t="shared" si="12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112"/>
        <v>#N/A</v>
      </c>
      <c r="C226" s="3"/>
      <c r="D226" s="3"/>
      <c r="E226" s="3"/>
      <c r="F226" s="3"/>
      <c r="G226" s="3"/>
      <c r="H226" s="3"/>
      <c r="I226" s="3"/>
      <c r="J226" s="104"/>
      <c r="K226" s="104"/>
      <c r="L226" s="104"/>
      <c r="M226" s="80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24"/>
        <v>0</v>
      </c>
      <c r="AB226" s="1">
        <f t="shared" si="125"/>
        <v>0</v>
      </c>
      <c r="AC226" s="1">
        <f t="shared" si="126"/>
        <v>0</v>
      </c>
      <c r="AD226" s="1">
        <f t="shared" si="127"/>
        <v>0</v>
      </c>
      <c r="AE226" s="1" t="str">
        <f t="shared" si="135"/>
        <v/>
      </c>
      <c r="AF226" s="1" t="str">
        <f t="shared" si="128"/>
        <v/>
      </c>
      <c r="AG226" s="1" t="str">
        <f t="shared" si="129"/>
        <v/>
      </c>
      <c r="AH226" s="1" t="str">
        <f t="shared" si="130"/>
        <v/>
      </c>
      <c r="AI226" s="1" t="e">
        <f t="shared" si="136"/>
        <v>#N/A</v>
      </c>
      <c r="AJ226" s="9" t="e">
        <f t="shared" si="113"/>
        <v>#N/A</v>
      </c>
      <c r="AK226" s="9" t="e">
        <f t="shared" si="114"/>
        <v>#N/A</v>
      </c>
      <c r="AL226" s="9" t="e">
        <f t="shared" si="115"/>
        <v>#N/A</v>
      </c>
      <c r="AM226" s="9" t="e">
        <f t="shared" si="116"/>
        <v>#N/A</v>
      </c>
      <c r="AN226" s="9" t="e">
        <f t="shared" si="117"/>
        <v>#N/A</v>
      </c>
      <c r="AO226" s="9" t="e">
        <f t="shared" si="118"/>
        <v>#N/A</v>
      </c>
      <c r="AP226" s="1" t="str">
        <f t="shared" si="131"/>
        <v/>
      </c>
      <c r="AQ226" s="1" t="str">
        <f t="shared" si="132"/>
        <v/>
      </c>
      <c r="AS226" s="1" t="str">
        <f t="shared" si="133"/>
        <v/>
      </c>
      <c r="AT226" s="1" t="e">
        <f t="shared" si="137"/>
        <v>#N/A</v>
      </c>
      <c r="AU226" s="1" t="e">
        <f t="shared" si="119"/>
        <v>#N/A</v>
      </c>
      <c r="AV226" s="9" t="e">
        <f t="shared" si="134"/>
        <v>#N/A</v>
      </c>
      <c r="AW226" s="9" t="e">
        <f t="shared" si="120"/>
        <v>#N/A</v>
      </c>
      <c r="AX226" s="9" t="e">
        <f t="shared" si="121"/>
        <v>#N/A</v>
      </c>
      <c r="AY226" s="9" t="e">
        <f t="shared" si="122"/>
        <v>#N/A</v>
      </c>
      <c r="AZ226" s="9" t="e">
        <f t="shared" si="12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112"/>
        <v>#N/A</v>
      </c>
      <c r="C227" s="3"/>
      <c r="D227" s="3"/>
      <c r="E227" s="3"/>
      <c r="F227" s="3"/>
      <c r="G227" s="3"/>
      <c r="H227" s="3"/>
      <c r="I227" s="3"/>
      <c r="J227" s="104"/>
      <c r="K227" s="104"/>
      <c r="L227" s="104"/>
      <c r="M227" s="80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24"/>
        <v>0</v>
      </c>
      <c r="AB227" s="1">
        <f t="shared" si="125"/>
        <v>0</v>
      </c>
      <c r="AC227" s="1">
        <f t="shared" si="126"/>
        <v>0</v>
      </c>
      <c r="AD227" s="1">
        <f t="shared" si="127"/>
        <v>0</v>
      </c>
      <c r="AE227" s="1" t="str">
        <f t="shared" si="135"/>
        <v/>
      </c>
      <c r="AF227" s="1" t="str">
        <f t="shared" si="128"/>
        <v/>
      </c>
      <c r="AG227" s="1" t="str">
        <f t="shared" si="129"/>
        <v/>
      </c>
      <c r="AH227" s="1" t="str">
        <f t="shared" si="130"/>
        <v/>
      </c>
      <c r="AI227" s="1" t="e">
        <f t="shared" si="136"/>
        <v>#N/A</v>
      </c>
      <c r="AJ227" s="9" t="e">
        <f t="shared" si="113"/>
        <v>#N/A</v>
      </c>
      <c r="AK227" s="9" t="e">
        <f t="shared" si="114"/>
        <v>#N/A</v>
      </c>
      <c r="AL227" s="9" t="e">
        <f t="shared" si="115"/>
        <v>#N/A</v>
      </c>
      <c r="AM227" s="9" t="e">
        <f t="shared" si="116"/>
        <v>#N/A</v>
      </c>
      <c r="AN227" s="9" t="e">
        <f t="shared" si="117"/>
        <v>#N/A</v>
      </c>
      <c r="AO227" s="9" t="e">
        <f t="shared" si="118"/>
        <v>#N/A</v>
      </c>
      <c r="AP227" s="1" t="str">
        <f t="shared" si="131"/>
        <v/>
      </c>
      <c r="AQ227" s="1" t="str">
        <f t="shared" si="132"/>
        <v/>
      </c>
      <c r="AS227" s="1" t="str">
        <f t="shared" si="133"/>
        <v/>
      </c>
      <c r="AT227" s="1" t="e">
        <f t="shared" si="137"/>
        <v>#N/A</v>
      </c>
      <c r="AU227" s="1" t="e">
        <f t="shared" si="119"/>
        <v>#N/A</v>
      </c>
      <c r="AV227" s="9" t="e">
        <f t="shared" si="134"/>
        <v>#N/A</v>
      </c>
      <c r="AW227" s="9" t="e">
        <f t="shared" si="120"/>
        <v>#N/A</v>
      </c>
      <c r="AX227" s="9" t="e">
        <f t="shared" si="121"/>
        <v>#N/A</v>
      </c>
      <c r="AY227" s="9" t="e">
        <f t="shared" si="122"/>
        <v>#N/A</v>
      </c>
      <c r="AZ227" s="9" t="e">
        <f t="shared" si="12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112"/>
        <v>#N/A</v>
      </c>
      <c r="C228" s="3"/>
      <c r="D228" s="3"/>
      <c r="E228" s="3"/>
      <c r="F228" s="3"/>
      <c r="G228" s="3"/>
      <c r="H228" s="3"/>
      <c r="I228" s="3"/>
      <c r="J228" s="104"/>
      <c r="K228" s="104"/>
      <c r="L228" s="104"/>
      <c r="M228" s="80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24"/>
        <v>0</v>
      </c>
      <c r="AB228" s="1">
        <f t="shared" si="125"/>
        <v>0</v>
      </c>
      <c r="AC228" s="1">
        <f t="shared" si="126"/>
        <v>0</v>
      </c>
      <c r="AD228" s="1">
        <f t="shared" si="127"/>
        <v>0</v>
      </c>
      <c r="AE228" s="1" t="str">
        <f t="shared" si="135"/>
        <v/>
      </c>
      <c r="AF228" s="1" t="str">
        <f t="shared" si="128"/>
        <v/>
      </c>
      <c r="AG228" s="1" t="str">
        <f t="shared" si="129"/>
        <v/>
      </c>
      <c r="AH228" s="1" t="str">
        <f t="shared" si="130"/>
        <v/>
      </c>
      <c r="AI228" s="1" t="e">
        <f t="shared" si="136"/>
        <v>#N/A</v>
      </c>
      <c r="AJ228" s="9" t="e">
        <f t="shared" si="113"/>
        <v>#N/A</v>
      </c>
      <c r="AK228" s="9" t="e">
        <f t="shared" si="114"/>
        <v>#N/A</v>
      </c>
      <c r="AL228" s="9" t="e">
        <f t="shared" si="115"/>
        <v>#N/A</v>
      </c>
      <c r="AM228" s="9" t="e">
        <f t="shared" si="116"/>
        <v>#N/A</v>
      </c>
      <c r="AN228" s="9" t="e">
        <f t="shared" si="117"/>
        <v>#N/A</v>
      </c>
      <c r="AO228" s="9" t="e">
        <f t="shared" si="118"/>
        <v>#N/A</v>
      </c>
      <c r="AP228" s="1" t="str">
        <f t="shared" si="131"/>
        <v/>
      </c>
      <c r="AQ228" s="1" t="str">
        <f t="shared" si="132"/>
        <v/>
      </c>
      <c r="AS228" s="1" t="str">
        <f t="shared" si="133"/>
        <v/>
      </c>
      <c r="AT228" s="1" t="e">
        <f t="shared" si="137"/>
        <v>#N/A</v>
      </c>
      <c r="AU228" s="1" t="e">
        <f t="shared" si="119"/>
        <v>#N/A</v>
      </c>
      <c r="AV228" s="9" t="e">
        <f t="shared" si="134"/>
        <v>#N/A</v>
      </c>
      <c r="AW228" s="9" t="e">
        <f t="shared" si="120"/>
        <v>#N/A</v>
      </c>
      <c r="AX228" s="9" t="e">
        <f t="shared" si="121"/>
        <v>#N/A</v>
      </c>
      <c r="AY228" s="9" t="e">
        <f t="shared" si="122"/>
        <v>#N/A</v>
      </c>
      <c r="AZ228" s="9" t="e">
        <f t="shared" si="12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112"/>
        <v>#N/A</v>
      </c>
      <c r="C229" s="3"/>
      <c r="D229" s="3"/>
      <c r="E229" s="3"/>
      <c r="F229" s="3"/>
      <c r="G229" s="3"/>
      <c r="H229" s="3"/>
      <c r="I229" s="3"/>
      <c r="J229" s="104"/>
      <c r="K229" s="104"/>
      <c r="L229" s="104"/>
      <c r="M229" s="80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24"/>
        <v>0</v>
      </c>
      <c r="AB229" s="1">
        <f t="shared" si="125"/>
        <v>0</v>
      </c>
      <c r="AC229" s="1">
        <f t="shared" si="126"/>
        <v>0</v>
      </c>
      <c r="AD229" s="1">
        <f t="shared" si="127"/>
        <v>0</v>
      </c>
      <c r="AE229" s="1" t="str">
        <f t="shared" si="135"/>
        <v/>
      </c>
      <c r="AF229" s="1" t="str">
        <f t="shared" si="128"/>
        <v/>
      </c>
      <c r="AG229" s="1" t="str">
        <f t="shared" si="129"/>
        <v/>
      </c>
      <c r="AH229" s="1" t="str">
        <f t="shared" si="130"/>
        <v/>
      </c>
      <c r="AI229" s="1" t="e">
        <f t="shared" si="136"/>
        <v>#N/A</v>
      </c>
      <c r="AJ229" s="9" t="e">
        <f t="shared" si="113"/>
        <v>#N/A</v>
      </c>
      <c r="AK229" s="9" t="e">
        <f t="shared" si="114"/>
        <v>#N/A</v>
      </c>
      <c r="AL229" s="9" t="e">
        <f t="shared" si="115"/>
        <v>#N/A</v>
      </c>
      <c r="AM229" s="9" t="e">
        <f t="shared" si="116"/>
        <v>#N/A</v>
      </c>
      <c r="AN229" s="9" t="e">
        <f t="shared" si="117"/>
        <v>#N/A</v>
      </c>
      <c r="AO229" s="9" t="e">
        <f t="shared" si="118"/>
        <v>#N/A</v>
      </c>
      <c r="AP229" s="1" t="str">
        <f t="shared" si="131"/>
        <v/>
      </c>
      <c r="AQ229" s="1" t="str">
        <f t="shared" si="132"/>
        <v/>
      </c>
      <c r="AS229" s="1" t="str">
        <f t="shared" si="133"/>
        <v/>
      </c>
      <c r="AT229" s="1" t="e">
        <f t="shared" si="137"/>
        <v>#N/A</v>
      </c>
      <c r="AU229" s="1" t="e">
        <f t="shared" si="119"/>
        <v>#N/A</v>
      </c>
      <c r="AV229" s="9" t="e">
        <f t="shared" si="134"/>
        <v>#N/A</v>
      </c>
      <c r="AW229" s="9" t="e">
        <f t="shared" si="120"/>
        <v>#N/A</v>
      </c>
      <c r="AX229" s="9" t="e">
        <f t="shared" si="121"/>
        <v>#N/A</v>
      </c>
      <c r="AY229" s="9" t="e">
        <f t="shared" si="122"/>
        <v>#N/A</v>
      </c>
      <c r="AZ229" s="9" t="e">
        <f t="shared" si="12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112"/>
        <v>#N/A</v>
      </c>
      <c r="C230" s="3"/>
      <c r="D230" s="3"/>
      <c r="E230" s="3"/>
      <c r="F230" s="3"/>
      <c r="G230" s="3"/>
      <c r="H230" s="3"/>
      <c r="I230" s="3"/>
      <c r="J230" s="104"/>
      <c r="K230" s="104"/>
      <c r="L230" s="104"/>
      <c r="M230" s="80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24"/>
        <v>0</v>
      </c>
      <c r="AB230" s="1">
        <f t="shared" si="125"/>
        <v>0</v>
      </c>
      <c r="AC230" s="1">
        <f t="shared" si="126"/>
        <v>0</v>
      </c>
      <c r="AD230" s="1">
        <f t="shared" si="127"/>
        <v>0</v>
      </c>
      <c r="AE230" s="1" t="str">
        <f t="shared" si="135"/>
        <v/>
      </c>
      <c r="AF230" s="1" t="str">
        <f t="shared" si="128"/>
        <v/>
      </c>
      <c r="AG230" s="1" t="str">
        <f t="shared" si="129"/>
        <v/>
      </c>
      <c r="AH230" s="1" t="str">
        <f t="shared" si="130"/>
        <v/>
      </c>
      <c r="AI230" s="1" t="e">
        <f t="shared" si="136"/>
        <v>#N/A</v>
      </c>
      <c r="AJ230" s="9" t="e">
        <f t="shared" si="113"/>
        <v>#N/A</v>
      </c>
      <c r="AK230" s="9" t="e">
        <f t="shared" si="114"/>
        <v>#N/A</v>
      </c>
      <c r="AL230" s="9" t="e">
        <f t="shared" si="115"/>
        <v>#N/A</v>
      </c>
      <c r="AM230" s="9" t="e">
        <f t="shared" si="116"/>
        <v>#N/A</v>
      </c>
      <c r="AN230" s="9" t="e">
        <f t="shared" si="117"/>
        <v>#N/A</v>
      </c>
      <c r="AO230" s="9" t="e">
        <f t="shared" si="118"/>
        <v>#N/A</v>
      </c>
      <c r="AP230" s="1" t="str">
        <f t="shared" si="131"/>
        <v/>
      </c>
      <c r="AQ230" s="1" t="str">
        <f t="shared" si="132"/>
        <v/>
      </c>
      <c r="AS230" s="1" t="str">
        <f t="shared" si="133"/>
        <v/>
      </c>
      <c r="AT230" s="1" t="e">
        <f t="shared" si="137"/>
        <v>#N/A</v>
      </c>
      <c r="AU230" s="1" t="e">
        <f t="shared" si="119"/>
        <v>#N/A</v>
      </c>
      <c r="AV230" s="9" t="e">
        <f t="shared" si="134"/>
        <v>#N/A</v>
      </c>
      <c r="AW230" s="9" t="e">
        <f t="shared" si="120"/>
        <v>#N/A</v>
      </c>
      <c r="AX230" s="9" t="e">
        <f t="shared" si="121"/>
        <v>#N/A</v>
      </c>
      <c r="AY230" s="9" t="e">
        <f t="shared" si="122"/>
        <v>#N/A</v>
      </c>
      <c r="AZ230" s="9" t="e">
        <f t="shared" si="12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112"/>
        <v>#N/A</v>
      </c>
      <c r="C231" s="3"/>
      <c r="D231" s="3"/>
      <c r="E231" s="3"/>
      <c r="F231" s="3"/>
      <c r="G231" s="3"/>
      <c r="H231" s="3"/>
      <c r="I231" s="3"/>
      <c r="J231" s="104"/>
      <c r="K231" s="104"/>
      <c r="L231" s="104"/>
      <c r="M231" s="80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24"/>
        <v>0</v>
      </c>
      <c r="AB231" s="1">
        <f t="shared" si="125"/>
        <v>0</v>
      </c>
      <c r="AC231" s="1">
        <f t="shared" si="126"/>
        <v>0</v>
      </c>
      <c r="AD231" s="1">
        <f t="shared" si="127"/>
        <v>0</v>
      </c>
      <c r="AE231" s="1" t="str">
        <f t="shared" si="135"/>
        <v/>
      </c>
      <c r="AF231" s="1" t="str">
        <f t="shared" si="128"/>
        <v/>
      </c>
      <c r="AG231" s="1" t="str">
        <f t="shared" si="129"/>
        <v/>
      </c>
      <c r="AH231" s="1" t="str">
        <f t="shared" si="130"/>
        <v/>
      </c>
      <c r="AI231" s="1" t="e">
        <f t="shared" si="136"/>
        <v>#N/A</v>
      </c>
      <c r="AJ231" s="9" t="e">
        <f t="shared" si="113"/>
        <v>#N/A</v>
      </c>
      <c r="AK231" s="9" t="e">
        <f t="shared" si="114"/>
        <v>#N/A</v>
      </c>
      <c r="AL231" s="9" t="e">
        <f t="shared" si="115"/>
        <v>#N/A</v>
      </c>
      <c r="AM231" s="9" t="e">
        <f t="shared" si="116"/>
        <v>#N/A</v>
      </c>
      <c r="AN231" s="9" t="e">
        <f t="shared" si="117"/>
        <v>#N/A</v>
      </c>
      <c r="AO231" s="9" t="e">
        <f t="shared" si="118"/>
        <v>#N/A</v>
      </c>
      <c r="AP231" s="1" t="str">
        <f t="shared" si="131"/>
        <v/>
      </c>
      <c r="AQ231" s="1" t="str">
        <f t="shared" si="132"/>
        <v/>
      </c>
      <c r="AS231" s="1" t="str">
        <f t="shared" si="133"/>
        <v/>
      </c>
      <c r="AT231" s="1" t="e">
        <f t="shared" si="137"/>
        <v>#N/A</v>
      </c>
      <c r="AU231" s="1" t="e">
        <f t="shared" si="119"/>
        <v>#N/A</v>
      </c>
      <c r="AV231" s="9" t="e">
        <f t="shared" si="134"/>
        <v>#N/A</v>
      </c>
      <c r="AW231" s="9" t="e">
        <f t="shared" si="120"/>
        <v>#N/A</v>
      </c>
      <c r="AX231" s="9" t="e">
        <f t="shared" si="121"/>
        <v>#N/A</v>
      </c>
      <c r="AY231" s="9" t="e">
        <f t="shared" si="122"/>
        <v>#N/A</v>
      </c>
      <c r="AZ231" s="9" t="e">
        <f t="shared" si="12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112"/>
        <v>#N/A</v>
      </c>
      <c r="C232" s="3"/>
      <c r="D232" s="3"/>
      <c r="E232" s="3"/>
      <c r="F232" s="3"/>
      <c r="G232" s="3"/>
      <c r="H232" s="3"/>
      <c r="I232" s="3"/>
      <c r="J232" s="104"/>
      <c r="K232" s="104"/>
      <c r="L232" s="104"/>
      <c r="M232" s="80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24"/>
        <v>0</v>
      </c>
      <c r="AB232" s="1">
        <f t="shared" si="125"/>
        <v>0</v>
      </c>
      <c r="AC232" s="1">
        <f t="shared" si="126"/>
        <v>0</v>
      </c>
      <c r="AD232" s="1">
        <f t="shared" si="127"/>
        <v>0</v>
      </c>
      <c r="AE232" s="1" t="str">
        <f t="shared" si="135"/>
        <v/>
      </c>
      <c r="AF232" s="1" t="str">
        <f t="shared" si="128"/>
        <v/>
      </c>
      <c r="AG232" s="1" t="str">
        <f t="shared" si="129"/>
        <v/>
      </c>
      <c r="AH232" s="1" t="str">
        <f t="shared" si="130"/>
        <v/>
      </c>
      <c r="AI232" s="1" t="e">
        <f t="shared" si="136"/>
        <v>#N/A</v>
      </c>
      <c r="AJ232" s="9" t="e">
        <f t="shared" si="113"/>
        <v>#N/A</v>
      </c>
      <c r="AK232" s="9" t="e">
        <f t="shared" si="114"/>
        <v>#N/A</v>
      </c>
      <c r="AL232" s="9" t="e">
        <f t="shared" si="115"/>
        <v>#N/A</v>
      </c>
      <c r="AM232" s="9" t="e">
        <f t="shared" si="116"/>
        <v>#N/A</v>
      </c>
      <c r="AN232" s="9" t="e">
        <f t="shared" si="117"/>
        <v>#N/A</v>
      </c>
      <c r="AO232" s="9" t="e">
        <f t="shared" si="118"/>
        <v>#N/A</v>
      </c>
      <c r="AP232" s="1" t="str">
        <f t="shared" si="131"/>
        <v/>
      </c>
      <c r="AQ232" s="1" t="str">
        <f t="shared" si="132"/>
        <v/>
      </c>
      <c r="AS232" s="1" t="str">
        <f t="shared" si="133"/>
        <v/>
      </c>
      <c r="AT232" s="1" t="e">
        <f t="shared" si="137"/>
        <v>#N/A</v>
      </c>
      <c r="AU232" s="1" t="e">
        <f t="shared" si="119"/>
        <v>#N/A</v>
      </c>
      <c r="AV232" s="9" t="e">
        <f t="shared" si="134"/>
        <v>#N/A</v>
      </c>
      <c r="AW232" s="9" t="e">
        <f t="shared" si="120"/>
        <v>#N/A</v>
      </c>
      <c r="AX232" s="9" t="e">
        <f t="shared" si="121"/>
        <v>#N/A</v>
      </c>
      <c r="AY232" s="9" t="e">
        <f t="shared" si="122"/>
        <v>#N/A</v>
      </c>
      <c r="AZ232" s="9" t="e">
        <f t="shared" si="12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112"/>
        <v>#N/A</v>
      </c>
      <c r="C233" s="3"/>
      <c r="D233" s="3"/>
      <c r="E233" s="3"/>
      <c r="F233" s="3"/>
      <c r="G233" s="3"/>
      <c r="H233" s="3"/>
      <c r="I233" s="3"/>
      <c r="J233" s="104"/>
      <c r="K233" s="104"/>
      <c r="L233" s="104"/>
      <c r="M233" s="80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24"/>
        <v>0</v>
      </c>
      <c r="AB233" s="1">
        <f t="shared" si="125"/>
        <v>0</v>
      </c>
      <c r="AC233" s="1">
        <f t="shared" si="126"/>
        <v>0</v>
      </c>
      <c r="AD233" s="1">
        <f t="shared" si="127"/>
        <v>0</v>
      </c>
      <c r="AE233" s="1" t="str">
        <f t="shared" si="135"/>
        <v/>
      </c>
      <c r="AF233" s="1" t="str">
        <f t="shared" si="128"/>
        <v/>
      </c>
      <c r="AG233" s="1" t="str">
        <f t="shared" si="129"/>
        <v/>
      </c>
      <c r="AH233" s="1" t="str">
        <f t="shared" si="130"/>
        <v/>
      </c>
      <c r="AI233" s="1" t="e">
        <f t="shared" si="136"/>
        <v>#N/A</v>
      </c>
      <c r="AJ233" s="9" t="e">
        <f t="shared" si="113"/>
        <v>#N/A</v>
      </c>
      <c r="AK233" s="9" t="e">
        <f t="shared" si="114"/>
        <v>#N/A</v>
      </c>
      <c r="AL233" s="9" t="e">
        <f t="shared" si="115"/>
        <v>#N/A</v>
      </c>
      <c r="AM233" s="9" t="e">
        <f t="shared" si="116"/>
        <v>#N/A</v>
      </c>
      <c r="AN233" s="9" t="e">
        <f t="shared" si="117"/>
        <v>#N/A</v>
      </c>
      <c r="AO233" s="9" t="e">
        <f t="shared" si="118"/>
        <v>#N/A</v>
      </c>
      <c r="AP233" s="1" t="str">
        <f t="shared" si="131"/>
        <v/>
      </c>
      <c r="AQ233" s="1" t="str">
        <f t="shared" si="132"/>
        <v/>
      </c>
      <c r="AS233" s="1" t="str">
        <f t="shared" si="133"/>
        <v/>
      </c>
      <c r="AT233" s="1" t="e">
        <f t="shared" si="137"/>
        <v>#N/A</v>
      </c>
      <c r="AU233" s="1" t="e">
        <f t="shared" si="119"/>
        <v>#N/A</v>
      </c>
      <c r="AV233" s="9" t="e">
        <f t="shared" si="134"/>
        <v>#N/A</v>
      </c>
      <c r="AW233" s="9" t="e">
        <f t="shared" si="120"/>
        <v>#N/A</v>
      </c>
      <c r="AX233" s="9" t="e">
        <f t="shared" si="121"/>
        <v>#N/A</v>
      </c>
      <c r="AY233" s="9" t="e">
        <f t="shared" si="122"/>
        <v>#N/A</v>
      </c>
      <c r="AZ233" s="9" t="e">
        <f t="shared" si="12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112"/>
        <v>#N/A</v>
      </c>
      <c r="C234" s="3"/>
      <c r="D234" s="3"/>
      <c r="E234" s="3"/>
      <c r="F234" s="3"/>
      <c r="G234" s="3"/>
      <c r="H234" s="3"/>
      <c r="I234" s="3"/>
      <c r="J234" s="104"/>
      <c r="K234" s="104"/>
      <c r="L234" s="104"/>
      <c r="M234" s="80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24"/>
        <v>0</v>
      </c>
      <c r="AB234" s="1">
        <f t="shared" si="125"/>
        <v>0</v>
      </c>
      <c r="AC234" s="1">
        <f t="shared" si="126"/>
        <v>0</v>
      </c>
      <c r="AD234" s="1">
        <f t="shared" si="127"/>
        <v>0</v>
      </c>
      <c r="AE234" s="1" t="str">
        <f t="shared" si="135"/>
        <v/>
      </c>
      <c r="AF234" s="1" t="str">
        <f t="shared" si="128"/>
        <v/>
      </c>
      <c r="AG234" s="1" t="str">
        <f t="shared" si="129"/>
        <v/>
      </c>
      <c r="AH234" s="1" t="str">
        <f t="shared" si="130"/>
        <v/>
      </c>
      <c r="AI234" s="1" t="e">
        <f t="shared" si="136"/>
        <v>#N/A</v>
      </c>
      <c r="AJ234" s="9" t="e">
        <f t="shared" si="113"/>
        <v>#N/A</v>
      </c>
      <c r="AK234" s="9" t="e">
        <f t="shared" si="114"/>
        <v>#N/A</v>
      </c>
      <c r="AL234" s="9" t="e">
        <f t="shared" si="115"/>
        <v>#N/A</v>
      </c>
      <c r="AM234" s="9" t="e">
        <f t="shared" si="116"/>
        <v>#N/A</v>
      </c>
      <c r="AN234" s="9" t="e">
        <f t="shared" si="117"/>
        <v>#N/A</v>
      </c>
      <c r="AO234" s="9" t="e">
        <f t="shared" si="118"/>
        <v>#N/A</v>
      </c>
      <c r="AP234" s="1" t="str">
        <f t="shared" si="131"/>
        <v/>
      </c>
      <c r="AQ234" s="1" t="str">
        <f t="shared" si="132"/>
        <v/>
      </c>
      <c r="AS234" s="1" t="str">
        <f t="shared" si="133"/>
        <v/>
      </c>
      <c r="AT234" s="1" t="e">
        <f t="shared" si="137"/>
        <v>#N/A</v>
      </c>
      <c r="AU234" s="1" t="e">
        <f t="shared" si="119"/>
        <v>#N/A</v>
      </c>
      <c r="AV234" s="9" t="e">
        <f t="shared" si="134"/>
        <v>#N/A</v>
      </c>
      <c r="AW234" s="9" t="e">
        <f t="shared" si="120"/>
        <v>#N/A</v>
      </c>
      <c r="AX234" s="9" t="e">
        <f t="shared" si="121"/>
        <v>#N/A</v>
      </c>
      <c r="AY234" s="9" t="e">
        <f t="shared" si="122"/>
        <v>#N/A</v>
      </c>
      <c r="AZ234" s="9" t="e">
        <f t="shared" si="12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112"/>
        <v>#N/A</v>
      </c>
      <c r="C235" s="3"/>
      <c r="D235" s="3"/>
      <c r="E235" s="3"/>
      <c r="F235" s="3"/>
      <c r="G235" s="3"/>
      <c r="H235" s="3"/>
      <c r="I235" s="3"/>
      <c r="J235" s="104"/>
      <c r="K235" s="104"/>
      <c r="L235" s="104"/>
      <c r="M235" s="80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24"/>
        <v>0</v>
      </c>
      <c r="AB235" s="1">
        <f t="shared" si="125"/>
        <v>0</v>
      </c>
      <c r="AC235" s="1">
        <f t="shared" si="126"/>
        <v>0</v>
      </c>
      <c r="AD235" s="1">
        <f t="shared" si="127"/>
        <v>0</v>
      </c>
      <c r="AE235" s="1" t="str">
        <f t="shared" si="135"/>
        <v/>
      </c>
      <c r="AF235" s="1" t="str">
        <f t="shared" si="128"/>
        <v/>
      </c>
      <c r="AG235" s="1" t="str">
        <f t="shared" si="129"/>
        <v/>
      </c>
      <c r="AH235" s="1" t="str">
        <f t="shared" si="130"/>
        <v/>
      </c>
      <c r="AI235" s="1" t="e">
        <f t="shared" si="136"/>
        <v>#N/A</v>
      </c>
      <c r="AJ235" s="9" t="e">
        <f t="shared" si="113"/>
        <v>#N/A</v>
      </c>
      <c r="AK235" s="9" t="e">
        <f t="shared" si="114"/>
        <v>#N/A</v>
      </c>
      <c r="AL235" s="9" t="e">
        <f t="shared" si="115"/>
        <v>#N/A</v>
      </c>
      <c r="AM235" s="9" t="e">
        <f t="shared" si="116"/>
        <v>#N/A</v>
      </c>
      <c r="AN235" s="9" t="e">
        <f t="shared" si="117"/>
        <v>#N/A</v>
      </c>
      <c r="AO235" s="9" t="e">
        <f t="shared" si="118"/>
        <v>#N/A</v>
      </c>
      <c r="AP235" s="1" t="str">
        <f t="shared" si="131"/>
        <v/>
      </c>
      <c r="AQ235" s="1" t="str">
        <f t="shared" si="132"/>
        <v/>
      </c>
      <c r="AS235" s="1" t="str">
        <f t="shared" si="133"/>
        <v/>
      </c>
      <c r="AT235" s="1" t="e">
        <f t="shared" si="137"/>
        <v>#N/A</v>
      </c>
      <c r="AU235" s="1" t="e">
        <f t="shared" si="119"/>
        <v>#N/A</v>
      </c>
      <c r="AV235" s="9" t="e">
        <f t="shared" si="134"/>
        <v>#N/A</v>
      </c>
      <c r="AW235" s="9" t="e">
        <f t="shared" si="120"/>
        <v>#N/A</v>
      </c>
      <c r="AX235" s="9" t="e">
        <f t="shared" si="121"/>
        <v>#N/A</v>
      </c>
      <c r="AY235" s="9" t="e">
        <f t="shared" si="122"/>
        <v>#N/A</v>
      </c>
      <c r="AZ235" s="9" t="e">
        <f t="shared" si="12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112"/>
        <v>#N/A</v>
      </c>
      <c r="C236" s="3"/>
      <c r="D236" s="3"/>
      <c r="E236" s="3"/>
      <c r="F236" s="3"/>
      <c r="G236" s="3"/>
      <c r="H236" s="3"/>
      <c r="I236" s="3"/>
      <c r="J236" s="104"/>
      <c r="K236" s="104"/>
      <c r="L236" s="104"/>
      <c r="M236" s="80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24"/>
        <v>0</v>
      </c>
      <c r="AB236" s="1">
        <f t="shared" si="125"/>
        <v>0</v>
      </c>
      <c r="AC236" s="1">
        <f t="shared" si="126"/>
        <v>0</v>
      </c>
      <c r="AD236" s="1">
        <f t="shared" si="127"/>
        <v>0</v>
      </c>
      <c r="AE236" s="1" t="str">
        <f t="shared" si="135"/>
        <v/>
      </c>
      <c r="AF236" s="1" t="str">
        <f t="shared" si="128"/>
        <v/>
      </c>
      <c r="AG236" s="1" t="str">
        <f t="shared" si="129"/>
        <v/>
      </c>
      <c r="AH236" s="1" t="str">
        <f t="shared" si="130"/>
        <v/>
      </c>
      <c r="AI236" s="1" t="e">
        <f t="shared" si="136"/>
        <v>#N/A</v>
      </c>
      <c r="AJ236" s="9" t="e">
        <f t="shared" si="113"/>
        <v>#N/A</v>
      </c>
      <c r="AK236" s="9" t="e">
        <f t="shared" si="114"/>
        <v>#N/A</v>
      </c>
      <c r="AL236" s="9" t="e">
        <f t="shared" si="115"/>
        <v>#N/A</v>
      </c>
      <c r="AM236" s="9" t="e">
        <f t="shared" si="116"/>
        <v>#N/A</v>
      </c>
      <c r="AN236" s="9" t="e">
        <f t="shared" si="117"/>
        <v>#N/A</v>
      </c>
      <c r="AO236" s="9" t="e">
        <f t="shared" si="118"/>
        <v>#N/A</v>
      </c>
      <c r="AP236" s="1" t="str">
        <f t="shared" si="131"/>
        <v/>
      </c>
      <c r="AQ236" s="1" t="str">
        <f t="shared" si="132"/>
        <v/>
      </c>
      <c r="AS236" s="1" t="str">
        <f t="shared" si="133"/>
        <v/>
      </c>
      <c r="AT236" s="1" t="e">
        <f t="shared" si="137"/>
        <v>#N/A</v>
      </c>
      <c r="AU236" s="1" t="e">
        <f t="shared" si="119"/>
        <v>#N/A</v>
      </c>
      <c r="AV236" s="9" t="e">
        <f t="shared" si="134"/>
        <v>#N/A</v>
      </c>
      <c r="AW236" s="9" t="e">
        <f t="shared" si="120"/>
        <v>#N/A</v>
      </c>
      <c r="AX236" s="9" t="e">
        <f t="shared" si="121"/>
        <v>#N/A</v>
      </c>
      <c r="AY236" s="9" t="e">
        <f t="shared" si="122"/>
        <v>#N/A</v>
      </c>
      <c r="AZ236" s="9" t="e">
        <f t="shared" si="12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112"/>
        <v>#N/A</v>
      </c>
      <c r="C237" s="3"/>
      <c r="D237" s="3"/>
      <c r="E237" s="3"/>
      <c r="F237" s="3"/>
      <c r="G237" s="3"/>
      <c r="H237" s="3"/>
      <c r="I237" s="3"/>
      <c r="J237" s="104"/>
      <c r="K237" s="104"/>
      <c r="L237" s="104"/>
      <c r="M237" s="80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24"/>
        <v>0</v>
      </c>
      <c r="AB237" s="1">
        <f t="shared" si="125"/>
        <v>0</v>
      </c>
      <c r="AC237" s="1">
        <f t="shared" si="126"/>
        <v>0</v>
      </c>
      <c r="AD237" s="1">
        <f t="shared" si="127"/>
        <v>0</v>
      </c>
      <c r="AE237" s="1" t="str">
        <f t="shared" si="135"/>
        <v/>
      </c>
      <c r="AF237" s="1" t="str">
        <f t="shared" si="128"/>
        <v/>
      </c>
      <c r="AG237" s="1" t="str">
        <f t="shared" si="129"/>
        <v/>
      </c>
      <c r="AH237" s="1" t="str">
        <f t="shared" si="130"/>
        <v/>
      </c>
      <c r="AI237" s="1" t="e">
        <f t="shared" si="136"/>
        <v>#N/A</v>
      </c>
      <c r="AJ237" s="9" t="e">
        <f t="shared" si="113"/>
        <v>#N/A</v>
      </c>
      <c r="AK237" s="9" t="e">
        <f t="shared" si="114"/>
        <v>#N/A</v>
      </c>
      <c r="AL237" s="9" t="e">
        <f t="shared" si="115"/>
        <v>#N/A</v>
      </c>
      <c r="AM237" s="9" t="e">
        <f t="shared" si="116"/>
        <v>#N/A</v>
      </c>
      <c r="AN237" s="9" t="e">
        <f t="shared" si="117"/>
        <v>#N/A</v>
      </c>
      <c r="AO237" s="9" t="e">
        <f t="shared" si="118"/>
        <v>#N/A</v>
      </c>
      <c r="AP237" s="1" t="str">
        <f t="shared" si="131"/>
        <v/>
      </c>
      <c r="AQ237" s="1" t="str">
        <f t="shared" si="132"/>
        <v/>
      </c>
      <c r="AS237" s="1" t="str">
        <f t="shared" si="133"/>
        <v/>
      </c>
      <c r="AT237" s="1" t="e">
        <f t="shared" si="137"/>
        <v>#N/A</v>
      </c>
      <c r="AU237" s="1" t="e">
        <f t="shared" si="119"/>
        <v>#N/A</v>
      </c>
      <c r="AV237" s="9" t="e">
        <f t="shared" si="134"/>
        <v>#N/A</v>
      </c>
      <c r="AW237" s="9" t="e">
        <f t="shared" si="120"/>
        <v>#N/A</v>
      </c>
      <c r="AX237" s="9" t="e">
        <f t="shared" si="121"/>
        <v>#N/A</v>
      </c>
      <c r="AY237" s="9" t="e">
        <f t="shared" si="122"/>
        <v>#N/A</v>
      </c>
      <c r="AZ237" s="9" t="e">
        <f t="shared" si="12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112"/>
        <v>#N/A</v>
      </c>
      <c r="C238" s="3"/>
      <c r="D238" s="3"/>
      <c r="E238" s="3"/>
      <c r="F238" s="3"/>
      <c r="G238" s="3"/>
      <c r="H238" s="3"/>
      <c r="I238" s="3"/>
      <c r="J238" s="104"/>
      <c r="K238" s="104"/>
      <c r="L238" s="104"/>
      <c r="M238" s="80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24"/>
        <v>0</v>
      </c>
      <c r="AB238" s="1">
        <f t="shared" si="125"/>
        <v>0</v>
      </c>
      <c r="AC238" s="1">
        <f t="shared" si="126"/>
        <v>0</v>
      </c>
      <c r="AD238" s="1">
        <f t="shared" si="127"/>
        <v>0</v>
      </c>
      <c r="AE238" s="1" t="str">
        <f t="shared" si="135"/>
        <v/>
      </c>
      <c r="AF238" s="1" t="str">
        <f t="shared" si="128"/>
        <v/>
      </c>
      <c r="AG238" s="1" t="str">
        <f t="shared" si="129"/>
        <v/>
      </c>
      <c r="AH238" s="1" t="str">
        <f t="shared" si="130"/>
        <v/>
      </c>
      <c r="AI238" s="1" t="e">
        <f t="shared" si="136"/>
        <v>#N/A</v>
      </c>
      <c r="AJ238" s="9" t="e">
        <f t="shared" si="113"/>
        <v>#N/A</v>
      </c>
      <c r="AK238" s="9" t="e">
        <f t="shared" si="114"/>
        <v>#N/A</v>
      </c>
      <c r="AL238" s="9" t="e">
        <f t="shared" si="115"/>
        <v>#N/A</v>
      </c>
      <c r="AM238" s="9" t="e">
        <f t="shared" si="116"/>
        <v>#N/A</v>
      </c>
      <c r="AN238" s="9" t="e">
        <f t="shared" si="117"/>
        <v>#N/A</v>
      </c>
      <c r="AO238" s="9" t="e">
        <f t="shared" si="118"/>
        <v>#N/A</v>
      </c>
      <c r="AP238" s="1" t="str">
        <f t="shared" si="131"/>
        <v/>
      </c>
      <c r="AQ238" s="1" t="str">
        <f t="shared" si="132"/>
        <v/>
      </c>
      <c r="AS238" s="1" t="str">
        <f t="shared" si="133"/>
        <v/>
      </c>
      <c r="AT238" s="1" t="e">
        <f t="shared" si="137"/>
        <v>#N/A</v>
      </c>
      <c r="AU238" s="1" t="e">
        <f t="shared" si="119"/>
        <v>#N/A</v>
      </c>
      <c r="AV238" s="9" t="e">
        <f t="shared" si="134"/>
        <v>#N/A</v>
      </c>
      <c r="AW238" s="9" t="e">
        <f t="shared" si="120"/>
        <v>#N/A</v>
      </c>
      <c r="AX238" s="9" t="e">
        <f t="shared" si="121"/>
        <v>#N/A</v>
      </c>
      <c r="AY238" s="9" t="e">
        <f t="shared" si="122"/>
        <v>#N/A</v>
      </c>
      <c r="AZ238" s="9" t="e">
        <f t="shared" si="12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112"/>
        <v>#N/A</v>
      </c>
      <c r="C239" s="3"/>
      <c r="D239" s="3"/>
      <c r="E239" s="3"/>
      <c r="F239" s="3"/>
      <c r="G239" s="3"/>
      <c r="H239" s="3"/>
      <c r="I239" s="3"/>
      <c r="J239" s="104"/>
      <c r="K239" s="104"/>
      <c r="L239" s="104"/>
      <c r="M239" s="80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24"/>
        <v>0</v>
      </c>
      <c r="AB239" s="1">
        <f t="shared" si="125"/>
        <v>0</v>
      </c>
      <c r="AC239" s="1">
        <f t="shared" si="126"/>
        <v>0</v>
      </c>
      <c r="AD239" s="1">
        <f t="shared" si="127"/>
        <v>0</v>
      </c>
      <c r="AE239" s="1" t="str">
        <f t="shared" si="135"/>
        <v/>
      </c>
      <c r="AF239" s="1" t="str">
        <f t="shared" si="128"/>
        <v/>
      </c>
      <c r="AG239" s="1" t="str">
        <f t="shared" si="129"/>
        <v/>
      </c>
      <c r="AH239" s="1" t="str">
        <f t="shared" si="130"/>
        <v/>
      </c>
      <c r="AI239" s="1" t="e">
        <f t="shared" si="136"/>
        <v>#N/A</v>
      </c>
      <c r="AJ239" s="9" t="e">
        <f t="shared" si="113"/>
        <v>#N/A</v>
      </c>
      <c r="AK239" s="9" t="e">
        <f t="shared" si="114"/>
        <v>#N/A</v>
      </c>
      <c r="AL239" s="9" t="e">
        <f t="shared" si="115"/>
        <v>#N/A</v>
      </c>
      <c r="AM239" s="9" t="e">
        <f t="shared" si="116"/>
        <v>#N/A</v>
      </c>
      <c r="AN239" s="9" t="e">
        <f t="shared" si="117"/>
        <v>#N/A</v>
      </c>
      <c r="AO239" s="9" t="e">
        <f t="shared" si="118"/>
        <v>#N/A</v>
      </c>
      <c r="AP239" s="1" t="str">
        <f t="shared" si="131"/>
        <v/>
      </c>
      <c r="AQ239" s="1" t="str">
        <f t="shared" si="132"/>
        <v/>
      </c>
      <c r="AS239" s="1" t="str">
        <f t="shared" si="133"/>
        <v/>
      </c>
      <c r="AT239" s="1" t="e">
        <f t="shared" si="137"/>
        <v>#N/A</v>
      </c>
      <c r="AU239" s="1" t="e">
        <f t="shared" si="119"/>
        <v>#N/A</v>
      </c>
      <c r="AV239" s="9" t="e">
        <f t="shared" si="134"/>
        <v>#N/A</v>
      </c>
      <c r="AW239" s="9" t="e">
        <f t="shared" si="120"/>
        <v>#N/A</v>
      </c>
      <c r="AX239" s="9" t="e">
        <f t="shared" si="121"/>
        <v>#N/A</v>
      </c>
      <c r="AY239" s="9" t="e">
        <f t="shared" si="122"/>
        <v>#N/A</v>
      </c>
      <c r="AZ239" s="9" t="e">
        <f t="shared" si="12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112"/>
        <v>#N/A</v>
      </c>
      <c r="C240" s="3"/>
      <c r="D240" s="3"/>
      <c r="E240" s="3"/>
      <c r="F240" s="3"/>
      <c r="G240" s="3"/>
      <c r="H240" s="3"/>
      <c r="I240" s="3"/>
      <c r="J240" s="104"/>
      <c r="K240" s="104"/>
      <c r="L240" s="104"/>
      <c r="M240" s="80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24"/>
        <v>0</v>
      </c>
      <c r="AB240" s="1">
        <f t="shared" si="125"/>
        <v>0</v>
      </c>
      <c r="AC240" s="1">
        <f t="shared" si="126"/>
        <v>0</v>
      </c>
      <c r="AD240" s="1">
        <f t="shared" si="127"/>
        <v>0</v>
      </c>
      <c r="AE240" s="1" t="str">
        <f t="shared" si="135"/>
        <v/>
      </c>
      <c r="AF240" s="1" t="str">
        <f t="shared" si="128"/>
        <v/>
      </c>
      <c r="AG240" s="1" t="str">
        <f t="shared" si="129"/>
        <v/>
      </c>
      <c r="AH240" s="1" t="str">
        <f t="shared" si="130"/>
        <v/>
      </c>
      <c r="AI240" s="1" t="e">
        <f t="shared" si="136"/>
        <v>#N/A</v>
      </c>
      <c r="AJ240" s="9" t="e">
        <f t="shared" si="113"/>
        <v>#N/A</v>
      </c>
      <c r="AK240" s="9" t="e">
        <f t="shared" si="114"/>
        <v>#N/A</v>
      </c>
      <c r="AL240" s="9" t="e">
        <f t="shared" si="115"/>
        <v>#N/A</v>
      </c>
      <c r="AM240" s="9" t="e">
        <f t="shared" si="116"/>
        <v>#N/A</v>
      </c>
      <c r="AN240" s="9" t="e">
        <f t="shared" si="117"/>
        <v>#N/A</v>
      </c>
      <c r="AO240" s="9" t="e">
        <f t="shared" si="118"/>
        <v>#N/A</v>
      </c>
      <c r="AP240" s="1" t="str">
        <f t="shared" si="131"/>
        <v/>
      </c>
      <c r="AQ240" s="1" t="str">
        <f t="shared" si="132"/>
        <v/>
      </c>
      <c r="AS240" s="1" t="str">
        <f t="shared" si="133"/>
        <v/>
      </c>
      <c r="AT240" s="1" t="e">
        <f t="shared" si="137"/>
        <v>#N/A</v>
      </c>
      <c r="AU240" s="1" t="e">
        <f t="shared" si="119"/>
        <v>#N/A</v>
      </c>
      <c r="AV240" s="9" t="e">
        <f t="shared" si="134"/>
        <v>#N/A</v>
      </c>
      <c r="AW240" s="9" t="e">
        <f t="shared" si="120"/>
        <v>#N/A</v>
      </c>
      <c r="AX240" s="9" t="e">
        <f t="shared" si="121"/>
        <v>#N/A</v>
      </c>
      <c r="AY240" s="9" t="e">
        <f t="shared" si="122"/>
        <v>#N/A</v>
      </c>
      <c r="AZ240" s="9" t="e">
        <f t="shared" si="12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112"/>
        <v>#N/A</v>
      </c>
      <c r="C241" s="3"/>
      <c r="D241" s="3"/>
      <c r="E241" s="3"/>
      <c r="F241" s="3"/>
      <c r="G241" s="3"/>
      <c r="H241" s="3"/>
      <c r="I241" s="3"/>
      <c r="J241" s="104"/>
      <c r="K241" s="104"/>
      <c r="L241" s="104"/>
      <c r="M241" s="80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24"/>
        <v>0</v>
      </c>
      <c r="AB241" s="1">
        <f t="shared" si="125"/>
        <v>0</v>
      </c>
      <c r="AC241" s="1">
        <f t="shared" si="126"/>
        <v>0</v>
      </c>
      <c r="AD241" s="1">
        <f t="shared" si="127"/>
        <v>0</v>
      </c>
      <c r="AE241" s="1" t="str">
        <f t="shared" si="135"/>
        <v/>
      </c>
      <c r="AF241" s="1" t="str">
        <f t="shared" si="128"/>
        <v/>
      </c>
      <c r="AG241" s="1" t="str">
        <f t="shared" si="129"/>
        <v/>
      </c>
      <c r="AH241" s="1" t="str">
        <f t="shared" si="130"/>
        <v/>
      </c>
      <c r="AI241" s="1" t="e">
        <f t="shared" si="136"/>
        <v>#N/A</v>
      </c>
      <c r="AJ241" s="9" t="e">
        <f t="shared" si="113"/>
        <v>#N/A</v>
      </c>
      <c r="AK241" s="9" t="e">
        <f t="shared" si="114"/>
        <v>#N/A</v>
      </c>
      <c r="AL241" s="9" t="e">
        <f t="shared" si="115"/>
        <v>#N/A</v>
      </c>
      <c r="AM241" s="9" t="e">
        <f t="shared" si="116"/>
        <v>#N/A</v>
      </c>
      <c r="AN241" s="9" t="e">
        <f t="shared" si="117"/>
        <v>#N/A</v>
      </c>
      <c r="AO241" s="9" t="e">
        <f t="shared" si="118"/>
        <v>#N/A</v>
      </c>
      <c r="AP241" s="1" t="str">
        <f t="shared" si="131"/>
        <v/>
      </c>
      <c r="AQ241" s="1" t="str">
        <f t="shared" si="132"/>
        <v/>
      </c>
      <c r="AS241" s="1" t="str">
        <f t="shared" si="133"/>
        <v/>
      </c>
      <c r="AT241" s="1" t="e">
        <f t="shared" si="137"/>
        <v>#N/A</v>
      </c>
      <c r="AU241" s="1" t="e">
        <f t="shared" si="119"/>
        <v>#N/A</v>
      </c>
      <c r="AV241" s="9" t="e">
        <f t="shared" si="134"/>
        <v>#N/A</v>
      </c>
      <c r="AW241" s="9" t="e">
        <f t="shared" si="120"/>
        <v>#N/A</v>
      </c>
      <c r="AX241" s="9" t="e">
        <f t="shared" si="121"/>
        <v>#N/A</v>
      </c>
      <c r="AY241" s="9" t="e">
        <f t="shared" si="122"/>
        <v>#N/A</v>
      </c>
      <c r="AZ241" s="9" t="e">
        <f t="shared" si="12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112"/>
        <v>#N/A</v>
      </c>
      <c r="C242" s="3"/>
      <c r="D242" s="3"/>
      <c r="E242" s="3"/>
      <c r="F242" s="3"/>
      <c r="G242" s="3"/>
      <c r="H242" s="3"/>
      <c r="I242" s="3"/>
      <c r="J242" s="104"/>
      <c r="K242" s="104"/>
      <c r="L242" s="104"/>
      <c r="M242" s="80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24"/>
        <v>0</v>
      </c>
      <c r="AB242" s="1">
        <f t="shared" si="125"/>
        <v>0</v>
      </c>
      <c r="AC242" s="1">
        <f t="shared" si="126"/>
        <v>0</v>
      </c>
      <c r="AD242" s="1">
        <f t="shared" si="127"/>
        <v>0</v>
      </c>
      <c r="AE242" s="1" t="str">
        <f t="shared" si="135"/>
        <v/>
      </c>
      <c r="AF242" s="1" t="str">
        <f t="shared" si="128"/>
        <v/>
      </c>
      <c r="AG242" s="1" t="str">
        <f t="shared" si="129"/>
        <v/>
      </c>
      <c r="AH242" s="1" t="str">
        <f t="shared" si="130"/>
        <v/>
      </c>
      <c r="AI242" s="1" t="e">
        <f t="shared" si="136"/>
        <v>#N/A</v>
      </c>
      <c r="AJ242" s="9" t="e">
        <f t="shared" si="113"/>
        <v>#N/A</v>
      </c>
      <c r="AK242" s="9" t="e">
        <f t="shared" si="114"/>
        <v>#N/A</v>
      </c>
      <c r="AL242" s="9" t="e">
        <f t="shared" si="115"/>
        <v>#N/A</v>
      </c>
      <c r="AM242" s="9" t="e">
        <f t="shared" si="116"/>
        <v>#N/A</v>
      </c>
      <c r="AN242" s="9" t="e">
        <f t="shared" si="117"/>
        <v>#N/A</v>
      </c>
      <c r="AO242" s="9" t="e">
        <f t="shared" si="118"/>
        <v>#N/A</v>
      </c>
      <c r="AP242" s="1" t="str">
        <f t="shared" si="131"/>
        <v/>
      </c>
      <c r="AQ242" s="1" t="str">
        <f t="shared" si="132"/>
        <v/>
      </c>
      <c r="AS242" s="1" t="str">
        <f t="shared" si="133"/>
        <v/>
      </c>
      <c r="AT242" s="1" t="e">
        <f t="shared" si="137"/>
        <v>#N/A</v>
      </c>
      <c r="AU242" s="1" t="e">
        <f t="shared" si="119"/>
        <v>#N/A</v>
      </c>
      <c r="AV242" s="9" t="e">
        <f t="shared" si="134"/>
        <v>#N/A</v>
      </c>
      <c r="AW242" s="9" t="e">
        <f t="shared" si="120"/>
        <v>#N/A</v>
      </c>
      <c r="AX242" s="9" t="e">
        <f t="shared" si="121"/>
        <v>#N/A</v>
      </c>
      <c r="AY242" s="9" t="e">
        <f t="shared" si="122"/>
        <v>#N/A</v>
      </c>
      <c r="AZ242" s="9" t="e">
        <f t="shared" si="12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112"/>
        <v>#N/A</v>
      </c>
      <c r="C243" s="3"/>
      <c r="D243" s="3"/>
      <c r="E243" s="3"/>
      <c r="F243" s="3"/>
      <c r="G243" s="3"/>
      <c r="H243" s="3"/>
      <c r="I243" s="3"/>
      <c r="J243" s="104"/>
      <c r="K243" s="104"/>
      <c r="L243" s="104"/>
      <c r="M243" s="80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24"/>
        <v>0</v>
      </c>
      <c r="AB243" s="1">
        <f t="shared" si="125"/>
        <v>0</v>
      </c>
      <c r="AC243" s="1">
        <f t="shared" si="126"/>
        <v>0</v>
      </c>
      <c r="AD243" s="1">
        <f t="shared" si="127"/>
        <v>0</v>
      </c>
      <c r="AE243" s="1" t="str">
        <f t="shared" si="135"/>
        <v/>
      </c>
      <c r="AF243" s="1" t="str">
        <f t="shared" si="128"/>
        <v/>
      </c>
      <c r="AG243" s="1" t="str">
        <f t="shared" si="129"/>
        <v/>
      </c>
      <c r="AH243" s="1" t="str">
        <f t="shared" si="130"/>
        <v/>
      </c>
      <c r="AI243" s="1" t="e">
        <f t="shared" si="136"/>
        <v>#N/A</v>
      </c>
      <c r="AJ243" s="9" t="e">
        <f t="shared" si="113"/>
        <v>#N/A</v>
      </c>
      <c r="AK243" s="9" t="e">
        <f t="shared" si="114"/>
        <v>#N/A</v>
      </c>
      <c r="AL243" s="9" t="e">
        <f t="shared" si="115"/>
        <v>#N/A</v>
      </c>
      <c r="AM243" s="9" t="e">
        <f t="shared" si="116"/>
        <v>#N/A</v>
      </c>
      <c r="AN243" s="9" t="e">
        <f t="shared" si="117"/>
        <v>#N/A</v>
      </c>
      <c r="AO243" s="9" t="e">
        <f t="shared" si="118"/>
        <v>#N/A</v>
      </c>
      <c r="AP243" s="1" t="str">
        <f t="shared" si="131"/>
        <v/>
      </c>
      <c r="AQ243" s="1" t="str">
        <f t="shared" si="132"/>
        <v/>
      </c>
      <c r="AS243" s="1" t="str">
        <f t="shared" si="133"/>
        <v/>
      </c>
      <c r="AT243" s="1" t="e">
        <f t="shared" si="137"/>
        <v>#N/A</v>
      </c>
      <c r="AU243" s="1" t="e">
        <f t="shared" si="119"/>
        <v>#N/A</v>
      </c>
      <c r="AV243" s="9" t="e">
        <f t="shared" si="134"/>
        <v>#N/A</v>
      </c>
      <c r="AW243" s="9" t="e">
        <f t="shared" si="120"/>
        <v>#N/A</v>
      </c>
      <c r="AX243" s="9" t="e">
        <f t="shared" si="121"/>
        <v>#N/A</v>
      </c>
      <c r="AY243" s="9" t="e">
        <f t="shared" si="122"/>
        <v>#N/A</v>
      </c>
      <c r="AZ243" s="9" t="e">
        <f t="shared" si="12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112"/>
        <v>#N/A</v>
      </c>
      <c r="C244" s="3"/>
      <c r="D244" s="3"/>
      <c r="E244" s="3"/>
      <c r="F244" s="3"/>
      <c r="G244" s="3"/>
      <c r="H244" s="3"/>
      <c r="I244" s="3"/>
      <c r="J244" s="104"/>
      <c r="K244" s="104"/>
      <c r="L244" s="104"/>
      <c r="M244" s="80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24"/>
        <v>0</v>
      </c>
      <c r="AB244" s="1">
        <f t="shared" si="125"/>
        <v>0</v>
      </c>
      <c r="AC244" s="1">
        <f t="shared" si="126"/>
        <v>0</v>
      </c>
      <c r="AD244" s="1">
        <f t="shared" si="127"/>
        <v>0</v>
      </c>
      <c r="AE244" s="1" t="str">
        <f t="shared" si="135"/>
        <v/>
      </c>
      <c r="AF244" s="1" t="str">
        <f t="shared" si="128"/>
        <v/>
      </c>
      <c r="AG244" s="1" t="str">
        <f t="shared" si="129"/>
        <v/>
      </c>
      <c r="AH244" s="1" t="str">
        <f t="shared" si="130"/>
        <v/>
      </c>
      <c r="AI244" s="1" t="e">
        <f t="shared" si="136"/>
        <v>#N/A</v>
      </c>
      <c r="AJ244" s="9" t="e">
        <f t="shared" si="113"/>
        <v>#N/A</v>
      </c>
      <c r="AK244" s="9" t="e">
        <f t="shared" si="114"/>
        <v>#N/A</v>
      </c>
      <c r="AL244" s="9" t="e">
        <f t="shared" si="115"/>
        <v>#N/A</v>
      </c>
      <c r="AM244" s="9" t="e">
        <f t="shared" si="116"/>
        <v>#N/A</v>
      </c>
      <c r="AN244" s="9" t="e">
        <f t="shared" si="117"/>
        <v>#N/A</v>
      </c>
      <c r="AO244" s="9" t="e">
        <f t="shared" si="118"/>
        <v>#N/A</v>
      </c>
      <c r="AP244" s="1" t="str">
        <f t="shared" si="131"/>
        <v/>
      </c>
      <c r="AQ244" s="1" t="str">
        <f t="shared" si="132"/>
        <v/>
      </c>
      <c r="AS244" s="1" t="str">
        <f t="shared" si="133"/>
        <v/>
      </c>
      <c r="AT244" s="1" t="e">
        <f t="shared" si="137"/>
        <v>#N/A</v>
      </c>
      <c r="AU244" s="1" t="e">
        <f t="shared" si="119"/>
        <v>#N/A</v>
      </c>
      <c r="AV244" s="9" t="e">
        <f t="shared" si="134"/>
        <v>#N/A</v>
      </c>
      <c r="AW244" s="9" t="e">
        <f t="shared" si="120"/>
        <v>#N/A</v>
      </c>
      <c r="AX244" s="9" t="e">
        <f t="shared" si="121"/>
        <v>#N/A</v>
      </c>
      <c r="AY244" s="9" t="e">
        <f t="shared" si="122"/>
        <v>#N/A</v>
      </c>
      <c r="AZ244" s="9" t="e">
        <f t="shared" si="12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112"/>
        <v>#N/A</v>
      </c>
      <c r="C245" s="3"/>
      <c r="D245" s="3"/>
      <c r="E245" s="3"/>
      <c r="F245" s="3"/>
      <c r="G245" s="3"/>
      <c r="H245" s="3"/>
      <c r="I245" s="3"/>
      <c r="J245" s="104"/>
      <c r="K245" s="104"/>
      <c r="L245" s="104"/>
      <c r="M245" s="80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24"/>
        <v>0</v>
      </c>
      <c r="AB245" s="1">
        <f t="shared" si="125"/>
        <v>0</v>
      </c>
      <c r="AC245" s="1">
        <f t="shared" si="126"/>
        <v>0</v>
      </c>
      <c r="AD245" s="1">
        <f t="shared" si="127"/>
        <v>0</v>
      </c>
      <c r="AE245" s="1" t="str">
        <f t="shared" si="135"/>
        <v/>
      </c>
      <c r="AF245" s="1" t="str">
        <f t="shared" si="128"/>
        <v/>
      </c>
      <c r="AG245" s="1" t="str">
        <f t="shared" si="129"/>
        <v/>
      </c>
      <c r="AH245" s="1" t="str">
        <f t="shared" si="130"/>
        <v/>
      </c>
      <c r="AI245" s="1" t="e">
        <f t="shared" si="136"/>
        <v>#N/A</v>
      </c>
      <c r="AJ245" s="9" t="e">
        <f t="shared" si="113"/>
        <v>#N/A</v>
      </c>
      <c r="AK245" s="9" t="e">
        <f t="shared" si="114"/>
        <v>#N/A</v>
      </c>
      <c r="AL245" s="9" t="e">
        <f t="shared" si="115"/>
        <v>#N/A</v>
      </c>
      <c r="AM245" s="9" t="e">
        <f t="shared" si="116"/>
        <v>#N/A</v>
      </c>
      <c r="AN245" s="9" t="e">
        <f t="shared" si="117"/>
        <v>#N/A</v>
      </c>
      <c r="AO245" s="9" t="e">
        <f t="shared" si="118"/>
        <v>#N/A</v>
      </c>
      <c r="AP245" s="1" t="str">
        <f t="shared" si="131"/>
        <v/>
      </c>
      <c r="AQ245" s="1" t="str">
        <f t="shared" si="132"/>
        <v/>
      </c>
      <c r="AS245" s="1" t="str">
        <f t="shared" si="133"/>
        <v/>
      </c>
      <c r="AT245" s="1" t="e">
        <f t="shared" si="137"/>
        <v>#N/A</v>
      </c>
      <c r="AU245" s="1" t="e">
        <f t="shared" si="119"/>
        <v>#N/A</v>
      </c>
      <c r="AV245" s="9" t="e">
        <f t="shared" si="134"/>
        <v>#N/A</v>
      </c>
      <c r="AW245" s="9" t="e">
        <f t="shared" si="120"/>
        <v>#N/A</v>
      </c>
      <c r="AX245" s="9" t="e">
        <f t="shared" si="121"/>
        <v>#N/A</v>
      </c>
      <c r="AY245" s="9" t="e">
        <f t="shared" si="122"/>
        <v>#N/A</v>
      </c>
      <c r="AZ245" s="9" t="e">
        <f t="shared" si="12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112"/>
        <v>#N/A</v>
      </c>
      <c r="C246" s="3"/>
      <c r="D246" s="3"/>
      <c r="E246" s="3"/>
      <c r="F246" s="3"/>
      <c r="G246" s="3"/>
      <c r="H246" s="3"/>
      <c r="I246" s="3"/>
      <c r="J246" s="104"/>
      <c r="K246" s="104"/>
      <c r="L246" s="104"/>
      <c r="M246" s="80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24"/>
        <v>0</v>
      </c>
      <c r="AB246" s="1">
        <f t="shared" si="125"/>
        <v>0</v>
      </c>
      <c r="AC246" s="1">
        <f t="shared" si="126"/>
        <v>0</v>
      </c>
      <c r="AD246" s="1">
        <f t="shared" si="127"/>
        <v>0</v>
      </c>
      <c r="AE246" s="1" t="str">
        <f t="shared" si="135"/>
        <v/>
      </c>
      <c r="AF246" s="1" t="str">
        <f t="shared" si="128"/>
        <v/>
      </c>
      <c r="AG246" s="1" t="str">
        <f t="shared" si="129"/>
        <v/>
      </c>
      <c r="AH246" s="1" t="str">
        <f t="shared" si="130"/>
        <v/>
      </c>
      <c r="AI246" s="1" t="e">
        <f t="shared" si="136"/>
        <v>#N/A</v>
      </c>
      <c r="AJ246" s="9" t="e">
        <f t="shared" si="113"/>
        <v>#N/A</v>
      </c>
      <c r="AK246" s="9" t="e">
        <f t="shared" si="114"/>
        <v>#N/A</v>
      </c>
      <c r="AL246" s="9" t="e">
        <f t="shared" si="115"/>
        <v>#N/A</v>
      </c>
      <c r="AM246" s="9" t="e">
        <f t="shared" si="116"/>
        <v>#N/A</v>
      </c>
      <c r="AN246" s="9" t="e">
        <f t="shared" si="117"/>
        <v>#N/A</v>
      </c>
      <c r="AO246" s="9" t="e">
        <f t="shared" si="118"/>
        <v>#N/A</v>
      </c>
      <c r="AP246" s="1" t="str">
        <f t="shared" si="131"/>
        <v/>
      </c>
      <c r="AQ246" s="1" t="str">
        <f t="shared" si="132"/>
        <v/>
      </c>
      <c r="AS246" s="1" t="str">
        <f t="shared" si="133"/>
        <v/>
      </c>
      <c r="AT246" s="1" t="e">
        <f t="shared" si="137"/>
        <v>#N/A</v>
      </c>
      <c r="AU246" s="1" t="e">
        <f t="shared" si="119"/>
        <v>#N/A</v>
      </c>
      <c r="AV246" s="9" t="e">
        <f t="shared" si="134"/>
        <v>#N/A</v>
      </c>
      <c r="AW246" s="9" t="e">
        <f t="shared" si="120"/>
        <v>#N/A</v>
      </c>
      <c r="AX246" s="9" t="e">
        <f t="shared" si="121"/>
        <v>#N/A</v>
      </c>
      <c r="AY246" s="9" t="e">
        <f t="shared" si="122"/>
        <v>#N/A</v>
      </c>
      <c r="AZ246" s="9" t="e">
        <f t="shared" si="12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112"/>
        <v>#N/A</v>
      </c>
      <c r="C247" s="3"/>
      <c r="D247" s="3"/>
      <c r="E247" s="3"/>
      <c r="F247" s="3"/>
      <c r="G247" s="3"/>
      <c r="H247" s="3"/>
      <c r="I247" s="3"/>
      <c r="J247" s="104"/>
      <c r="K247" s="104"/>
      <c r="L247" s="104"/>
      <c r="M247" s="8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24"/>
        <v>0</v>
      </c>
      <c r="AB247" s="1">
        <f t="shared" si="125"/>
        <v>0</v>
      </c>
      <c r="AC247" s="1">
        <f t="shared" si="126"/>
        <v>0</v>
      </c>
      <c r="AD247" s="1">
        <f t="shared" si="127"/>
        <v>0</v>
      </c>
      <c r="AE247" s="1" t="str">
        <f t="shared" si="135"/>
        <v/>
      </c>
      <c r="AF247" s="1" t="str">
        <f t="shared" si="128"/>
        <v/>
      </c>
      <c r="AG247" s="1" t="str">
        <f t="shared" si="129"/>
        <v/>
      </c>
      <c r="AH247" s="1" t="str">
        <f t="shared" si="130"/>
        <v/>
      </c>
      <c r="AI247" s="1" t="e">
        <f t="shared" si="136"/>
        <v>#N/A</v>
      </c>
      <c r="AJ247" s="9" t="e">
        <f t="shared" si="113"/>
        <v>#N/A</v>
      </c>
      <c r="AK247" s="9" t="e">
        <f t="shared" si="114"/>
        <v>#N/A</v>
      </c>
      <c r="AL247" s="9" t="e">
        <f t="shared" si="115"/>
        <v>#N/A</v>
      </c>
      <c r="AM247" s="9" t="e">
        <f t="shared" si="116"/>
        <v>#N/A</v>
      </c>
      <c r="AN247" s="9" t="e">
        <f t="shared" si="117"/>
        <v>#N/A</v>
      </c>
      <c r="AO247" s="9" t="e">
        <f t="shared" si="118"/>
        <v>#N/A</v>
      </c>
      <c r="AP247" s="1" t="str">
        <f t="shared" si="131"/>
        <v/>
      </c>
      <c r="AQ247" s="1" t="str">
        <f t="shared" si="132"/>
        <v/>
      </c>
      <c r="AS247" s="1" t="str">
        <f t="shared" si="133"/>
        <v/>
      </c>
      <c r="AT247" s="1" t="e">
        <f t="shared" si="137"/>
        <v>#N/A</v>
      </c>
      <c r="AU247" s="1" t="e">
        <f t="shared" si="119"/>
        <v>#N/A</v>
      </c>
      <c r="AV247" s="9" t="e">
        <f t="shared" si="134"/>
        <v>#N/A</v>
      </c>
      <c r="AW247" s="9" t="e">
        <f t="shared" si="120"/>
        <v>#N/A</v>
      </c>
      <c r="AX247" s="9" t="e">
        <f t="shared" si="121"/>
        <v>#N/A</v>
      </c>
      <c r="AY247" s="9" t="e">
        <f t="shared" si="122"/>
        <v>#N/A</v>
      </c>
      <c r="AZ247" s="9" t="e">
        <f t="shared" si="12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112"/>
        <v>#N/A</v>
      </c>
      <c r="C248" s="3"/>
      <c r="D248" s="3"/>
      <c r="E248" s="3"/>
      <c r="F248" s="3"/>
      <c r="G248" s="3"/>
      <c r="H248" s="3"/>
      <c r="I248" s="3"/>
      <c r="J248" s="104"/>
      <c r="K248" s="104"/>
      <c r="L248" s="104"/>
      <c r="M248" s="80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24"/>
        <v>0</v>
      </c>
      <c r="AB248" s="1">
        <f t="shared" si="125"/>
        <v>0</v>
      </c>
      <c r="AC248" s="1">
        <f t="shared" si="126"/>
        <v>0</v>
      </c>
      <c r="AD248" s="1">
        <f t="shared" si="127"/>
        <v>0</v>
      </c>
      <c r="AE248" s="1" t="str">
        <f t="shared" si="135"/>
        <v/>
      </c>
      <c r="AF248" s="1" t="str">
        <f t="shared" si="128"/>
        <v/>
      </c>
      <c r="AG248" s="1" t="str">
        <f t="shared" si="129"/>
        <v/>
      </c>
      <c r="AH248" s="1" t="str">
        <f t="shared" si="130"/>
        <v/>
      </c>
      <c r="AI248" s="1" t="e">
        <f t="shared" si="136"/>
        <v>#N/A</v>
      </c>
      <c r="AJ248" s="9" t="e">
        <f t="shared" si="113"/>
        <v>#N/A</v>
      </c>
      <c r="AK248" s="9" t="e">
        <f t="shared" si="114"/>
        <v>#N/A</v>
      </c>
      <c r="AL248" s="9" t="e">
        <f t="shared" si="115"/>
        <v>#N/A</v>
      </c>
      <c r="AM248" s="9" t="e">
        <f t="shared" si="116"/>
        <v>#N/A</v>
      </c>
      <c r="AN248" s="9" t="e">
        <f t="shared" si="117"/>
        <v>#N/A</v>
      </c>
      <c r="AO248" s="9" t="e">
        <f t="shared" si="118"/>
        <v>#N/A</v>
      </c>
      <c r="AP248" s="1" t="str">
        <f t="shared" si="131"/>
        <v/>
      </c>
      <c r="AQ248" s="1" t="str">
        <f t="shared" si="132"/>
        <v/>
      </c>
      <c r="AS248" s="1" t="str">
        <f t="shared" si="133"/>
        <v/>
      </c>
      <c r="AT248" s="1" t="e">
        <f t="shared" si="137"/>
        <v>#N/A</v>
      </c>
      <c r="AU248" s="1" t="e">
        <f t="shared" si="119"/>
        <v>#N/A</v>
      </c>
      <c r="AV248" s="9" t="e">
        <f t="shared" si="134"/>
        <v>#N/A</v>
      </c>
      <c r="AW248" s="9" t="e">
        <f t="shared" si="120"/>
        <v>#N/A</v>
      </c>
      <c r="AX248" s="9" t="e">
        <f t="shared" si="121"/>
        <v>#N/A</v>
      </c>
      <c r="AY248" s="9" t="e">
        <f t="shared" si="122"/>
        <v>#N/A</v>
      </c>
      <c r="AZ248" s="9" t="e">
        <f t="shared" si="12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112"/>
        <v>#N/A</v>
      </c>
      <c r="C249" s="3"/>
      <c r="D249" s="3"/>
      <c r="E249" s="3"/>
      <c r="F249" s="3"/>
      <c r="G249" s="3"/>
      <c r="H249" s="3"/>
      <c r="I249" s="3"/>
      <c r="J249" s="104"/>
      <c r="K249" s="104"/>
      <c r="L249" s="104"/>
      <c r="M249" s="80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24"/>
        <v>0</v>
      </c>
      <c r="AB249" s="1">
        <f t="shared" si="125"/>
        <v>0</v>
      </c>
      <c r="AC249" s="1">
        <f t="shared" si="126"/>
        <v>0</v>
      </c>
      <c r="AD249" s="1">
        <f t="shared" si="127"/>
        <v>0</v>
      </c>
      <c r="AE249" s="1" t="str">
        <f t="shared" si="135"/>
        <v/>
      </c>
      <c r="AF249" s="1" t="str">
        <f t="shared" si="128"/>
        <v/>
      </c>
      <c r="AG249" s="1" t="str">
        <f t="shared" si="129"/>
        <v/>
      </c>
      <c r="AH249" s="1" t="str">
        <f t="shared" si="130"/>
        <v/>
      </c>
      <c r="AI249" s="1" t="e">
        <f t="shared" si="136"/>
        <v>#N/A</v>
      </c>
      <c r="AJ249" s="9" t="e">
        <f t="shared" si="113"/>
        <v>#N/A</v>
      </c>
      <c r="AK249" s="9" t="e">
        <f t="shared" si="114"/>
        <v>#N/A</v>
      </c>
      <c r="AL249" s="9" t="e">
        <f t="shared" si="115"/>
        <v>#N/A</v>
      </c>
      <c r="AM249" s="9" t="e">
        <f t="shared" si="116"/>
        <v>#N/A</v>
      </c>
      <c r="AN249" s="9" t="e">
        <f t="shared" si="117"/>
        <v>#N/A</v>
      </c>
      <c r="AO249" s="9" t="e">
        <f t="shared" si="118"/>
        <v>#N/A</v>
      </c>
      <c r="AP249" s="1" t="str">
        <f t="shared" si="131"/>
        <v/>
      </c>
      <c r="AQ249" s="1" t="str">
        <f t="shared" si="132"/>
        <v/>
      </c>
      <c r="AS249" s="1" t="str">
        <f t="shared" si="133"/>
        <v/>
      </c>
      <c r="AT249" s="1" t="e">
        <f t="shared" si="137"/>
        <v>#N/A</v>
      </c>
      <c r="AU249" s="1" t="e">
        <f t="shared" si="119"/>
        <v>#N/A</v>
      </c>
      <c r="AV249" s="9" t="e">
        <f t="shared" si="134"/>
        <v>#N/A</v>
      </c>
      <c r="AW249" s="9" t="e">
        <f t="shared" si="120"/>
        <v>#N/A</v>
      </c>
      <c r="AX249" s="9" t="e">
        <f t="shared" si="121"/>
        <v>#N/A</v>
      </c>
      <c r="AY249" s="9" t="e">
        <f t="shared" si="122"/>
        <v>#N/A</v>
      </c>
      <c r="AZ249" s="9" t="e">
        <f t="shared" si="12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112"/>
        <v>#N/A</v>
      </c>
      <c r="C250" s="3"/>
      <c r="D250" s="3"/>
      <c r="E250" s="3"/>
      <c r="F250" s="3"/>
      <c r="G250" s="3"/>
      <c r="H250" s="3"/>
      <c r="I250" s="3"/>
      <c r="J250" s="104"/>
      <c r="K250" s="104"/>
      <c r="L250" s="104"/>
      <c r="M250" s="80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24"/>
        <v>0</v>
      </c>
      <c r="AB250" s="1">
        <f t="shared" si="125"/>
        <v>0</v>
      </c>
      <c r="AC250" s="1">
        <f t="shared" si="126"/>
        <v>0</v>
      </c>
      <c r="AD250" s="1">
        <f t="shared" si="127"/>
        <v>0</v>
      </c>
      <c r="AE250" s="1" t="str">
        <f t="shared" si="135"/>
        <v/>
      </c>
      <c r="AF250" s="1" t="str">
        <f t="shared" si="128"/>
        <v/>
      </c>
      <c r="AG250" s="1" t="str">
        <f t="shared" si="129"/>
        <v/>
      </c>
      <c r="AH250" s="1" t="str">
        <f t="shared" si="130"/>
        <v/>
      </c>
      <c r="AI250" s="1" t="e">
        <f t="shared" si="136"/>
        <v>#N/A</v>
      </c>
      <c r="AJ250" s="9" t="e">
        <f t="shared" si="113"/>
        <v>#N/A</v>
      </c>
      <c r="AK250" s="9" t="e">
        <f t="shared" si="114"/>
        <v>#N/A</v>
      </c>
      <c r="AL250" s="9" t="e">
        <f t="shared" si="115"/>
        <v>#N/A</v>
      </c>
      <c r="AM250" s="9" t="e">
        <f t="shared" si="116"/>
        <v>#N/A</v>
      </c>
      <c r="AN250" s="9" t="e">
        <f t="shared" si="117"/>
        <v>#N/A</v>
      </c>
      <c r="AO250" s="9" t="e">
        <f t="shared" si="118"/>
        <v>#N/A</v>
      </c>
      <c r="AP250" s="1" t="str">
        <f t="shared" si="131"/>
        <v/>
      </c>
      <c r="AQ250" s="1" t="str">
        <f t="shared" si="132"/>
        <v/>
      </c>
      <c r="AS250" s="1" t="str">
        <f t="shared" si="133"/>
        <v/>
      </c>
      <c r="AT250" s="1" t="e">
        <f t="shared" si="137"/>
        <v>#N/A</v>
      </c>
      <c r="AU250" s="1" t="e">
        <f t="shared" si="119"/>
        <v>#N/A</v>
      </c>
      <c r="AV250" s="9" t="e">
        <f t="shared" si="134"/>
        <v>#N/A</v>
      </c>
      <c r="AW250" s="9" t="e">
        <f t="shared" si="120"/>
        <v>#N/A</v>
      </c>
      <c r="AX250" s="9" t="e">
        <f t="shared" si="121"/>
        <v>#N/A</v>
      </c>
      <c r="AY250" s="9" t="e">
        <f t="shared" si="122"/>
        <v>#N/A</v>
      </c>
      <c r="AZ250" s="9" t="e">
        <f t="shared" si="12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112"/>
        <v>#N/A</v>
      </c>
      <c r="C251" s="3"/>
      <c r="D251" s="3"/>
      <c r="E251" s="3"/>
      <c r="F251" s="3"/>
      <c r="G251" s="3"/>
      <c r="H251" s="3"/>
      <c r="I251" s="3"/>
      <c r="J251" s="104"/>
      <c r="K251" s="104"/>
      <c r="L251" s="104"/>
      <c r="M251" s="80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24"/>
        <v>0</v>
      </c>
      <c r="AB251" s="1">
        <f t="shared" si="125"/>
        <v>0</v>
      </c>
      <c r="AC251" s="1">
        <f t="shared" si="126"/>
        <v>0</v>
      </c>
      <c r="AD251" s="1">
        <f t="shared" si="127"/>
        <v>0</v>
      </c>
      <c r="AE251" s="1" t="str">
        <f t="shared" si="135"/>
        <v/>
      </c>
      <c r="AF251" s="1" t="str">
        <f t="shared" si="128"/>
        <v/>
      </c>
      <c r="AG251" s="1" t="str">
        <f t="shared" si="129"/>
        <v/>
      </c>
      <c r="AH251" s="1" t="str">
        <f t="shared" si="130"/>
        <v/>
      </c>
      <c r="AI251" s="1" t="e">
        <f t="shared" si="136"/>
        <v>#N/A</v>
      </c>
      <c r="AJ251" s="9" t="e">
        <f t="shared" si="113"/>
        <v>#N/A</v>
      </c>
      <c r="AK251" s="9" t="e">
        <f t="shared" si="114"/>
        <v>#N/A</v>
      </c>
      <c r="AL251" s="9" t="e">
        <f t="shared" si="115"/>
        <v>#N/A</v>
      </c>
      <c r="AM251" s="9" t="e">
        <f t="shared" si="116"/>
        <v>#N/A</v>
      </c>
      <c r="AN251" s="9" t="e">
        <f t="shared" si="117"/>
        <v>#N/A</v>
      </c>
      <c r="AO251" s="9" t="e">
        <f t="shared" si="118"/>
        <v>#N/A</v>
      </c>
      <c r="AP251" s="1" t="str">
        <f t="shared" si="131"/>
        <v/>
      </c>
      <c r="AQ251" s="1" t="str">
        <f t="shared" si="132"/>
        <v/>
      </c>
      <c r="AS251" s="1" t="str">
        <f t="shared" si="133"/>
        <v/>
      </c>
      <c r="AT251" s="1" t="e">
        <f t="shared" si="137"/>
        <v>#N/A</v>
      </c>
      <c r="AU251" s="1" t="e">
        <f t="shared" si="119"/>
        <v>#N/A</v>
      </c>
      <c r="AV251" s="9" t="e">
        <f t="shared" si="134"/>
        <v>#N/A</v>
      </c>
      <c r="AW251" s="9" t="e">
        <f t="shared" si="120"/>
        <v>#N/A</v>
      </c>
      <c r="AX251" s="9" t="e">
        <f t="shared" si="121"/>
        <v>#N/A</v>
      </c>
      <c r="AY251" s="9" t="e">
        <f t="shared" si="122"/>
        <v>#N/A</v>
      </c>
      <c r="AZ251" s="9" t="e">
        <f t="shared" si="12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112"/>
        <v>#N/A</v>
      </c>
      <c r="C252" s="3"/>
      <c r="D252" s="3"/>
      <c r="E252" s="3"/>
      <c r="F252" s="3"/>
      <c r="G252" s="3"/>
      <c r="H252" s="3"/>
      <c r="I252" s="3"/>
      <c r="J252" s="104"/>
      <c r="K252" s="104"/>
      <c r="L252" s="104"/>
      <c r="M252" s="80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24"/>
        <v>0</v>
      </c>
      <c r="AB252" s="1">
        <f t="shared" si="125"/>
        <v>0</v>
      </c>
      <c r="AC252" s="1">
        <f t="shared" si="126"/>
        <v>0</v>
      </c>
      <c r="AD252" s="1">
        <f t="shared" si="127"/>
        <v>0</v>
      </c>
      <c r="AE252" s="1" t="str">
        <f t="shared" si="135"/>
        <v/>
      </c>
      <c r="AF252" s="1" t="str">
        <f t="shared" si="128"/>
        <v/>
      </c>
      <c r="AG252" s="1" t="str">
        <f t="shared" si="129"/>
        <v/>
      </c>
      <c r="AH252" s="1" t="str">
        <f t="shared" si="130"/>
        <v/>
      </c>
      <c r="AI252" s="1" t="e">
        <f t="shared" si="136"/>
        <v>#N/A</v>
      </c>
      <c r="AJ252" s="9" t="e">
        <f t="shared" si="113"/>
        <v>#N/A</v>
      </c>
      <c r="AK252" s="9" t="e">
        <f t="shared" si="114"/>
        <v>#N/A</v>
      </c>
      <c r="AL252" s="9" t="e">
        <f t="shared" si="115"/>
        <v>#N/A</v>
      </c>
      <c r="AM252" s="9" t="e">
        <f t="shared" si="116"/>
        <v>#N/A</v>
      </c>
      <c r="AN252" s="9" t="e">
        <f t="shared" si="117"/>
        <v>#N/A</v>
      </c>
      <c r="AO252" s="9" t="e">
        <f t="shared" si="118"/>
        <v>#N/A</v>
      </c>
      <c r="AP252" s="1" t="str">
        <f t="shared" si="131"/>
        <v/>
      </c>
      <c r="AQ252" s="1" t="str">
        <f t="shared" si="132"/>
        <v/>
      </c>
      <c r="AS252" s="1" t="str">
        <f t="shared" si="133"/>
        <v/>
      </c>
      <c r="AT252" s="1" t="e">
        <f t="shared" si="137"/>
        <v>#N/A</v>
      </c>
      <c r="AU252" s="1" t="e">
        <f t="shared" si="119"/>
        <v>#N/A</v>
      </c>
      <c r="AV252" s="9" t="e">
        <f t="shared" si="134"/>
        <v>#N/A</v>
      </c>
      <c r="AW252" s="9" t="e">
        <f t="shared" si="120"/>
        <v>#N/A</v>
      </c>
      <c r="AX252" s="9" t="e">
        <f t="shared" si="121"/>
        <v>#N/A</v>
      </c>
      <c r="AY252" s="9" t="e">
        <f t="shared" si="122"/>
        <v>#N/A</v>
      </c>
      <c r="AZ252" s="9" t="e">
        <f t="shared" si="12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112"/>
        <v>#N/A</v>
      </c>
      <c r="C253" s="3"/>
      <c r="D253" s="3"/>
      <c r="E253" s="3"/>
      <c r="F253" s="3"/>
      <c r="G253" s="3"/>
      <c r="H253" s="3"/>
      <c r="I253" s="3"/>
      <c r="J253" s="104"/>
      <c r="K253" s="104"/>
      <c r="L253" s="104"/>
      <c r="M253" s="8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24"/>
        <v>0</v>
      </c>
      <c r="AB253" s="1">
        <f t="shared" si="125"/>
        <v>0</v>
      </c>
      <c r="AC253" s="1">
        <f t="shared" si="126"/>
        <v>0</v>
      </c>
      <c r="AD253" s="1">
        <f t="shared" si="127"/>
        <v>0</v>
      </c>
      <c r="AE253" s="1" t="str">
        <f t="shared" si="135"/>
        <v/>
      </c>
      <c r="AF253" s="1" t="str">
        <f t="shared" si="128"/>
        <v/>
      </c>
      <c r="AG253" s="1" t="str">
        <f t="shared" si="129"/>
        <v/>
      </c>
      <c r="AH253" s="1" t="str">
        <f t="shared" si="130"/>
        <v/>
      </c>
      <c r="AI253" s="1" t="e">
        <f t="shared" si="136"/>
        <v>#N/A</v>
      </c>
      <c r="AJ253" s="9" t="e">
        <f t="shared" si="113"/>
        <v>#N/A</v>
      </c>
      <c r="AK253" s="9" t="e">
        <f t="shared" si="114"/>
        <v>#N/A</v>
      </c>
      <c r="AL253" s="9" t="e">
        <f t="shared" si="115"/>
        <v>#N/A</v>
      </c>
      <c r="AM253" s="9" t="e">
        <f t="shared" si="116"/>
        <v>#N/A</v>
      </c>
      <c r="AN253" s="9" t="e">
        <f t="shared" si="117"/>
        <v>#N/A</v>
      </c>
      <c r="AO253" s="9" t="e">
        <f t="shared" si="118"/>
        <v>#N/A</v>
      </c>
      <c r="AP253" s="1" t="str">
        <f t="shared" si="131"/>
        <v/>
      </c>
      <c r="AQ253" s="1" t="str">
        <f t="shared" si="132"/>
        <v/>
      </c>
      <c r="AS253" s="1" t="str">
        <f t="shared" si="133"/>
        <v/>
      </c>
      <c r="AT253" s="1" t="e">
        <f t="shared" si="137"/>
        <v>#N/A</v>
      </c>
      <c r="AU253" s="1" t="e">
        <f t="shared" si="119"/>
        <v>#N/A</v>
      </c>
      <c r="AV253" s="9" t="e">
        <f t="shared" si="134"/>
        <v>#N/A</v>
      </c>
      <c r="AW253" s="9" t="e">
        <f t="shared" si="120"/>
        <v>#N/A</v>
      </c>
      <c r="AX253" s="9" t="e">
        <f t="shared" si="121"/>
        <v>#N/A</v>
      </c>
      <c r="AY253" s="9" t="e">
        <f t="shared" si="122"/>
        <v>#N/A</v>
      </c>
      <c r="AZ253" s="9" t="e">
        <f t="shared" si="12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112"/>
        <v>#N/A</v>
      </c>
      <c r="C254" s="3"/>
      <c r="D254" s="3"/>
      <c r="E254" s="3"/>
      <c r="F254" s="3"/>
      <c r="G254" s="3"/>
      <c r="H254" s="3"/>
      <c r="I254" s="3"/>
      <c r="J254" s="104"/>
      <c r="K254" s="104"/>
      <c r="L254" s="104"/>
      <c r="M254" s="80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24"/>
        <v>0</v>
      </c>
      <c r="AB254" s="1">
        <f t="shared" si="125"/>
        <v>0</v>
      </c>
      <c r="AC254" s="1">
        <f t="shared" si="126"/>
        <v>0</v>
      </c>
      <c r="AD254" s="1">
        <f t="shared" si="127"/>
        <v>0</v>
      </c>
      <c r="AE254" s="1" t="str">
        <f t="shared" si="135"/>
        <v/>
      </c>
      <c r="AF254" s="1" t="str">
        <f t="shared" si="128"/>
        <v/>
      </c>
      <c r="AG254" s="1" t="str">
        <f t="shared" si="129"/>
        <v/>
      </c>
      <c r="AH254" s="1" t="str">
        <f t="shared" si="130"/>
        <v/>
      </c>
      <c r="AI254" s="1" t="e">
        <f t="shared" si="136"/>
        <v>#N/A</v>
      </c>
      <c r="AJ254" s="9" t="e">
        <f t="shared" si="113"/>
        <v>#N/A</v>
      </c>
      <c r="AK254" s="9" t="e">
        <f t="shared" si="114"/>
        <v>#N/A</v>
      </c>
      <c r="AL254" s="9" t="e">
        <f t="shared" si="115"/>
        <v>#N/A</v>
      </c>
      <c r="AM254" s="9" t="e">
        <f t="shared" si="116"/>
        <v>#N/A</v>
      </c>
      <c r="AN254" s="9" t="e">
        <f t="shared" si="117"/>
        <v>#N/A</v>
      </c>
      <c r="AO254" s="9" t="e">
        <f t="shared" si="118"/>
        <v>#N/A</v>
      </c>
      <c r="AP254" s="1" t="str">
        <f t="shared" si="131"/>
        <v/>
      </c>
      <c r="AQ254" s="1" t="str">
        <f t="shared" si="132"/>
        <v/>
      </c>
      <c r="AS254" s="1" t="str">
        <f t="shared" si="133"/>
        <v/>
      </c>
      <c r="AT254" s="1" t="e">
        <f t="shared" si="137"/>
        <v>#N/A</v>
      </c>
      <c r="AU254" s="1" t="e">
        <f t="shared" si="119"/>
        <v>#N/A</v>
      </c>
      <c r="AV254" s="9" t="e">
        <f t="shared" si="134"/>
        <v>#N/A</v>
      </c>
      <c r="AW254" s="9" t="e">
        <f t="shared" si="120"/>
        <v>#N/A</v>
      </c>
      <c r="AX254" s="9" t="e">
        <f t="shared" si="121"/>
        <v>#N/A</v>
      </c>
      <c r="AY254" s="9" t="e">
        <f t="shared" si="122"/>
        <v>#N/A</v>
      </c>
      <c r="AZ254" s="9" t="e">
        <f t="shared" si="12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112"/>
        <v>#N/A</v>
      </c>
      <c r="C255" s="3"/>
      <c r="D255" s="3"/>
      <c r="E255" s="3"/>
      <c r="F255" s="3"/>
      <c r="G255" s="3"/>
      <c r="H255" s="3"/>
      <c r="I255" s="3"/>
      <c r="J255" s="104"/>
      <c r="K255" s="104"/>
      <c r="L255" s="104"/>
      <c r="M255" s="80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24"/>
        <v>0</v>
      </c>
      <c r="AB255" s="1">
        <f t="shared" si="125"/>
        <v>0</v>
      </c>
      <c r="AC255" s="1">
        <f t="shared" si="126"/>
        <v>0</v>
      </c>
      <c r="AD255" s="1">
        <f t="shared" si="127"/>
        <v>0</v>
      </c>
      <c r="AE255" s="1" t="str">
        <f t="shared" si="135"/>
        <v/>
      </c>
      <c r="AF255" s="1" t="str">
        <f t="shared" si="128"/>
        <v/>
      </c>
      <c r="AG255" s="1" t="str">
        <f t="shared" si="129"/>
        <v/>
      </c>
      <c r="AH255" s="1" t="str">
        <f t="shared" si="130"/>
        <v/>
      </c>
      <c r="AI255" s="1" t="e">
        <f t="shared" si="136"/>
        <v>#N/A</v>
      </c>
      <c r="AJ255" s="9" t="e">
        <f t="shared" si="113"/>
        <v>#N/A</v>
      </c>
      <c r="AK255" s="9" t="e">
        <f t="shared" si="114"/>
        <v>#N/A</v>
      </c>
      <c r="AL255" s="9" t="e">
        <f t="shared" si="115"/>
        <v>#N/A</v>
      </c>
      <c r="AM255" s="9" t="e">
        <f t="shared" si="116"/>
        <v>#N/A</v>
      </c>
      <c r="AN255" s="9" t="e">
        <f t="shared" si="117"/>
        <v>#N/A</v>
      </c>
      <c r="AO255" s="9" t="e">
        <f t="shared" si="118"/>
        <v>#N/A</v>
      </c>
      <c r="AP255" s="1" t="str">
        <f t="shared" si="131"/>
        <v/>
      </c>
      <c r="AQ255" s="1" t="str">
        <f t="shared" si="132"/>
        <v/>
      </c>
      <c r="AS255" s="1" t="str">
        <f t="shared" si="133"/>
        <v/>
      </c>
      <c r="AT255" s="1" t="e">
        <f t="shared" si="137"/>
        <v>#N/A</v>
      </c>
      <c r="AU255" s="1" t="e">
        <f t="shared" si="119"/>
        <v>#N/A</v>
      </c>
      <c r="AV255" s="9" t="e">
        <f t="shared" si="134"/>
        <v>#N/A</v>
      </c>
      <c r="AW255" s="9" t="e">
        <f t="shared" si="120"/>
        <v>#N/A</v>
      </c>
      <c r="AX255" s="9" t="e">
        <f t="shared" si="121"/>
        <v>#N/A</v>
      </c>
      <c r="AY255" s="9" t="e">
        <f t="shared" si="122"/>
        <v>#N/A</v>
      </c>
      <c r="AZ255" s="9" t="e">
        <f t="shared" si="12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112"/>
        <v>#N/A</v>
      </c>
      <c r="C256" s="3"/>
      <c r="D256" s="3"/>
      <c r="E256" s="3"/>
      <c r="F256" s="3"/>
      <c r="G256" s="3"/>
      <c r="H256" s="3"/>
      <c r="I256" s="3"/>
      <c r="J256" s="104"/>
      <c r="K256" s="104"/>
      <c r="L256" s="104"/>
      <c r="M256" s="80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24"/>
        <v>0</v>
      </c>
      <c r="AB256" s="1">
        <f t="shared" si="125"/>
        <v>0</v>
      </c>
      <c r="AC256" s="1">
        <f t="shared" si="126"/>
        <v>0</v>
      </c>
      <c r="AD256" s="1">
        <f t="shared" si="127"/>
        <v>0</v>
      </c>
      <c r="AE256" s="1" t="str">
        <f t="shared" si="135"/>
        <v/>
      </c>
      <c r="AF256" s="1" t="str">
        <f t="shared" si="128"/>
        <v/>
      </c>
      <c r="AG256" s="1" t="str">
        <f t="shared" si="129"/>
        <v/>
      </c>
      <c r="AH256" s="1" t="str">
        <f t="shared" si="130"/>
        <v/>
      </c>
      <c r="AI256" s="1" t="e">
        <f t="shared" si="136"/>
        <v>#N/A</v>
      </c>
      <c r="AJ256" s="9" t="e">
        <f t="shared" si="113"/>
        <v>#N/A</v>
      </c>
      <c r="AK256" s="9" t="e">
        <f t="shared" si="114"/>
        <v>#N/A</v>
      </c>
      <c r="AL256" s="9" t="e">
        <f t="shared" si="115"/>
        <v>#N/A</v>
      </c>
      <c r="AM256" s="9" t="e">
        <f t="shared" si="116"/>
        <v>#N/A</v>
      </c>
      <c r="AN256" s="9" t="e">
        <f t="shared" si="117"/>
        <v>#N/A</v>
      </c>
      <c r="AO256" s="9" t="e">
        <f t="shared" si="118"/>
        <v>#N/A</v>
      </c>
      <c r="AP256" s="1" t="str">
        <f t="shared" si="131"/>
        <v/>
      </c>
      <c r="AQ256" s="1" t="str">
        <f t="shared" si="132"/>
        <v/>
      </c>
      <c r="AS256" s="1" t="str">
        <f t="shared" si="133"/>
        <v/>
      </c>
      <c r="AT256" s="1" t="e">
        <f t="shared" si="137"/>
        <v>#N/A</v>
      </c>
      <c r="AU256" s="1" t="e">
        <f t="shared" si="119"/>
        <v>#N/A</v>
      </c>
      <c r="AV256" s="9" t="e">
        <f t="shared" si="134"/>
        <v>#N/A</v>
      </c>
      <c r="AW256" s="9" t="e">
        <f t="shared" si="120"/>
        <v>#N/A</v>
      </c>
      <c r="AX256" s="9" t="e">
        <f t="shared" si="121"/>
        <v>#N/A</v>
      </c>
      <c r="AY256" s="9" t="e">
        <f t="shared" si="122"/>
        <v>#N/A</v>
      </c>
      <c r="AZ256" s="9" t="e">
        <f t="shared" si="12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112"/>
        <v>#N/A</v>
      </c>
      <c r="C257" s="3"/>
      <c r="D257" s="3"/>
      <c r="E257" s="3"/>
      <c r="F257" s="3"/>
      <c r="G257" s="3"/>
      <c r="H257" s="3"/>
      <c r="I257" s="3"/>
      <c r="J257" s="104"/>
      <c r="K257" s="104"/>
      <c r="L257" s="104"/>
      <c r="M257" s="80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24"/>
        <v>0</v>
      </c>
      <c r="AB257" s="1">
        <f t="shared" si="125"/>
        <v>0</v>
      </c>
      <c r="AC257" s="1">
        <f t="shared" si="126"/>
        <v>0</v>
      </c>
      <c r="AD257" s="1">
        <f t="shared" si="127"/>
        <v>0</v>
      </c>
      <c r="AE257" s="1" t="str">
        <f t="shared" si="135"/>
        <v/>
      </c>
      <c r="AF257" s="1" t="str">
        <f t="shared" si="128"/>
        <v/>
      </c>
      <c r="AG257" s="1" t="str">
        <f t="shared" si="129"/>
        <v/>
      </c>
      <c r="AH257" s="1" t="str">
        <f t="shared" si="130"/>
        <v/>
      </c>
      <c r="AI257" s="1" t="e">
        <f t="shared" si="136"/>
        <v>#N/A</v>
      </c>
      <c r="AJ257" s="9" t="e">
        <f t="shared" si="113"/>
        <v>#N/A</v>
      </c>
      <c r="AK257" s="9" t="e">
        <f t="shared" si="114"/>
        <v>#N/A</v>
      </c>
      <c r="AL257" s="9" t="e">
        <f t="shared" si="115"/>
        <v>#N/A</v>
      </c>
      <c r="AM257" s="9" t="e">
        <f t="shared" si="116"/>
        <v>#N/A</v>
      </c>
      <c r="AN257" s="9" t="e">
        <f t="shared" si="117"/>
        <v>#N/A</v>
      </c>
      <c r="AO257" s="9" t="e">
        <f t="shared" si="118"/>
        <v>#N/A</v>
      </c>
      <c r="AP257" s="1" t="str">
        <f t="shared" si="131"/>
        <v/>
      </c>
      <c r="AQ257" s="1" t="str">
        <f t="shared" si="132"/>
        <v/>
      </c>
      <c r="AS257" s="1" t="str">
        <f t="shared" si="133"/>
        <v/>
      </c>
      <c r="AT257" s="1" t="e">
        <f t="shared" si="137"/>
        <v>#N/A</v>
      </c>
      <c r="AU257" s="1" t="e">
        <f t="shared" si="119"/>
        <v>#N/A</v>
      </c>
      <c r="AV257" s="9" t="e">
        <f t="shared" si="134"/>
        <v>#N/A</v>
      </c>
      <c r="AW257" s="9" t="e">
        <f t="shared" si="120"/>
        <v>#N/A</v>
      </c>
      <c r="AX257" s="9" t="e">
        <f t="shared" si="121"/>
        <v>#N/A</v>
      </c>
      <c r="AY257" s="9" t="e">
        <f t="shared" si="122"/>
        <v>#N/A</v>
      </c>
      <c r="AZ257" s="9" t="e">
        <f t="shared" si="12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112"/>
        <v>#N/A</v>
      </c>
      <c r="C258" s="3"/>
      <c r="D258" s="3"/>
      <c r="E258" s="3"/>
      <c r="F258" s="3"/>
      <c r="G258" s="3"/>
      <c r="H258" s="3"/>
      <c r="I258" s="3"/>
      <c r="J258" s="104"/>
      <c r="K258" s="104"/>
      <c r="L258" s="104"/>
      <c r="M258" s="80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24"/>
        <v>0</v>
      </c>
      <c r="AB258" s="1">
        <f t="shared" si="125"/>
        <v>0</v>
      </c>
      <c r="AC258" s="1">
        <f t="shared" si="126"/>
        <v>0</v>
      </c>
      <c r="AD258" s="1">
        <f t="shared" si="127"/>
        <v>0</v>
      </c>
      <c r="AE258" s="1" t="str">
        <f t="shared" si="135"/>
        <v/>
      </c>
      <c r="AF258" s="1" t="str">
        <f t="shared" si="128"/>
        <v/>
      </c>
      <c r="AG258" s="1" t="str">
        <f t="shared" si="129"/>
        <v/>
      </c>
      <c r="AH258" s="1" t="str">
        <f t="shared" si="130"/>
        <v/>
      </c>
      <c r="AI258" s="1" t="e">
        <f t="shared" si="136"/>
        <v>#N/A</v>
      </c>
      <c r="AJ258" s="9" t="e">
        <f t="shared" si="113"/>
        <v>#N/A</v>
      </c>
      <c r="AK258" s="9" t="e">
        <f t="shared" si="114"/>
        <v>#N/A</v>
      </c>
      <c r="AL258" s="9" t="e">
        <f t="shared" si="115"/>
        <v>#N/A</v>
      </c>
      <c r="AM258" s="9" t="e">
        <f t="shared" si="116"/>
        <v>#N/A</v>
      </c>
      <c r="AN258" s="9" t="e">
        <f t="shared" si="117"/>
        <v>#N/A</v>
      </c>
      <c r="AO258" s="9" t="e">
        <f t="shared" si="118"/>
        <v>#N/A</v>
      </c>
      <c r="AP258" s="1" t="str">
        <f t="shared" si="131"/>
        <v/>
      </c>
      <c r="AQ258" s="1" t="str">
        <f t="shared" si="132"/>
        <v/>
      </c>
      <c r="AS258" s="1" t="str">
        <f t="shared" si="133"/>
        <v/>
      </c>
      <c r="AT258" s="1" t="e">
        <f t="shared" si="137"/>
        <v>#N/A</v>
      </c>
      <c r="AU258" s="1" t="e">
        <f t="shared" si="119"/>
        <v>#N/A</v>
      </c>
      <c r="AV258" s="9" t="e">
        <f t="shared" si="134"/>
        <v>#N/A</v>
      </c>
      <c r="AW258" s="9" t="e">
        <f t="shared" si="120"/>
        <v>#N/A</v>
      </c>
      <c r="AX258" s="9" t="e">
        <f t="shared" si="121"/>
        <v>#N/A</v>
      </c>
      <c r="AY258" s="9" t="e">
        <f t="shared" si="122"/>
        <v>#N/A</v>
      </c>
      <c r="AZ258" s="9" t="e">
        <f t="shared" si="12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112"/>
        <v>#N/A</v>
      </c>
      <c r="C259" s="3"/>
      <c r="D259" s="3"/>
      <c r="E259" s="3"/>
      <c r="F259" s="3"/>
      <c r="G259" s="3"/>
      <c r="H259" s="3"/>
      <c r="I259" s="3"/>
      <c r="J259" s="104"/>
      <c r="K259" s="104"/>
      <c r="L259" s="104"/>
      <c r="M259" s="80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24"/>
        <v>0</v>
      </c>
      <c r="AB259" s="1">
        <f t="shared" si="125"/>
        <v>0</v>
      </c>
      <c r="AC259" s="1">
        <f t="shared" si="126"/>
        <v>0</v>
      </c>
      <c r="AD259" s="1">
        <f t="shared" si="127"/>
        <v>0</v>
      </c>
      <c r="AE259" s="1" t="str">
        <f t="shared" si="135"/>
        <v/>
      </c>
      <c r="AF259" s="1" t="str">
        <f t="shared" si="128"/>
        <v/>
      </c>
      <c r="AG259" s="1" t="str">
        <f t="shared" si="129"/>
        <v/>
      </c>
      <c r="AH259" s="1" t="str">
        <f t="shared" si="130"/>
        <v/>
      </c>
      <c r="AI259" s="1" t="e">
        <f t="shared" si="136"/>
        <v>#N/A</v>
      </c>
      <c r="AJ259" s="9" t="e">
        <f t="shared" si="113"/>
        <v>#N/A</v>
      </c>
      <c r="AK259" s="9" t="e">
        <f t="shared" si="114"/>
        <v>#N/A</v>
      </c>
      <c r="AL259" s="9" t="e">
        <f t="shared" si="115"/>
        <v>#N/A</v>
      </c>
      <c r="AM259" s="9" t="e">
        <f t="shared" si="116"/>
        <v>#N/A</v>
      </c>
      <c r="AN259" s="9" t="e">
        <f t="shared" si="117"/>
        <v>#N/A</v>
      </c>
      <c r="AO259" s="9" t="e">
        <f t="shared" si="118"/>
        <v>#N/A</v>
      </c>
      <c r="AP259" s="1" t="str">
        <f t="shared" si="131"/>
        <v/>
      </c>
      <c r="AQ259" s="1" t="str">
        <f t="shared" si="132"/>
        <v/>
      </c>
      <c r="AS259" s="1" t="str">
        <f t="shared" si="133"/>
        <v/>
      </c>
      <c r="AT259" s="1" t="e">
        <f t="shared" si="137"/>
        <v>#N/A</v>
      </c>
      <c r="AU259" s="1" t="e">
        <f t="shared" si="119"/>
        <v>#N/A</v>
      </c>
      <c r="AV259" s="9" t="e">
        <f t="shared" si="134"/>
        <v>#N/A</v>
      </c>
      <c r="AW259" s="9" t="e">
        <f t="shared" si="120"/>
        <v>#N/A</v>
      </c>
      <c r="AX259" s="9" t="e">
        <f t="shared" si="121"/>
        <v>#N/A</v>
      </c>
      <c r="AY259" s="9" t="e">
        <f t="shared" si="122"/>
        <v>#N/A</v>
      </c>
      <c r="AZ259" s="9" t="e">
        <f t="shared" si="12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112"/>
        <v>#N/A</v>
      </c>
      <c r="C260" s="3"/>
      <c r="D260" s="3"/>
      <c r="E260" s="3"/>
      <c r="F260" s="3"/>
      <c r="G260" s="3"/>
      <c r="H260" s="3"/>
      <c r="I260" s="3"/>
      <c r="J260" s="104"/>
      <c r="K260" s="104"/>
      <c r="L260" s="104"/>
      <c r="M260" s="80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24"/>
        <v>0</v>
      </c>
      <c r="AB260" s="1">
        <f t="shared" si="125"/>
        <v>0</v>
      </c>
      <c r="AC260" s="1">
        <f t="shared" si="126"/>
        <v>0</v>
      </c>
      <c r="AD260" s="1">
        <f t="shared" si="127"/>
        <v>0</v>
      </c>
      <c r="AE260" s="1" t="str">
        <f t="shared" si="135"/>
        <v/>
      </c>
      <c r="AF260" s="1" t="str">
        <f t="shared" si="128"/>
        <v/>
      </c>
      <c r="AG260" s="1" t="str">
        <f t="shared" si="129"/>
        <v/>
      </c>
      <c r="AH260" s="1" t="str">
        <f t="shared" si="130"/>
        <v/>
      </c>
      <c r="AI260" s="1" t="e">
        <f t="shared" si="136"/>
        <v>#N/A</v>
      </c>
      <c r="AJ260" s="9" t="e">
        <f t="shared" si="113"/>
        <v>#N/A</v>
      </c>
      <c r="AK260" s="9" t="e">
        <f t="shared" si="114"/>
        <v>#N/A</v>
      </c>
      <c r="AL260" s="9" t="e">
        <f t="shared" si="115"/>
        <v>#N/A</v>
      </c>
      <c r="AM260" s="9" t="e">
        <f t="shared" si="116"/>
        <v>#N/A</v>
      </c>
      <c r="AN260" s="9" t="e">
        <f t="shared" si="117"/>
        <v>#N/A</v>
      </c>
      <c r="AO260" s="9" t="e">
        <f t="shared" si="118"/>
        <v>#N/A</v>
      </c>
      <c r="AP260" s="1" t="str">
        <f t="shared" si="131"/>
        <v/>
      </c>
      <c r="AQ260" s="1" t="str">
        <f t="shared" si="132"/>
        <v/>
      </c>
      <c r="AS260" s="1" t="str">
        <f t="shared" si="133"/>
        <v/>
      </c>
      <c r="AT260" s="1" t="e">
        <f t="shared" si="137"/>
        <v>#N/A</v>
      </c>
      <c r="AU260" s="1" t="e">
        <f t="shared" si="119"/>
        <v>#N/A</v>
      </c>
      <c r="AV260" s="9" t="e">
        <f t="shared" si="134"/>
        <v>#N/A</v>
      </c>
      <c r="AW260" s="9" t="e">
        <f t="shared" si="120"/>
        <v>#N/A</v>
      </c>
      <c r="AX260" s="9" t="e">
        <f t="shared" si="121"/>
        <v>#N/A</v>
      </c>
      <c r="AY260" s="9" t="e">
        <f t="shared" si="122"/>
        <v>#N/A</v>
      </c>
      <c r="AZ260" s="9" t="e">
        <f t="shared" si="12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112"/>
        <v>#N/A</v>
      </c>
      <c r="C261" s="3"/>
      <c r="D261" s="3"/>
      <c r="E261" s="3"/>
      <c r="F261" s="3"/>
      <c r="G261" s="3"/>
      <c r="H261" s="3"/>
      <c r="I261" s="3"/>
      <c r="J261" s="104"/>
      <c r="K261" s="104"/>
      <c r="L261" s="104"/>
      <c r="M261" s="80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24"/>
        <v>0</v>
      </c>
      <c r="AB261" s="1">
        <f t="shared" si="125"/>
        <v>0</v>
      </c>
      <c r="AC261" s="1">
        <f t="shared" si="126"/>
        <v>0</v>
      </c>
      <c r="AD261" s="1">
        <f t="shared" si="127"/>
        <v>0</v>
      </c>
      <c r="AE261" s="1" t="str">
        <f t="shared" si="135"/>
        <v/>
      </c>
      <c r="AF261" s="1" t="str">
        <f t="shared" si="128"/>
        <v/>
      </c>
      <c r="AG261" s="1" t="str">
        <f t="shared" si="129"/>
        <v/>
      </c>
      <c r="AH261" s="1" t="str">
        <f t="shared" si="130"/>
        <v/>
      </c>
      <c r="AI261" s="1" t="e">
        <f t="shared" si="136"/>
        <v>#N/A</v>
      </c>
      <c r="AJ261" s="9" t="e">
        <f t="shared" si="113"/>
        <v>#N/A</v>
      </c>
      <c r="AK261" s="9" t="e">
        <f t="shared" si="114"/>
        <v>#N/A</v>
      </c>
      <c r="AL261" s="9" t="e">
        <f t="shared" si="115"/>
        <v>#N/A</v>
      </c>
      <c r="AM261" s="9" t="e">
        <f t="shared" si="116"/>
        <v>#N/A</v>
      </c>
      <c r="AN261" s="9" t="e">
        <f t="shared" si="117"/>
        <v>#N/A</v>
      </c>
      <c r="AO261" s="9" t="e">
        <f t="shared" si="118"/>
        <v>#N/A</v>
      </c>
      <c r="AP261" s="1" t="str">
        <f t="shared" si="131"/>
        <v/>
      </c>
      <c r="AQ261" s="1" t="str">
        <f t="shared" si="132"/>
        <v/>
      </c>
      <c r="AS261" s="1" t="str">
        <f t="shared" si="133"/>
        <v/>
      </c>
      <c r="AT261" s="1" t="e">
        <f t="shared" si="137"/>
        <v>#N/A</v>
      </c>
      <c r="AU261" s="1" t="e">
        <f t="shared" si="119"/>
        <v>#N/A</v>
      </c>
      <c r="AV261" s="9" t="e">
        <f t="shared" si="134"/>
        <v>#N/A</v>
      </c>
      <c r="AW261" s="9" t="e">
        <f t="shared" si="120"/>
        <v>#N/A</v>
      </c>
      <c r="AX261" s="9" t="e">
        <f t="shared" si="121"/>
        <v>#N/A</v>
      </c>
      <c r="AY261" s="9" t="e">
        <f t="shared" si="122"/>
        <v>#N/A</v>
      </c>
      <c r="AZ261" s="9" t="e">
        <f t="shared" si="12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112"/>
        <v>#N/A</v>
      </c>
      <c r="C262" s="3"/>
      <c r="D262" s="3"/>
      <c r="E262" s="3"/>
      <c r="F262" s="3"/>
      <c r="G262" s="3"/>
      <c r="H262" s="3"/>
      <c r="I262" s="3"/>
      <c r="J262" s="104"/>
      <c r="K262" s="104"/>
      <c r="L262" s="104"/>
      <c r="M262" s="80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24"/>
        <v>0</v>
      </c>
      <c r="AB262" s="1">
        <f t="shared" si="125"/>
        <v>0</v>
      </c>
      <c r="AC262" s="1">
        <f t="shared" si="126"/>
        <v>0</v>
      </c>
      <c r="AD262" s="1">
        <f t="shared" si="127"/>
        <v>0</v>
      </c>
      <c r="AE262" s="1" t="str">
        <f t="shared" si="135"/>
        <v/>
      </c>
      <c r="AF262" s="1" t="str">
        <f t="shared" si="128"/>
        <v/>
      </c>
      <c r="AG262" s="1" t="str">
        <f t="shared" si="129"/>
        <v/>
      </c>
      <c r="AH262" s="1" t="str">
        <f t="shared" si="130"/>
        <v/>
      </c>
      <c r="AI262" s="1" t="e">
        <f t="shared" si="136"/>
        <v>#N/A</v>
      </c>
      <c r="AJ262" s="9" t="e">
        <f t="shared" si="113"/>
        <v>#N/A</v>
      </c>
      <c r="AK262" s="9" t="e">
        <f t="shared" si="114"/>
        <v>#N/A</v>
      </c>
      <c r="AL262" s="9" t="e">
        <f t="shared" si="115"/>
        <v>#N/A</v>
      </c>
      <c r="AM262" s="9" t="e">
        <f t="shared" si="116"/>
        <v>#N/A</v>
      </c>
      <c r="AN262" s="9" t="e">
        <f t="shared" si="117"/>
        <v>#N/A</v>
      </c>
      <c r="AO262" s="9" t="e">
        <f t="shared" si="118"/>
        <v>#N/A</v>
      </c>
      <c r="AP262" s="1" t="str">
        <f t="shared" si="131"/>
        <v/>
      </c>
      <c r="AQ262" s="1" t="str">
        <f t="shared" si="132"/>
        <v/>
      </c>
      <c r="AS262" s="1" t="str">
        <f t="shared" si="133"/>
        <v/>
      </c>
      <c r="AT262" s="1" t="e">
        <f t="shared" si="137"/>
        <v>#N/A</v>
      </c>
      <c r="AU262" s="1" t="e">
        <f t="shared" si="119"/>
        <v>#N/A</v>
      </c>
      <c r="AV262" s="9" t="e">
        <f t="shared" si="134"/>
        <v>#N/A</v>
      </c>
      <c r="AW262" s="9" t="e">
        <f t="shared" si="120"/>
        <v>#N/A</v>
      </c>
      <c r="AX262" s="9" t="e">
        <f t="shared" si="121"/>
        <v>#N/A</v>
      </c>
      <c r="AY262" s="9" t="e">
        <f t="shared" si="122"/>
        <v>#N/A</v>
      </c>
      <c r="AZ262" s="9" t="e">
        <f t="shared" si="12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112"/>
        <v>#N/A</v>
      </c>
      <c r="C263" s="3"/>
      <c r="D263" s="3"/>
      <c r="E263" s="3"/>
      <c r="F263" s="3"/>
      <c r="G263" s="3"/>
      <c r="H263" s="3"/>
      <c r="I263" s="3"/>
      <c r="J263" s="104"/>
      <c r="K263" s="104"/>
      <c r="L263" s="104"/>
      <c r="M263" s="80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24"/>
        <v>0</v>
      </c>
      <c r="AB263" s="1">
        <f t="shared" si="125"/>
        <v>0</v>
      </c>
      <c r="AC263" s="1">
        <f t="shared" si="126"/>
        <v>0</v>
      </c>
      <c r="AD263" s="1">
        <f t="shared" si="127"/>
        <v>0</v>
      </c>
      <c r="AE263" s="1" t="str">
        <f t="shared" si="135"/>
        <v/>
      </c>
      <c r="AF263" s="1" t="str">
        <f t="shared" si="128"/>
        <v/>
      </c>
      <c r="AG263" s="1" t="str">
        <f t="shared" si="129"/>
        <v/>
      </c>
      <c r="AH263" s="1" t="str">
        <f t="shared" si="130"/>
        <v/>
      </c>
      <c r="AI263" s="1" t="e">
        <f t="shared" si="136"/>
        <v>#N/A</v>
      </c>
      <c r="AJ263" s="9" t="e">
        <f t="shared" si="113"/>
        <v>#N/A</v>
      </c>
      <c r="AK263" s="9" t="e">
        <f t="shared" si="114"/>
        <v>#N/A</v>
      </c>
      <c r="AL263" s="9" t="e">
        <f t="shared" si="115"/>
        <v>#N/A</v>
      </c>
      <c r="AM263" s="9" t="e">
        <f t="shared" si="116"/>
        <v>#N/A</v>
      </c>
      <c r="AN263" s="9" t="e">
        <f t="shared" si="117"/>
        <v>#N/A</v>
      </c>
      <c r="AO263" s="9" t="e">
        <f t="shared" si="118"/>
        <v>#N/A</v>
      </c>
      <c r="AP263" s="1" t="str">
        <f t="shared" si="131"/>
        <v/>
      </c>
      <c r="AQ263" s="1" t="str">
        <f t="shared" si="132"/>
        <v/>
      </c>
      <c r="AS263" s="1" t="str">
        <f t="shared" si="133"/>
        <v/>
      </c>
      <c r="AT263" s="1" t="e">
        <f t="shared" si="137"/>
        <v>#N/A</v>
      </c>
      <c r="AU263" s="1" t="e">
        <f t="shared" si="119"/>
        <v>#N/A</v>
      </c>
      <c r="AV263" s="9" t="e">
        <f t="shared" si="134"/>
        <v>#N/A</v>
      </c>
      <c r="AW263" s="9" t="e">
        <f t="shared" si="120"/>
        <v>#N/A</v>
      </c>
      <c r="AX263" s="9" t="e">
        <f t="shared" si="121"/>
        <v>#N/A</v>
      </c>
      <c r="AY263" s="9" t="e">
        <f t="shared" si="122"/>
        <v>#N/A</v>
      </c>
      <c r="AZ263" s="9" t="e">
        <f t="shared" si="12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112"/>
        <v>#N/A</v>
      </c>
      <c r="C264" s="3"/>
      <c r="D264" s="3"/>
      <c r="E264" s="3"/>
      <c r="F264" s="3"/>
      <c r="G264" s="3"/>
      <c r="H264" s="3"/>
      <c r="I264" s="3"/>
      <c r="J264" s="104"/>
      <c r="K264" s="104"/>
      <c r="L264" s="104"/>
      <c r="M264" s="80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24"/>
        <v>0</v>
      </c>
      <c r="AB264" s="1">
        <f t="shared" si="125"/>
        <v>0</v>
      </c>
      <c r="AC264" s="1">
        <f t="shared" si="126"/>
        <v>0</v>
      </c>
      <c r="AD264" s="1">
        <f t="shared" si="127"/>
        <v>0</v>
      </c>
      <c r="AE264" s="1" t="str">
        <f t="shared" si="135"/>
        <v/>
      </c>
      <c r="AF264" s="1" t="str">
        <f t="shared" si="128"/>
        <v/>
      </c>
      <c r="AG264" s="1" t="str">
        <f t="shared" si="129"/>
        <v/>
      </c>
      <c r="AH264" s="1" t="str">
        <f t="shared" si="130"/>
        <v/>
      </c>
      <c r="AI264" s="1" t="e">
        <f t="shared" si="136"/>
        <v>#N/A</v>
      </c>
      <c r="AJ264" s="9" t="e">
        <f t="shared" si="113"/>
        <v>#N/A</v>
      </c>
      <c r="AK264" s="9" t="e">
        <f t="shared" si="114"/>
        <v>#N/A</v>
      </c>
      <c r="AL264" s="9" t="e">
        <f t="shared" si="115"/>
        <v>#N/A</v>
      </c>
      <c r="AM264" s="9" t="e">
        <f t="shared" si="116"/>
        <v>#N/A</v>
      </c>
      <c r="AN264" s="9" t="e">
        <f t="shared" si="117"/>
        <v>#N/A</v>
      </c>
      <c r="AO264" s="9" t="e">
        <f t="shared" si="118"/>
        <v>#N/A</v>
      </c>
      <c r="AP264" s="1" t="str">
        <f t="shared" si="131"/>
        <v/>
      </c>
      <c r="AQ264" s="1" t="str">
        <f t="shared" si="132"/>
        <v/>
      </c>
      <c r="AS264" s="1" t="str">
        <f t="shared" si="133"/>
        <v/>
      </c>
      <c r="AT264" s="1" t="e">
        <f t="shared" si="137"/>
        <v>#N/A</v>
      </c>
      <c r="AU264" s="1" t="e">
        <f t="shared" si="119"/>
        <v>#N/A</v>
      </c>
      <c r="AV264" s="9" t="e">
        <f t="shared" si="134"/>
        <v>#N/A</v>
      </c>
      <c r="AW264" s="9" t="e">
        <f t="shared" si="120"/>
        <v>#N/A</v>
      </c>
      <c r="AX264" s="9" t="e">
        <f t="shared" si="121"/>
        <v>#N/A</v>
      </c>
      <c r="AY264" s="9" t="e">
        <f t="shared" si="122"/>
        <v>#N/A</v>
      </c>
      <c r="AZ264" s="9" t="e">
        <f t="shared" si="12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112"/>
        <v>#N/A</v>
      </c>
      <c r="C265" s="3"/>
      <c r="D265" s="3"/>
      <c r="E265" s="3"/>
      <c r="F265" s="3"/>
      <c r="G265" s="3"/>
      <c r="H265" s="3"/>
      <c r="I265" s="3"/>
      <c r="J265" s="104"/>
      <c r="K265" s="104"/>
      <c r="L265" s="104"/>
      <c r="M265" s="80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24"/>
        <v>0</v>
      </c>
      <c r="AB265" s="1">
        <f t="shared" si="125"/>
        <v>0</v>
      </c>
      <c r="AC265" s="1">
        <f t="shared" si="126"/>
        <v>0</v>
      </c>
      <c r="AD265" s="1">
        <f t="shared" si="127"/>
        <v>0</v>
      </c>
      <c r="AE265" s="1" t="str">
        <f t="shared" si="135"/>
        <v/>
      </c>
      <c r="AF265" s="1" t="str">
        <f t="shared" si="128"/>
        <v/>
      </c>
      <c r="AG265" s="1" t="str">
        <f t="shared" si="129"/>
        <v/>
      </c>
      <c r="AH265" s="1" t="str">
        <f t="shared" si="130"/>
        <v/>
      </c>
      <c r="AI265" s="1" t="e">
        <f t="shared" si="136"/>
        <v>#N/A</v>
      </c>
      <c r="AJ265" s="9" t="e">
        <f t="shared" si="113"/>
        <v>#N/A</v>
      </c>
      <c r="AK265" s="9" t="e">
        <f t="shared" si="114"/>
        <v>#N/A</v>
      </c>
      <c r="AL265" s="9" t="e">
        <f t="shared" si="115"/>
        <v>#N/A</v>
      </c>
      <c r="AM265" s="9" t="e">
        <f t="shared" si="116"/>
        <v>#N/A</v>
      </c>
      <c r="AN265" s="9" t="e">
        <f t="shared" si="117"/>
        <v>#N/A</v>
      </c>
      <c r="AO265" s="9" t="e">
        <f t="shared" si="118"/>
        <v>#N/A</v>
      </c>
      <c r="AP265" s="1" t="str">
        <f t="shared" si="131"/>
        <v/>
      </c>
      <c r="AQ265" s="1" t="str">
        <f t="shared" si="132"/>
        <v/>
      </c>
      <c r="AS265" s="1" t="str">
        <f t="shared" si="133"/>
        <v/>
      </c>
      <c r="AT265" s="1" t="e">
        <f t="shared" si="137"/>
        <v>#N/A</v>
      </c>
      <c r="AU265" s="1" t="e">
        <f t="shared" si="119"/>
        <v>#N/A</v>
      </c>
      <c r="AV265" s="9" t="e">
        <f t="shared" si="134"/>
        <v>#N/A</v>
      </c>
      <c r="AW265" s="9" t="e">
        <f t="shared" si="120"/>
        <v>#N/A</v>
      </c>
      <c r="AX265" s="9" t="e">
        <f t="shared" si="121"/>
        <v>#N/A</v>
      </c>
      <c r="AY265" s="9" t="e">
        <f t="shared" si="122"/>
        <v>#N/A</v>
      </c>
      <c r="AZ265" s="9" t="e">
        <f t="shared" si="12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112"/>
        <v>#N/A</v>
      </c>
      <c r="C266" s="3"/>
      <c r="D266" s="3"/>
      <c r="E266" s="3"/>
      <c r="F266" s="3"/>
      <c r="G266" s="3"/>
      <c r="H266" s="3"/>
      <c r="I266" s="3"/>
      <c r="J266" s="104"/>
      <c r="K266" s="104"/>
      <c r="L266" s="104"/>
      <c r="M266" s="80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24"/>
        <v>0</v>
      </c>
      <c r="AB266" s="1">
        <f t="shared" si="125"/>
        <v>0</v>
      </c>
      <c r="AC266" s="1">
        <f t="shared" si="126"/>
        <v>0</v>
      </c>
      <c r="AD266" s="1">
        <f t="shared" si="127"/>
        <v>0</v>
      </c>
      <c r="AE266" s="1" t="str">
        <f t="shared" si="135"/>
        <v/>
      </c>
      <c r="AF266" s="1" t="str">
        <f t="shared" si="128"/>
        <v/>
      </c>
      <c r="AG266" s="1" t="str">
        <f t="shared" si="129"/>
        <v/>
      </c>
      <c r="AH266" s="1" t="str">
        <f t="shared" si="130"/>
        <v/>
      </c>
      <c r="AI266" s="1" t="e">
        <f t="shared" si="136"/>
        <v>#N/A</v>
      </c>
      <c r="AJ266" s="9" t="e">
        <f t="shared" si="113"/>
        <v>#N/A</v>
      </c>
      <c r="AK266" s="9" t="e">
        <f t="shared" si="114"/>
        <v>#N/A</v>
      </c>
      <c r="AL266" s="9" t="e">
        <f t="shared" si="115"/>
        <v>#N/A</v>
      </c>
      <c r="AM266" s="9" t="e">
        <f t="shared" si="116"/>
        <v>#N/A</v>
      </c>
      <c r="AN266" s="9" t="e">
        <f t="shared" si="117"/>
        <v>#N/A</v>
      </c>
      <c r="AO266" s="9" t="e">
        <f t="shared" si="118"/>
        <v>#N/A</v>
      </c>
      <c r="AP266" s="1" t="str">
        <f t="shared" si="131"/>
        <v/>
      </c>
      <c r="AQ266" s="1" t="str">
        <f t="shared" si="132"/>
        <v/>
      </c>
      <c r="AS266" s="1" t="str">
        <f t="shared" si="133"/>
        <v/>
      </c>
      <c r="AT266" s="1" t="e">
        <f t="shared" si="137"/>
        <v>#N/A</v>
      </c>
      <c r="AU266" s="1" t="e">
        <f t="shared" si="119"/>
        <v>#N/A</v>
      </c>
      <c r="AV266" s="9" t="e">
        <f t="shared" si="134"/>
        <v>#N/A</v>
      </c>
      <c r="AW266" s="9" t="e">
        <f t="shared" si="120"/>
        <v>#N/A</v>
      </c>
      <c r="AX266" s="9" t="e">
        <f t="shared" si="121"/>
        <v>#N/A</v>
      </c>
      <c r="AY266" s="9" t="e">
        <f t="shared" si="122"/>
        <v>#N/A</v>
      </c>
      <c r="AZ266" s="9" t="e">
        <f t="shared" si="12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112"/>
        <v>#N/A</v>
      </c>
      <c r="C267" s="3"/>
      <c r="D267" s="3"/>
      <c r="E267" s="3"/>
      <c r="F267" s="3"/>
      <c r="G267" s="3"/>
      <c r="H267" s="3"/>
      <c r="I267" s="3"/>
      <c r="J267" s="104"/>
      <c r="K267" s="104"/>
      <c r="L267" s="104"/>
      <c r="M267" s="80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24"/>
        <v>0</v>
      </c>
      <c r="AB267" s="1">
        <f t="shared" si="125"/>
        <v>0</v>
      </c>
      <c r="AC267" s="1">
        <f t="shared" si="126"/>
        <v>0</v>
      </c>
      <c r="AD267" s="1">
        <f t="shared" si="127"/>
        <v>0</v>
      </c>
      <c r="AE267" s="1" t="str">
        <f t="shared" si="135"/>
        <v/>
      </c>
      <c r="AF267" s="1" t="str">
        <f t="shared" si="128"/>
        <v/>
      </c>
      <c r="AG267" s="1" t="str">
        <f t="shared" si="129"/>
        <v/>
      </c>
      <c r="AH267" s="1" t="str">
        <f t="shared" si="130"/>
        <v/>
      </c>
      <c r="AI267" s="1" t="e">
        <f t="shared" si="136"/>
        <v>#N/A</v>
      </c>
      <c r="AJ267" s="9" t="e">
        <f t="shared" si="113"/>
        <v>#N/A</v>
      </c>
      <c r="AK267" s="9" t="e">
        <f t="shared" si="114"/>
        <v>#N/A</v>
      </c>
      <c r="AL267" s="9" t="e">
        <f t="shared" si="115"/>
        <v>#N/A</v>
      </c>
      <c r="AM267" s="9" t="e">
        <f t="shared" si="116"/>
        <v>#N/A</v>
      </c>
      <c r="AN267" s="9" t="e">
        <f t="shared" si="117"/>
        <v>#N/A</v>
      </c>
      <c r="AO267" s="9" t="e">
        <f t="shared" si="118"/>
        <v>#N/A</v>
      </c>
      <c r="AP267" s="1" t="str">
        <f t="shared" si="131"/>
        <v/>
      </c>
      <c r="AQ267" s="1" t="str">
        <f t="shared" si="132"/>
        <v/>
      </c>
      <c r="AS267" s="1" t="str">
        <f t="shared" si="133"/>
        <v/>
      </c>
      <c r="AT267" s="1" t="e">
        <f t="shared" si="137"/>
        <v>#N/A</v>
      </c>
      <c r="AU267" s="1" t="e">
        <f t="shared" si="119"/>
        <v>#N/A</v>
      </c>
      <c r="AV267" s="9" t="e">
        <f t="shared" si="134"/>
        <v>#N/A</v>
      </c>
      <c r="AW267" s="9" t="e">
        <f t="shared" si="120"/>
        <v>#N/A</v>
      </c>
      <c r="AX267" s="9" t="e">
        <f t="shared" si="121"/>
        <v>#N/A</v>
      </c>
      <c r="AY267" s="9" t="e">
        <f t="shared" si="122"/>
        <v>#N/A</v>
      </c>
      <c r="AZ267" s="9" t="e">
        <f t="shared" si="12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112"/>
        <v>#N/A</v>
      </c>
      <c r="C268" s="3"/>
      <c r="D268" s="3"/>
      <c r="E268" s="3"/>
      <c r="F268" s="3"/>
      <c r="G268" s="3"/>
      <c r="H268" s="3"/>
      <c r="I268" s="3"/>
      <c r="J268" s="104"/>
      <c r="K268" s="104"/>
      <c r="L268" s="104"/>
      <c r="M268" s="80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24"/>
        <v>0</v>
      </c>
      <c r="AB268" s="1">
        <f t="shared" si="125"/>
        <v>0</v>
      </c>
      <c r="AC268" s="1">
        <f t="shared" si="126"/>
        <v>0</v>
      </c>
      <c r="AD268" s="1">
        <f t="shared" si="127"/>
        <v>0</v>
      </c>
      <c r="AE268" s="1" t="str">
        <f t="shared" si="135"/>
        <v/>
      </c>
      <c r="AF268" s="1" t="str">
        <f t="shared" si="128"/>
        <v/>
      </c>
      <c r="AG268" s="1" t="str">
        <f t="shared" si="129"/>
        <v/>
      </c>
      <c r="AH268" s="1" t="str">
        <f t="shared" si="130"/>
        <v/>
      </c>
      <c r="AI268" s="1" t="e">
        <f t="shared" si="136"/>
        <v>#N/A</v>
      </c>
      <c r="AJ268" s="9" t="e">
        <f t="shared" si="113"/>
        <v>#N/A</v>
      </c>
      <c r="AK268" s="9" t="e">
        <f t="shared" si="114"/>
        <v>#N/A</v>
      </c>
      <c r="AL268" s="9" t="e">
        <f t="shared" si="115"/>
        <v>#N/A</v>
      </c>
      <c r="AM268" s="9" t="e">
        <f t="shared" si="116"/>
        <v>#N/A</v>
      </c>
      <c r="AN268" s="9" t="e">
        <f t="shared" si="117"/>
        <v>#N/A</v>
      </c>
      <c r="AO268" s="9" t="e">
        <f t="shared" si="118"/>
        <v>#N/A</v>
      </c>
      <c r="AP268" s="1" t="str">
        <f t="shared" si="131"/>
        <v/>
      </c>
      <c r="AQ268" s="1" t="str">
        <f t="shared" si="132"/>
        <v/>
      </c>
      <c r="AS268" s="1" t="str">
        <f t="shared" si="133"/>
        <v/>
      </c>
      <c r="AT268" s="1" t="e">
        <f t="shared" si="137"/>
        <v>#N/A</v>
      </c>
      <c r="AU268" s="1" t="e">
        <f t="shared" si="119"/>
        <v>#N/A</v>
      </c>
      <c r="AV268" s="9" t="e">
        <f t="shared" si="134"/>
        <v>#N/A</v>
      </c>
      <c r="AW268" s="9" t="e">
        <f t="shared" si="120"/>
        <v>#N/A</v>
      </c>
      <c r="AX268" s="9" t="e">
        <f t="shared" si="121"/>
        <v>#N/A</v>
      </c>
      <c r="AY268" s="9" t="e">
        <f t="shared" si="122"/>
        <v>#N/A</v>
      </c>
      <c r="AZ268" s="9" t="e">
        <f t="shared" si="12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112"/>
        <v>#N/A</v>
      </c>
      <c r="C269" s="3"/>
      <c r="D269" s="3"/>
      <c r="E269" s="3"/>
      <c r="F269" s="3"/>
      <c r="G269" s="3"/>
      <c r="H269" s="3"/>
      <c r="I269" s="3"/>
      <c r="J269" s="104"/>
      <c r="K269" s="104"/>
      <c r="L269" s="104"/>
      <c r="M269" s="80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24"/>
        <v>0</v>
      </c>
      <c r="AB269" s="1">
        <f t="shared" si="125"/>
        <v>0</v>
      </c>
      <c r="AC269" s="1">
        <f t="shared" si="126"/>
        <v>0</v>
      </c>
      <c r="AD269" s="1">
        <f t="shared" si="127"/>
        <v>0</v>
      </c>
      <c r="AE269" s="1" t="str">
        <f t="shared" si="135"/>
        <v/>
      </c>
      <c r="AF269" s="1" t="str">
        <f t="shared" si="128"/>
        <v/>
      </c>
      <c r="AG269" s="1" t="str">
        <f t="shared" si="129"/>
        <v/>
      </c>
      <c r="AH269" s="1" t="str">
        <f t="shared" si="130"/>
        <v/>
      </c>
      <c r="AI269" s="1" t="e">
        <f t="shared" si="136"/>
        <v>#N/A</v>
      </c>
      <c r="AJ269" s="9" t="e">
        <f t="shared" si="113"/>
        <v>#N/A</v>
      </c>
      <c r="AK269" s="9" t="e">
        <f t="shared" si="114"/>
        <v>#N/A</v>
      </c>
      <c r="AL269" s="9" t="e">
        <f t="shared" si="115"/>
        <v>#N/A</v>
      </c>
      <c r="AM269" s="9" t="e">
        <f t="shared" si="116"/>
        <v>#N/A</v>
      </c>
      <c r="AN269" s="9" t="e">
        <f t="shared" si="117"/>
        <v>#N/A</v>
      </c>
      <c r="AO269" s="9" t="e">
        <f t="shared" si="118"/>
        <v>#N/A</v>
      </c>
      <c r="AP269" s="1" t="str">
        <f t="shared" si="131"/>
        <v/>
      </c>
      <c r="AQ269" s="1" t="str">
        <f t="shared" si="132"/>
        <v/>
      </c>
      <c r="AS269" s="1" t="str">
        <f t="shared" si="133"/>
        <v/>
      </c>
      <c r="AT269" s="1" t="e">
        <f t="shared" si="137"/>
        <v>#N/A</v>
      </c>
      <c r="AU269" s="1" t="e">
        <f t="shared" si="119"/>
        <v>#N/A</v>
      </c>
      <c r="AV269" s="9" t="e">
        <f t="shared" si="134"/>
        <v>#N/A</v>
      </c>
      <c r="AW269" s="9" t="e">
        <f t="shared" si="120"/>
        <v>#N/A</v>
      </c>
      <c r="AX269" s="9" t="e">
        <f t="shared" si="121"/>
        <v>#N/A</v>
      </c>
      <c r="AY269" s="9" t="e">
        <f t="shared" si="122"/>
        <v>#N/A</v>
      </c>
      <c r="AZ269" s="9" t="e">
        <f t="shared" si="12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38">IF(C270="",NA(),E270+G270+H270+I270)</f>
        <v>#N/A</v>
      </c>
      <c r="C270" s="3"/>
      <c r="D270" s="3"/>
      <c r="E270" s="3"/>
      <c r="F270" s="3"/>
      <c r="G270" s="3"/>
      <c r="H270" s="3"/>
      <c r="I270" s="3"/>
      <c r="J270" s="104"/>
      <c r="K270" s="104"/>
      <c r="L270" s="104"/>
      <c r="M270" s="80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24"/>
        <v>0</v>
      </c>
      <c r="AB270" s="1">
        <f t="shared" si="125"/>
        <v>0</v>
      </c>
      <c r="AC270" s="1">
        <f t="shared" si="126"/>
        <v>0</v>
      </c>
      <c r="AD270" s="1">
        <f t="shared" si="127"/>
        <v>0</v>
      </c>
      <c r="AE270" s="1" t="str">
        <f t="shared" si="135"/>
        <v/>
      </c>
      <c r="AF270" s="1" t="str">
        <f t="shared" si="128"/>
        <v/>
      </c>
      <c r="AG270" s="1" t="str">
        <f t="shared" si="129"/>
        <v/>
      </c>
      <c r="AH270" s="1" t="str">
        <f t="shared" si="130"/>
        <v/>
      </c>
      <c r="AI270" s="1" t="e">
        <f t="shared" si="136"/>
        <v>#N/A</v>
      </c>
      <c r="AJ270" s="9" t="e">
        <f t="shared" ref="AJ270:AJ333" si="139">IF(OR(ISNA(B270),B270=0),NA(),I270/B270)</f>
        <v>#N/A</v>
      </c>
      <c r="AK270" s="9" t="e">
        <f t="shared" ref="AK270:AK333" si="140">IF(OR(ISNA(B270),B270=0),NA(),B270/$AK$11)</f>
        <v>#N/A</v>
      </c>
      <c r="AL270" s="9" t="e">
        <f t="shared" ref="AL270:AL333" si="141">IF(OR(ISNA(B270),B270=0),NA(),E270/$AK$11)</f>
        <v>#N/A</v>
      </c>
      <c r="AM270" s="9" t="e">
        <f t="shared" ref="AM270:AM333" si="142">IF(OR(ISNA(B270),B270=0),NA(),G270/$AK$11)</f>
        <v>#N/A</v>
      </c>
      <c r="AN270" s="9" t="e">
        <f t="shared" ref="AN270:AN333" si="143">IF(OR(ISNA(B270),B270=0),NA(),I270/$AK$11)</f>
        <v>#N/A</v>
      </c>
      <c r="AO270" s="9" t="e">
        <f t="shared" ref="AO270:AO333" si="144">+IF(OR(ISNA(B270),B270=0),NA(),AI270/$AK$11)</f>
        <v>#N/A</v>
      </c>
      <c r="AP270" s="1" t="str">
        <f t="shared" si="131"/>
        <v/>
      </c>
      <c r="AQ270" s="1" t="str">
        <f t="shared" si="132"/>
        <v/>
      </c>
      <c r="AS270" s="1" t="str">
        <f t="shared" si="133"/>
        <v/>
      </c>
      <c r="AT270" s="1" t="e">
        <f t="shared" si="137"/>
        <v>#N/A</v>
      </c>
      <c r="AU270" s="1" t="e">
        <f t="shared" ref="AU270:AU333" si="145">IF(C270="",NA(),V270+W270+X270)</f>
        <v>#N/A</v>
      </c>
      <c r="AV270" s="9" t="e">
        <f t="shared" si="134"/>
        <v>#N/A</v>
      </c>
      <c r="AW270" s="9" t="e">
        <f t="shared" ref="AW270:AW333" si="146">IF(OR(ISNA(B270),B270=0),NA(),V270/$AK$11)</f>
        <v>#N/A</v>
      </c>
      <c r="AX270" s="9" t="e">
        <f t="shared" ref="AX270:AX333" si="147">IF(OR(ISNA(B270),B270=0),NA(),W270/$AK$11)</f>
        <v>#N/A</v>
      </c>
      <c r="AY270" s="9" t="e">
        <f t="shared" ref="AY270:AY333" si="148">IF(OR(ISNA(B270),B270=0),NA(),X270/$AK$11)</f>
        <v>#N/A</v>
      </c>
      <c r="AZ270" s="9" t="e">
        <f t="shared" ref="AZ270:AZ333" si="149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38"/>
        <v>#N/A</v>
      </c>
      <c r="C271" s="3"/>
      <c r="D271" s="3"/>
      <c r="E271" s="3"/>
      <c r="F271" s="3"/>
      <c r="G271" s="3"/>
      <c r="H271" s="3"/>
      <c r="I271" s="3"/>
      <c r="J271" s="104"/>
      <c r="K271" s="104"/>
      <c r="L271" s="104"/>
      <c r="M271" s="80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A334" si="150">+D271+U271</f>
        <v>0</v>
      </c>
      <c r="AB271" s="1">
        <f t="shared" ref="AB271:AB334" si="151">+E271+V271</f>
        <v>0</v>
      </c>
      <c r="AC271" s="1">
        <f t="shared" ref="AC271:AC334" si="152">+G271+W271</f>
        <v>0</v>
      </c>
      <c r="AD271" s="1">
        <f t="shared" ref="AD271:AD334" si="153">+I271+X271</f>
        <v>0</v>
      </c>
      <c r="AE271" s="1" t="str">
        <f t="shared" si="135"/>
        <v/>
      </c>
      <c r="AF271" s="1" t="str">
        <f t="shared" ref="AF271:AF334" si="154">IF($C271="","",G271-G270)</f>
        <v/>
      </c>
      <c r="AG271" s="1" t="str">
        <f t="shared" ref="AG271:AG334" si="155">IF($C271="","",H271-H270)</f>
        <v/>
      </c>
      <c r="AH271" s="1" t="str">
        <f t="shared" ref="AH271:AH334" si="156">IF($C271="","",I271-I270)</f>
        <v/>
      </c>
      <c r="AI271" s="1" t="e">
        <f t="shared" si="136"/>
        <v>#N/A</v>
      </c>
      <c r="AJ271" s="9" t="e">
        <f t="shared" si="139"/>
        <v>#N/A</v>
      </c>
      <c r="AK271" s="9" t="e">
        <f t="shared" si="140"/>
        <v>#N/A</v>
      </c>
      <c r="AL271" s="9" t="e">
        <f t="shared" si="141"/>
        <v>#N/A</v>
      </c>
      <c r="AM271" s="9" t="e">
        <f t="shared" si="142"/>
        <v>#N/A</v>
      </c>
      <c r="AN271" s="9" t="e">
        <f t="shared" si="143"/>
        <v>#N/A</v>
      </c>
      <c r="AO271" s="9" t="e">
        <f t="shared" si="144"/>
        <v>#N/A</v>
      </c>
      <c r="AP271" s="1" t="str">
        <f t="shared" ref="AP271:AP334" si="157">IF($C271="","",V271-V270)</f>
        <v/>
      </c>
      <c r="AQ271" s="1" t="str">
        <f t="shared" ref="AQ271:AQ334" si="158">IF($C271="","",W271-W270)</f>
        <v/>
      </c>
      <c r="AS271" s="1" t="str">
        <f t="shared" ref="AS271:AS334" si="159">IF($C271="","",X271-X270)</f>
        <v/>
      </c>
      <c r="AT271" s="1" t="e">
        <f t="shared" si="137"/>
        <v>#N/A</v>
      </c>
      <c r="AU271" s="1" t="e">
        <f t="shared" si="145"/>
        <v>#N/A</v>
      </c>
      <c r="AV271" s="9" t="e">
        <f t="shared" ref="AV271:AV334" si="160">IF(OR(ISNA(B271),B271=0),NA(),AU271/$AK$11)</f>
        <v>#N/A</v>
      </c>
      <c r="AW271" s="9" t="e">
        <f t="shared" si="146"/>
        <v>#N/A</v>
      </c>
      <c r="AX271" s="9" t="e">
        <f t="shared" si="147"/>
        <v>#N/A</v>
      </c>
      <c r="AY271" s="9" t="e">
        <f t="shared" si="148"/>
        <v>#N/A</v>
      </c>
      <c r="AZ271" s="9" t="e">
        <f t="shared" si="149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38"/>
        <v>#N/A</v>
      </c>
      <c r="C272" s="3"/>
      <c r="D272" s="3"/>
      <c r="E272" s="3"/>
      <c r="F272" s="3"/>
      <c r="G272" s="3"/>
      <c r="H272" s="3"/>
      <c r="I272" s="3"/>
      <c r="J272" s="104"/>
      <c r="K272" s="104"/>
      <c r="L272" s="104"/>
      <c r="M272" s="80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50"/>
        <v>0</v>
      </c>
      <c r="AB272" s="1">
        <f t="shared" si="151"/>
        <v>0</v>
      </c>
      <c r="AC272" s="1">
        <f t="shared" si="152"/>
        <v>0</v>
      </c>
      <c r="AD272" s="1">
        <f t="shared" si="153"/>
        <v>0</v>
      </c>
      <c r="AE272" s="1" t="str">
        <f t="shared" ref="AE272:AE335" si="161">IF($C272="","",E272-E271)</f>
        <v/>
      </c>
      <c r="AF272" s="1" t="str">
        <f t="shared" si="154"/>
        <v/>
      </c>
      <c r="AG272" s="1" t="str">
        <f t="shared" si="155"/>
        <v/>
      </c>
      <c r="AH272" s="1" t="str">
        <f t="shared" si="156"/>
        <v/>
      </c>
      <c r="AI272" s="1" t="e">
        <f t="shared" ref="AI272:AI335" si="162">IF(OR($C272="",ISNA($C272)),NA(),AE272+AF272+AG272+AH272)</f>
        <v>#N/A</v>
      </c>
      <c r="AJ272" s="9" t="e">
        <f t="shared" si="139"/>
        <v>#N/A</v>
      </c>
      <c r="AK272" s="9" t="e">
        <f t="shared" si="140"/>
        <v>#N/A</v>
      </c>
      <c r="AL272" s="9" t="e">
        <f t="shared" si="141"/>
        <v>#N/A</v>
      </c>
      <c r="AM272" s="9" t="e">
        <f t="shared" si="142"/>
        <v>#N/A</v>
      </c>
      <c r="AN272" s="9" t="e">
        <f t="shared" si="143"/>
        <v>#N/A</v>
      </c>
      <c r="AO272" s="9" t="e">
        <f t="shared" si="144"/>
        <v>#N/A</v>
      </c>
      <c r="AP272" s="1" t="str">
        <f t="shared" si="157"/>
        <v/>
      </c>
      <c r="AQ272" s="1" t="str">
        <f t="shared" si="158"/>
        <v/>
      </c>
      <c r="AS272" s="1" t="str">
        <f t="shared" si="159"/>
        <v/>
      </c>
      <c r="AT272" s="1" t="e">
        <f t="shared" ref="AT272:AT335" si="163">IF(OR($C272="",ISNA($C272)),NA(),AP272+AQ272+AR272+AS272)</f>
        <v>#N/A</v>
      </c>
      <c r="AU272" s="1" t="e">
        <f t="shared" si="145"/>
        <v>#N/A</v>
      </c>
      <c r="AV272" s="9" t="e">
        <f t="shared" si="160"/>
        <v>#N/A</v>
      </c>
      <c r="AW272" s="9" t="e">
        <f t="shared" si="146"/>
        <v>#N/A</v>
      </c>
      <c r="AX272" s="9" t="e">
        <f t="shared" si="147"/>
        <v>#N/A</v>
      </c>
      <c r="AY272" s="9" t="e">
        <f t="shared" si="148"/>
        <v>#N/A</v>
      </c>
      <c r="AZ272" s="9" t="e">
        <f t="shared" si="149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38"/>
        <v>#N/A</v>
      </c>
      <c r="C273" s="3"/>
      <c r="D273" s="3"/>
      <c r="E273" s="3"/>
      <c r="F273" s="3"/>
      <c r="G273" s="3"/>
      <c r="H273" s="3"/>
      <c r="I273" s="3"/>
      <c r="J273" s="104"/>
      <c r="K273" s="104"/>
      <c r="L273" s="104"/>
      <c r="M273" s="80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50"/>
        <v>0</v>
      </c>
      <c r="AB273" s="1">
        <f t="shared" si="151"/>
        <v>0</v>
      </c>
      <c r="AC273" s="1">
        <f t="shared" si="152"/>
        <v>0</v>
      </c>
      <c r="AD273" s="1">
        <f t="shared" si="153"/>
        <v>0</v>
      </c>
      <c r="AE273" s="1" t="str">
        <f t="shared" si="161"/>
        <v/>
      </c>
      <c r="AF273" s="1" t="str">
        <f t="shared" si="154"/>
        <v/>
      </c>
      <c r="AG273" s="1" t="str">
        <f t="shared" si="155"/>
        <v/>
      </c>
      <c r="AH273" s="1" t="str">
        <f t="shared" si="156"/>
        <v/>
      </c>
      <c r="AI273" s="1" t="e">
        <f t="shared" si="162"/>
        <v>#N/A</v>
      </c>
      <c r="AJ273" s="9" t="e">
        <f t="shared" si="139"/>
        <v>#N/A</v>
      </c>
      <c r="AK273" s="9" t="e">
        <f t="shared" si="140"/>
        <v>#N/A</v>
      </c>
      <c r="AL273" s="9" t="e">
        <f t="shared" si="141"/>
        <v>#N/A</v>
      </c>
      <c r="AM273" s="9" t="e">
        <f t="shared" si="142"/>
        <v>#N/A</v>
      </c>
      <c r="AN273" s="9" t="e">
        <f t="shared" si="143"/>
        <v>#N/A</v>
      </c>
      <c r="AO273" s="9" t="e">
        <f t="shared" si="144"/>
        <v>#N/A</v>
      </c>
      <c r="AP273" s="1" t="str">
        <f t="shared" si="157"/>
        <v/>
      </c>
      <c r="AQ273" s="1" t="str">
        <f t="shared" si="158"/>
        <v/>
      </c>
      <c r="AS273" s="1" t="str">
        <f t="shared" si="159"/>
        <v/>
      </c>
      <c r="AT273" s="1" t="e">
        <f t="shared" si="163"/>
        <v>#N/A</v>
      </c>
      <c r="AU273" s="1" t="e">
        <f t="shared" si="145"/>
        <v>#N/A</v>
      </c>
      <c r="AV273" s="9" t="e">
        <f t="shared" si="160"/>
        <v>#N/A</v>
      </c>
      <c r="AW273" s="9" t="e">
        <f t="shared" si="146"/>
        <v>#N/A</v>
      </c>
      <c r="AX273" s="9" t="e">
        <f t="shared" si="147"/>
        <v>#N/A</v>
      </c>
      <c r="AY273" s="9" t="e">
        <f t="shared" si="148"/>
        <v>#N/A</v>
      </c>
      <c r="AZ273" s="9" t="e">
        <f t="shared" si="149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38"/>
        <v>#N/A</v>
      </c>
      <c r="C274" s="3"/>
      <c r="D274" s="3"/>
      <c r="E274" s="3"/>
      <c r="F274" s="3"/>
      <c r="G274" s="3"/>
      <c r="H274" s="3"/>
      <c r="I274" s="3"/>
      <c r="J274" s="104"/>
      <c r="K274" s="104"/>
      <c r="L274" s="104"/>
      <c r="M274" s="80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50"/>
        <v>0</v>
      </c>
      <c r="AB274" s="1">
        <f t="shared" si="151"/>
        <v>0</v>
      </c>
      <c r="AC274" s="1">
        <f t="shared" si="152"/>
        <v>0</v>
      </c>
      <c r="AD274" s="1">
        <f t="shared" si="153"/>
        <v>0</v>
      </c>
      <c r="AE274" s="1" t="str">
        <f t="shared" si="161"/>
        <v/>
      </c>
      <c r="AF274" s="1" t="str">
        <f t="shared" si="154"/>
        <v/>
      </c>
      <c r="AG274" s="1" t="str">
        <f t="shared" si="155"/>
        <v/>
      </c>
      <c r="AH274" s="1" t="str">
        <f t="shared" si="156"/>
        <v/>
      </c>
      <c r="AI274" s="1" t="e">
        <f t="shared" si="162"/>
        <v>#N/A</v>
      </c>
      <c r="AJ274" s="9" t="e">
        <f t="shared" si="139"/>
        <v>#N/A</v>
      </c>
      <c r="AK274" s="9" t="e">
        <f t="shared" si="140"/>
        <v>#N/A</v>
      </c>
      <c r="AL274" s="9" t="e">
        <f t="shared" si="141"/>
        <v>#N/A</v>
      </c>
      <c r="AM274" s="9" t="e">
        <f t="shared" si="142"/>
        <v>#N/A</v>
      </c>
      <c r="AN274" s="9" t="e">
        <f t="shared" si="143"/>
        <v>#N/A</v>
      </c>
      <c r="AO274" s="9" t="e">
        <f t="shared" si="144"/>
        <v>#N/A</v>
      </c>
      <c r="AP274" s="1" t="str">
        <f t="shared" si="157"/>
        <v/>
      </c>
      <c r="AQ274" s="1" t="str">
        <f t="shared" si="158"/>
        <v/>
      </c>
      <c r="AS274" s="1" t="str">
        <f t="shared" si="159"/>
        <v/>
      </c>
      <c r="AT274" s="1" t="e">
        <f t="shared" si="163"/>
        <v>#N/A</v>
      </c>
      <c r="AU274" s="1" t="e">
        <f t="shared" si="145"/>
        <v>#N/A</v>
      </c>
      <c r="AV274" s="9" t="e">
        <f t="shared" si="160"/>
        <v>#N/A</v>
      </c>
      <c r="AW274" s="9" t="e">
        <f t="shared" si="146"/>
        <v>#N/A</v>
      </c>
      <c r="AX274" s="9" t="e">
        <f t="shared" si="147"/>
        <v>#N/A</v>
      </c>
      <c r="AY274" s="9" t="e">
        <f t="shared" si="148"/>
        <v>#N/A</v>
      </c>
      <c r="AZ274" s="9" t="e">
        <f t="shared" si="149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38"/>
        <v>#N/A</v>
      </c>
      <c r="C275" s="3"/>
      <c r="D275" s="3"/>
      <c r="E275" s="3"/>
      <c r="F275" s="3"/>
      <c r="G275" s="3"/>
      <c r="H275" s="3"/>
      <c r="I275" s="3"/>
      <c r="J275" s="104"/>
      <c r="K275" s="104"/>
      <c r="L275" s="104"/>
      <c r="M275" s="80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50"/>
        <v>0</v>
      </c>
      <c r="AB275" s="1">
        <f t="shared" si="151"/>
        <v>0</v>
      </c>
      <c r="AC275" s="1">
        <f t="shared" si="152"/>
        <v>0</v>
      </c>
      <c r="AD275" s="1">
        <f t="shared" si="153"/>
        <v>0</v>
      </c>
      <c r="AE275" s="1" t="str">
        <f t="shared" si="161"/>
        <v/>
      </c>
      <c r="AF275" s="1" t="str">
        <f t="shared" si="154"/>
        <v/>
      </c>
      <c r="AG275" s="1" t="str">
        <f t="shared" si="155"/>
        <v/>
      </c>
      <c r="AH275" s="1" t="str">
        <f t="shared" si="156"/>
        <v/>
      </c>
      <c r="AI275" s="1" t="e">
        <f t="shared" si="162"/>
        <v>#N/A</v>
      </c>
      <c r="AJ275" s="9" t="e">
        <f t="shared" si="139"/>
        <v>#N/A</v>
      </c>
      <c r="AK275" s="9" t="e">
        <f t="shared" si="140"/>
        <v>#N/A</v>
      </c>
      <c r="AL275" s="9" t="e">
        <f t="shared" si="141"/>
        <v>#N/A</v>
      </c>
      <c r="AM275" s="9" t="e">
        <f t="shared" si="142"/>
        <v>#N/A</v>
      </c>
      <c r="AN275" s="9" t="e">
        <f t="shared" si="143"/>
        <v>#N/A</v>
      </c>
      <c r="AO275" s="9" t="e">
        <f t="shared" si="144"/>
        <v>#N/A</v>
      </c>
      <c r="AP275" s="1" t="str">
        <f t="shared" si="157"/>
        <v/>
      </c>
      <c r="AQ275" s="1" t="str">
        <f t="shared" si="158"/>
        <v/>
      </c>
      <c r="AS275" s="1" t="str">
        <f t="shared" si="159"/>
        <v/>
      </c>
      <c r="AT275" s="1" t="e">
        <f t="shared" si="163"/>
        <v>#N/A</v>
      </c>
      <c r="AU275" s="1" t="e">
        <f t="shared" si="145"/>
        <v>#N/A</v>
      </c>
      <c r="AV275" s="9" t="e">
        <f t="shared" si="160"/>
        <v>#N/A</v>
      </c>
      <c r="AW275" s="9" t="e">
        <f t="shared" si="146"/>
        <v>#N/A</v>
      </c>
      <c r="AX275" s="9" t="e">
        <f t="shared" si="147"/>
        <v>#N/A</v>
      </c>
      <c r="AY275" s="9" t="e">
        <f t="shared" si="148"/>
        <v>#N/A</v>
      </c>
      <c r="AZ275" s="9" t="e">
        <f t="shared" si="149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38"/>
        <v>#N/A</v>
      </c>
      <c r="C276" s="3"/>
      <c r="D276" s="3"/>
      <c r="E276" s="3"/>
      <c r="F276" s="3"/>
      <c r="G276" s="3"/>
      <c r="H276" s="3"/>
      <c r="I276" s="3"/>
      <c r="J276" s="104"/>
      <c r="K276" s="104"/>
      <c r="L276" s="104"/>
      <c r="M276" s="80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50"/>
        <v>0</v>
      </c>
      <c r="AB276" s="1">
        <f t="shared" si="151"/>
        <v>0</v>
      </c>
      <c r="AC276" s="1">
        <f t="shared" si="152"/>
        <v>0</v>
      </c>
      <c r="AD276" s="1">
        <f t="shared" si="153"/>
        <v>0</v>
      </c>
      <c r="AE276" s="1" t="str">
        <f t="shared" si="161"/>
        <v/>
      </c>
      <c r="AF276" s="1" t="str">
        <f t="shared" si="154"/>
        <v/>
      </c>
      <c r="AG276" s="1" t="str">
        <f t="shared" si="155"/>
        <v/>
      </c>
      <c r="AH276" s="1" t="str">
        <f t="shared" si="156"/>
        <v/>
      </c>
      <c r="AI276" s="1" t="e">
        <f t="shared" si="162"/>
        <v>#N/A</v>
      </c>
      <c r="AJ276" s="9" t="e">
        <f t="shared" si="139"/>
        <v>#N/A</v>
      </c>
      <c r="AK276" s="9" t="e">
        <f t="shared" si="140"/>
        <v>#N/A</v>
      </c>
      <c r="AL276" s="9" t="e">
        <f t="shared" si="141"/>
        <v>#N/A</v>
      </c>
      <c r="AM276" s="9" t="e">
        <f t="shared" si="142"/>
        <v>#N/A</v>
      </c>
      <c r="AN276" s="9" t="e">
        <f t="shared" si="143"/>
        <v>#N/A</v>
      </c>
      <c r="AO276" s="9" t="e">
        <f t="shared" si="144"/>
        <v>#N/A</v>
      </c>
      <c r="AP276" s="1" t="str">
        <f t="shared" si="157"/>
        <v/>
      </c>
      <c r="AQ276" s="1" t="str">
        <f t="shared" si="158"/>
        <v/>
      </c>
      <c r="AS276" s="1" t="str">
        <f t="shared" si="159"/>
        <v/>
      </c>
      <c r="AT276" s="1" t="e">
        <f t="shared" si="163"/>
        <v>#N/A</v>
      </c>
      <c r="AU276" s="1" t="e">
        <f t="shared" si="145"/>
        <v>#N/A</v>
      </c>
      <c r="AV276" s="9" t="e">
        <f t="shared" si="160"/>
        <v>#N/A</v>
      </c>
      <c r="AW276" s="9" t="e">
        <f t="shared" si="146"/>
        <v>#N/A</v>
      </c>
      <c r="AX276" s="9" t="e">
        <f t="shared" si="147"/>
        <v>#N/A</v>
      </c>
      <c r="AY276" s="9" t="e">
        <f t="shared" si="148"/>
        <v>#N/A</v>
      </c>
      <c r="AZ276" s="9" t="e">
        <f t="shared" si="149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38"/>
        <v>#N/A</v>
      </c>
      <c r="C277" s="3"/>
      <c r="D277" s="3"/>
      <c r="E277" s="3"/>
      <c r="F277" s="3"/>
      <c r="G277" s="3"/>
      <c r="H277" s="3"/>
      <c r="I277" s="3"/>
      <c r="J277" s="104"/>
      <c r="K277" s="104"/>
      <c r="L277" s="104"/>
      <c r="M277" s="80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50"/>
        <v>0</v>
      </c>
      <c r="AB277" s="1">
        <f t="shared" si="151"/>
        <v>0</v>
      </c>
      <c r="AC277" s="1">
        <f t="shared" si="152"/>
        <v>0</v>
      </c>
      <c r="AD277" s="1">
        <f t="shared" si="153"/>
        <v>0</v>
      </c>
      <c r="AE277" s="1" t="str">
        <f t="shared" si="161"/>
        <v/>
      </c>
      <c r="AF277" s="1" t="str">
        <f t="shared" si="154"/>
        <v/>
      </c>
      <c r="AG277" s="1" t="str">
        <f t="shared" si="155"/>
        <v/>
      </c>
      <c r="AH277" s="1" t="str">
        <f t="shared" si="156"/>
        <v/>
      </c>
      <c r="AI277" s="1" t="e">
        <f t="shared" si="162"/>
        <v>#N/A</v>
      </c>
      <c r="AJ277" s="9" t="e">
        <f t="shared" si="139"/>
        <v>#N/A</v>
      </c>
      <c r="AK277" s="9" t="e">
        <f t="shared" si="140"/>
        <v>#N/A</v>
      </c>
      <c r="AL277" s="9" t="e">
        <f t="shared" si="141"/>
        <v>#N/A</v>
      </c>
      <c r="AM277" s="9" t="e">
        <f t="shared" si="142"/>
        <v>#N/A</v>
      </c>
      <c r="AN277" s="9" t="e">
        <f t="shared" si="143"/>
        <v>#N/A</v>
      </c>
      <c r="AO277" s="9" t="e">
        <f t="shared" si="144"/>
        <v>#N/A</v>
      </c>
      <c r="AP277" s="1" t="str">
        <f t="shared" si="157"/>
        <v/>
      </c>
      <c r="AQ277" s="1" t="str">
        <f t="shared" si="158"/>
        <v/>
      </c>
      <c r="AS277" s="1" t="str">
        <f t="shared" si="159"/>
        <v/>
      </c>
      <c r="AT277" s="1" t="e">
        <f t="shared" si="163"/>
        <v>#N/A</v>
      </c>
      <c r="AU277" s="1" t="e">
        <f t="shared" si="145"/>
        <v>#N/A</v>
      </c>
      <c r="AV277" s="9" t="e">
        <f t="shared" si="160"/>
        <v>#N/A</v>
      </c>
      <c r="AW277" s="9" t="e">
        <f t="shared" si="146"/>
        <v>#N/A</v>
      </c>
      <c r="AX277" s="9" t="e">
        <f t="shared" si="147"/>
        <v>#N/A</v>
      </c>
      <c r="AY277" s="9" t="e">
        <f t="shared" si="148"/>
        <v>#N/A</v>
      </c>
      <c r="AZ277" s="9" t="e">
        <f t="shared" si="149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38"/>
        <v>#N/A</v>
      </c>
      <c r="C278" s="3"/>
      <c r="D278" s="3"/>
      <c r="E278" s="3"/>
      <c r="F278" s="3"/>
      <c r="G278" s="3"/>
      <c r="H278" s="3"/>
      <c r="I278" s="3"/>
      <c r="J278" s="104"/>
      <c r="K278" s="104"/>
      <c r="L278" s="104"/>
      <c r="M278" s="80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50"/>
        <v>0</v>
      </c>
      <c r="AB278" s="1">
        <f t="shared" si="151"/>
        <v>0</v>
      </c>
      <c r="AC278" s="1">
        <f t="shared" si="152"/>
        <v>0</v>
      </c>
      <c r="AD278" s="1">
        <f t="shared" si="153"/>
        <v>0</v>
      </c>
      <c r="AE278" s="1" t="str">
        <f t="shared" si="161"/>
        <v/>
      </c>
      <c r="AF278" s="1" t="str">
        <f t="shared" si="154"/>
        <v/>
      </c>
      <c r="AG278" s="1" t="str">
        <f t="shared" si="155"/>
        <v/>
      </c>
      <c r="AH278" s="1" t="str">
        <f t="shared" si="156"/>
        <v/>
      </c>
      <c r="AI278" s="1" t="e">
        <f t="shared" si="162"/>
        <v>#N/A</v>
      </c>
      <c r="AJ278" s="9" t="e">
        <f t="shared" si="139"/>
        <v>#N/A</v>
      </c>
      <c r="AK278" s="9" t="e">
        <f t="shared" si="140"/>
        <v>#N/A</v>
      </c>
      <c r="AL278" s="9" t="e">
        <f t="shared" si="141"/>
        <v>#N/A</v>
      </c>
      <c r="AM278" s="9" t="e">
        <f t="shared" si="142"/>
        <v>#N/A</v>
      </c>
      <c r="AN278" s="9" t="e">
        <f t="shared" si="143"/>
        <v>#N/A</v>
      </c>
      <c r="AO278" s="9" t="e">
        <f t="shared" si="144"/>
        <v>#N/A</v>
      </c>
      <c r="AP278" s="1" t="str">
        <f t="shared" si="157"/>
        <v/>
      </c>
      <c r="AQ278" s="1" t="str">
        <f t="shared" si="158"/>
        <v/>
      </c>
      <c r="AS278" s="1" t="str">
        <f t="shared" si="159"/>
        <v/>
      </c>
      <c r="AT278" s="1" t="e">
        <f t="shared" si="163"/>
        <v>#N/A</v>
      </c>
      <c r="AU278" s="1" t="e">
        <f t="shared" si="145"/>
        <v>#N/A</v>
      </c>
      <c r="AV278" s="9" t="e">
        <f t="shared" si="160"/>
        <v>#N/A</v>
      </c>
      <c r="AW278" s="9" t="e">
        <f t="shared" si="146"/>
        <v>#N/A</v>
      </c>
      <c r="AX278" s="9" t="e">
        <f t="shared" si="147"/>
        <v>#N/A</v>
      </c>
      <c r="AY278" s="9" t="e">
        <f t="shared" si="148"/>
        <v>#N/A</v>
      </c>
      <c r="AZ278" s="9" t="e">
        <f t="shared" si="149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38"/>
        <v>#N/A</v>
      </c>
      <c r="C279" s="3"/>
      <c r="D279" s="3"/>
      <c r="E279" s="3"/>
      <c r="F279" s="3"/>
      <c r="G279" s="3"/>
      <c r="H279" s="3"/>
      <c r="I279" s="3"/>
      <c r="J279" s="104"/>
      <c r="K279" s="104"/>
      <c r="L279" s="104"/>
      <c r="M279" s="80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50"/>
        <v>0</v>
      </c>
      <c r="AB279" s="1">
        <f t="shared" si="151"/>
        <v>0</v>
      </c>
      <c r="AC279" s="1">
        <f t="shared" si="152"/>
        <v>0</v>
      </c>
      <c r="AD279" s="1">
        <f t="shared" si="153"/>
        <v>0</v>
      </c>
      <c r="AE279" s="1" t="str">
        <f t="shared" si="161"/>
        <v/>
      </c>
      <c r="AF279" s="1" t="str">
        <f t="shared" si="154"/>
        <v/>
      </c>
      <c r="AG279" s="1" t="str">
        <f t="shared" si="155"/>
        <v/>
      </c>
      <c r="AH279" s="1" t="str">
        <f t="shared" si="156"/>
        <v/>
      </c>
      <c r="AI279" s="1" t="e">
        <f t="shared" si="162"/>
        <v>#N/A</v>
      </c>
      <c r="AJ279" s="9" t="e">
        <f t="shared" si="139"/>
        <v>#N/A</v>
      </c>
      <c r="AK279" s="9" t="e">
        <f t="shared" si="140"/>
        <v>#N/A</v>
      </c>
      <c r="AL279" s="9" t="e">
        <f t="shared" si="141"/>
        <v>#N/A</v>
      </c>
      <c r="AM279" s="9" t="e">
        <f t="shared" si="142"/>
        <v>#N/A</v>
      </c>
      <c r="AN279" s="9" t="e">
        <f t="shared" si="143"/>
        <v>#N/A</v>
      </c>
      <c r="AO279" s="9" t="e">
        <f t="shared" si="144"/>
        <v>#N/A</v>
      </c>
      <c r="AP279" s="1" t="str">
        <f t="shared" si="157"/>
        <v/>
      </c>
      <c r="AQ279" s="1" t="str">
        <f t="shared" si="158"/>
        <v/>
      </c>
      <c r="AS279" s="1" t="str">
        <f t="shared" si="159"/>
        <v/>
      </c>
      <c r="AT279" s="1" t="e">
        <f t="shared" si="163"/>
        <v>#N/A</v>
      </c>
      <c r="AU279" s="1" t="e">
        <f t="shared" si="145"/>
        <v>#N/A</v>
      </c>
      <c r="AV279" s="9" t="e">
        <f t="shared" si="160"/>
        <v>#N/A</v>
      </c>
      <c r="AW279" s="9" t="e">
        <f t="shared" si="146"/>
        <v>#N/A</v>
      </c>
      <c r="AX279" s="9" t="e">
        <f t="shared" si="147"/>
        <v>#N/A</v>
      </c>
      <c r="AY279" s="9" t="e">
        <f t="shared" si="148"/>
        <v>#N/A</v>
      </c>
      <c r="AZ279" s="9" t="e">
        <f t="shared" si="149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38"/>
        <v>#N/A</v>
      </c>
      <c r="C280" s="3"/>
      <c r="D280" s="3"/>
      <c r="E280" s="3"/>
      <c r="F280" s="3"/>
      <c r="G280" s="3"/>
      <c r="H280" s="3"/>
      <c r="I280" s="3"/>
      <c r="J280" s="104"/>
      <c r="K280" s="104"/>
      <c r="L280" s="104"/>
      <c r="M280" s="80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50"/>
        <v>0</v>
      </c>
      <c r="AB280" s="1">
        <f t="shared" si="151"/>
        <v>0</v>
      </c>
      <c r="AC280" s="1">
        <f t="shared" si="152"/>
        <v>0</v>
      </c>
      <c r="AD280" s="1">
        <f t="shared" si="153"/>
        <v>0</v>
      </c>
      <c r="AE280" s="1" t="str">
        <f t="shared" si="161"/>
        <v/>
      </c>
      <c r="AF280" s="1" t="str">
        <f t="shared" si="154"/>
        <v/>
      </c>
      <c r="AG280" s="1" t="str">
        <f t="shared" si="155"/>
        <v/>
      </c>
      <c r="AH280" s="1" t="str">
        <f t="shared" si="156"/>
        <v/>
      </c>
      <c r="AI280" s="1" t="e">
        <f t="shared" si="162"/>
        <v>#N/A</v>
      </c>
      <c r="AJ280" s="9" t="e">
        <f t="shared" si="139"/>
        <v>#N/A</v>
      </c>
      <c r="AK280" s="9" t="e">
        <f t="shared" si="140"/>
        <v>#N/A</v>
      </c>
      <c r="AL280" s="9" t="e">
        <f t="shared" si="141"/>
        <v>#N/A</v>
      </c>
      <c r="AM280" s="9" t="e">
        <f t="shared" si="142"/>
        <v>#N/A</v>
      </c>
      <c r="AN280" s="9" t="e">
        <f t="shared" si="143"/>
        <v>#N/A</v>
      </c>
      <c r="AO280" s="9" t="e">
        <f t="shared" si="144"/>
        <v>#N/A</v>
      </c>
      <c r="AP280" s="1" t="str">
        <f t="shared" si="157"/>
        <v/>
      </c>
      <c r="AQ280" s="1" t="str">
        <f t="shared" si="158"/>
        <v/>
      </c>
      <c r="AS280" s="1" t="str">
        <f t="shared" si="159"/>
        <v/>
      </c>
      <c r="AT280" s="1" t="e">
        <f t="shared" si="163"/>
        <v>#N/A</v>
      </c>
      <c r="AU280" s="1" t="e">
        <f t="shared" si="145"/>
        <v>#N/A</v>
      </c>
      <c r="AV280" s="9" t="e">
        <f t="shared" si="160"/>
        <v>#N/A</v>
      </c>
      <c r="AW280" s="9" t="e">
        <f t="shared" si="146"/>
        <v>#N/A</v>
      </c>
      <c r="AX280" s="9" t="e">
        <f t="shared" si="147"/>
        <v>#N/A</v>
      </c>
      <c r="AY280" s="9" t="e">
        <f t="shared" si="148"/>
        <v>#N/A</v>
      </c>
      <c r="AZ280" s="9" t="e">
        <f t="shared" si="149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38"/>
        <v>#N/A</v>
      </c>
      <c r="C281" s="3"/>
      <c r="D281" s="3"/>
      <c r="E281" s="3"/>
      <c r="F281" s="3"/>
      <c r="G281" s="3"/>
      <c r="H281" s="3"/>
      <c r="I281" s="3"/>
      <c r="J281" s="104"/>
      <c r="K281" s="104"/>
      <c r="L281" s="104"/>
      <c r="M281" s="80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50"/>
        <v>0</v>
      </c>
      <c r="AB281" s="1">
        <f t="shared" si="151"/>
        <v>0</v>
      </c>
      <c r="AC281" s="1">
        <f t="shared" si="152"/>
        <v>0</v>
      </c>
      <c r="AD281" s="1">
        <f t="shared" si="153"/>
        <v>0</v>
      </c>
      <c r="AE281" s="1" t="str">
        <f t="shared" si="161"/>
        <v/>
      </c>
      <c r="AF281" s="1" t="str">
        <f t="shared" si="154"/>
        <v/>
      </c>
      <c r="AG281" s="1" t="str">
        <f t="shared" si="155"/>
        <v/>
      </c>
      <c r="AH281" s="1" t="str">
        <f t="shared" si="156"/>
        <v/>
      </c>
      <c r="AI281" s="1" t="e">
        <f t="shared" si="162"/>
        <v>#N/A</v>
      </c>
      <c r="AJ281" s="9" t="e">
        <f t="shared" si="139"/>
        <v>#N/A</v>
      </c>
      <c r="AK281" s="9" t="e">
        <f t="shared" si="140"/>
        <v>#N/A</v>
      </c>
      <c r="AL281" s="9" t="e">
        <f t="shared" si="141"/>
        <v>#N/A</v>
      </c>
      <c r="AM281" s="9" t="e">
        <f t="shared" si="142"/>
        <v>#N/A</v>
      </c>
      <c r="AN281" s="9" t="e">
        <f t="shared" si="143"/>
        <v>#N/A</v>
      </c>
      <c r="AO281" s="9" t="e">
        <f t="shared" si="144"/>
        <v>#N/A</v>
      </c>
      <c r="AP281" s="1" t="str">
        <f t="shared" si="157"/>
        <v/>
      </c>
      <c r="AQ281" s="1" t="str">
        <f t="shared" si="158"/>
        <v/>
      </c>
      <c r="AS281" s="1" t="str">
        <f t="shared" si="159"/>
        <v/>
      </c>
      <c r="AT281" s="1" t="e">
        <f t="shared" si="163"/>
        <v>#N/A</v>
      </c>
      <c r="AU281" s="1" t="e">
        <f t="shared" si="145"/>
        <v>#N/A</v>
      </c>
      <c r="AV281" s="9" t="e">
        <f t="shared" si="160"/>
        <v>#N/A</v>
      </c>
      <c r="AW281" s="9" t="e">
        <f t="shared" si="146"/>
        <v>#N/A</v>
      </c>
      <c r="AX281" s="9" t="e">
        <f t="shared" si="147"/>
        <v>#N/A</v>
      </c>
      <c r="AY281" s="9" t="e">
        <f t="shared" si="148"/>
        <v>#N/A</v>
      </c>
      <c r="AZ281" s="9" t="e">
        <f t="shared" si="149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38"/>
        <v>#N/A</v>
      </c>
      <c r="C282" s="3"/>
      <c r="D282" s="3"/>
      <c r="E282" s="3"/>
      <c r="F282" s="3"/>
      <c r="G282" s="3"/>
      <c r="H282" s="3"/>
      <c r="I282" s="3"/>
      <c r="J282" s="104"/>
      <c r="K282" s="104"/>
      <c r="L282" s="104"/>
      <c r="M282" s="80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50"/>
        <v>0</v>
      </c>
      <c r="AB282" s="1">
        <f t="shared" si="151"/>
        <v>0</v>
      </c>
      <c r="AC282" s="1">
        <f t="shared" si="152"/>
        <v>0</v>
      </c>
      <c r="AD282" s="1">
        <f t="shared" si="153"/>
        <v>0</v>
      </c>
      <c r="AE282" s="1" t="str">
        <f t="shared" si="161"/>
        <v/>
      </c>
      <c r="AF282" s="1" t="str">
        <f t="shared" si="154"/>
        <v/>
      </c>
      <c r="AG282" s="1" t="str">
        <f t="shared" si="155"/>
        <v/>
      </c>
      <c r="AH282" s="1" t="str">
        <f t="shared" si="156"/>
        <v/>
      </c>
      <c r="AI282" s="1" t="e">
        <f t="shared" si="162"/>
        <v>#N/A</v>
      </c>
      <c r="AJ282" s="9" t="e">
        <f t="shared" si="139"/>
        <v>#N/A</v>
      </c>
      <c r="AK282" s="9" t="e">
        <f t="shared" si="140"/>
        <v>#N/A</v>
      </c>
      <c r="AL282" s="9" t="e">
        <f t="shared" si="141"/>
        <v>#N/A</v>
      </c>
      <c r="AM282" s="9" t="e">
        <f t="shared" si="142"/>
        <v>#N/A</v>
      </c>
      <c r="AN282" s="9" t="e">
        <f t="shared" si="143"/>
        <v>#N/A</v>
      </c>
      <c r="AO282" s="9" t="e">
        <f t="shared" si="144"/>
        <v>#N/A</v>
      </c>
      <c r="AP282" s="1" t="str">
        <f t="shared" si="157"/>
        <v/>
      </c>
      <c r="AQ282" s="1" t="str">
        <f t="shared" si="158"/>
        <v/>
      </c>
      <c r="AS282" s="1" t="str">
        <f t="shared" si="159"/>
        <v/>
      </c>
      <c r="AT282" s="1" t="e">
        <f t="shared" si="163"/>
        <v>#N/A</v>
      </c>
      <c r="AU282" s="1" t="e">
        <f t="shared" si="145"/>
        <v>#N/A</v>
      </c>
      <c r="AV282" s="9" t="e">
        <f t="shared" si="160"/>
        <v>#N/A</v>
      </c>
      <c r="AW282" s="9" t="e">
        <f t="shared" si="146"/>
        <v>#N/A</v>
      </c>
      <c r="AX282" s="9" t="e">
        <f t="shared" si="147"/>
        <v>#N/A</v>
      </c>
      <c r="AY282" s="9" t="e">
        <f t="shared" si="148"/>
        <v>#N/A</v>
      </c>
      <c r="AZ282" s="9" t="e">
        <f t="shared" si="149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38"/>
        <v>#N/A</v>
      </c>
      <c r="C283" s="3"/>
      <c r="D283" s="3"/>
      <c r="E283" s="3"/>
      <c r="F283" s="3"/>
      <c r="G283" s="3"/>
      <c r="H283" s="3"/>
      <c r="I283" s="3"/>
      <c r="J283" s="104"/>
      <c r="K283" s="104"/>
      <c r="L283" s="104"/>
      <c r="M283" s="80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50"/>
        <v>0</v>
      </c>
      <c r="AB283" s="1">
        <f t="shared" si="151"/>
        <v>0</v>
      </c>
      <c r="AC283" s="1">
        <f t="shared" si="152"/>
        <v>0</v>
      </c>
      <c r="AD283" s="1">
        <f t="shared" si="153"/>
        <v>0</v>
      </c>
      <c r="AE283" s="1" t="str">
        <f t="shared" si="161"/>
        <v/>
      </c>
      <c r="AF283" s="1" t="str">
        <f t="shared" si="154"/>
        <v/>
      </c>
      <c r="AG283" s="1" t="str">
        <f t="shared" si="155"/>
        <v/>
      </c>
      <c r="AH283" s="1" t="str">
        <f t="shared" si="156"/>
        <v/>
      </c>
      <c r="AI283" s="1" t="e">
        <f t="shared" si="162"/>
        <v>#N/A</v>
      </c>
      <c r="AJ283" s="9" t="e">
        <f t="shared" si="139"/>
        <v>#N/A</v>
      </c>
      <c r="AK283" s="9" t="e">
        <f t="shared" si="140"/>
        <v>#N/A</v>
      </c>
      <c r="AL283" s="9" t="e">
        <f t="shared" si="141"/>
        <v>#N/A</v>
      </c>
      <c r="AM283" s="9" t="e">
        <f t="shared" si="142"/>
        <v>#N/A</v>
      </c>
      <c r="AN283" s="9" t="e">
        <f t="shared" si="143"/>
        <v>#N/A</v>
      </c>
      <c r="AO283" s="9" t="e">
        <f t="shared" si="144"/>
        <v>#N/A</v>
      </c>
      <c r="AP283" s="1" t="str">
        <f t="shared" si="157"/>
        <v/>
      </c>
      <c r="AQ283" s="1" t="str">
        <f t="shared" si="158"/>
        <v/>
      </c>
      <c r="AS283" s="1" t="str">
        <f t="shared" si="159"/>
        <v/>
      </c>
      <c r="AT283" s="1" t="e">
        <f t="shared" si="163"/>
        <v>#N/A</v>
      </c>
      <c r="AU283" s="1" t="e">
        <f t="shared" si="145"/>
        <v>#N/A</v>
      </c>
      <c r="AV283" s="9" t="e">
        <f t="shared" si="160"/>
        <v>#N/A</v>
      </c>
      <c r="AW283" s="9" t="e">
        <f t="shared" si="146"/>
        <v>#N/A</v>
      </c>
      <c r="AX283" s="9" t="e">
        <f t="shared" si="147"/>
        <v>#N/A</v>
      </c>
      <c r="AY283" s="9" t="e">
        <f t="shared" si="148"/>
        <v>#N/A</v>
      </c>
      <c r="AZ283" s="9" t="e">
        <f t="shared" si="149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38"/>
        <v>#N/A</v>
      </c>
      <c r="C284" s="3"/>
      <c r="D284" s="3"/>
      <c r="E284" s="3"/>
      <c r="F284" s="3"/>
      <c r="G284" s="3"/>
      <c r="H284" s="3"/>
      <c r="I284" s="3"/>
      <c r="J284" s="104"/>
      <c r="K284" s="104"/>
      <c r="L284" s="104"/>
      <c r="M284" s="80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50"/>
        <v>0</v>
      </c>
      <c r="AB284" s="1">
        <f t="shared" si="151"/>
        <v>0</v>
      </c>
      <c r="AC284" s="1">
        <f t="shared" si="152"/>
        <v>0</v>
      </c>
      <c r="AD284" s="1">
        <f t="shared" si="153"/>
        <v>0</v>
      </c>
      <c r="AE284" s="1" t="str">
        <f t="shared" si="161"/>
        <v/>
      </c>
      <c r="AF284" s="1" t="str">
        <f t="shared" si="154"/>
        <v/>
      </c>
      <c r="AG284" s="1" t="str">
        <f t="shared" si="155"/>
        <v/>
      </c>
      <c r="AH284" s="1" t="str">
        <f t="shared" si="156"/>
        <v/>
      </c>
      <c r="AI284" s="1" t="e">
        <f t="shared" si="162"/>
        <v>#N/A</v>
      </c>
      <c r="AJ284" s="9" t="e">
        <f t="shared" si="139"/>
        <v>#N/A</v>
      </c>
      <c r="AK284" s="9" t="e">
        <f t="shared" si="140"/>
        <v>#N/A</v>
      </c>
      <c r="AL284" s="9" t="e">
        <f t="shared" si="141"/>
        <v>#N/A</v>
      </c>
      <c r="AM284" s="9" t="e">
        <f t="shared" si="142"/>
        <v>#N/A</v>
      </c>
      <c r="AN284" s="9" t="e">
        <f t="shared" si="143"/>
        <v>#N/A</v>
      </c>
      <c r="AO284" s="9" t="e">
        <f t="shared" si="144"/>
        <v>#N/A</v>
      </c>
      <c r="AP284" s="1" t="str">
        <f t="shared" si="157"/>
        <v/>
      </c>
      <c r="AQ284" s="1" t="str">
        <f t="shared" si="158"/>
        <v/>
      </c>
      <c r="AS284" s="1" t="str">
        <f t="shared" si="159"/>
        <v/>
      </c>
      <c r="AT284" s="1" t="e">
        <f t="shared" si="163"/>
        <v>#N/A</v>
      </c>
      <c r="AU284" s="1" t="e">
        <f t="shared" si="145"/>
        <v>#N/A</v>
      </c>
      <c r="AV284" s="9" t="e">
        <f t="shared" si="160"/>
        <v>#N/A</v>
      </c>
      <c r="AW284" s="9" t="e">
        <f t="shared" si="146"/>
        <v>#N/A</v>
      </c>
      <c r="AX284" s="9" t="e">
        <f t="shared" si="147"/>
        <v>#N/A</v>
      </c>
      <c r="AY284" s="9" t="e">
        <f t="shared" si="148"/>
        <v>#N/A</v>
      </c>
      <c r="AZ284" s="9" t="e">
        <f t="shared" si="149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38"/>
        <v>#N/A</v>
      </c>
      <c r="C285" s="3"/>
      <c r="D285" s="3"/>
      <c r="E285" s="3"/>
      <c r="F285" s="3"/>
      <c r="G285" s="3"/>
      <c r="H285" s="3"/>
      <c r="I285" s="3"/>
      <c r="J285" s="104"/>
      <c r="K285" s="104"/>
      <c r="L285" s="104"/>
      <c r="M285" s="80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50"/>
        <v>0</v>
      </c>
      <c r="AB285" s="1">
        <f t="shared" si="151"/>
        <v>0</v>
      </c>
      <c r="AC285" s="1">
        <f t="shared" si="152"/>
        <v>0</v>
      </c>
      <c r="AD285" s="1">
        <f t="shared" si="153"/>
        <v>0</v>
      </c>
      <c r="AE285" s="1" t="str">
        <f t="shared" si="161"/>
        <v/>
      </c>
      <c r="AF285" s="1" t="str">
        <f t="shared" si="154"/>
        <v/>
      </c>
      <c r="AG285" s="1" t="str">
        <f t="shared" si="155"/>
        <v/>
      </c>
      <c r="AH285" s="1" t="str">
        <f t="shared" si="156"/>
        <v/>
      </c>
      <c r="AI285" s="1" t="e">
        <f t="shared" si="162"/>
        <v>#N/A</v>
      </c>
      <c r="AJ285" s="9" t="e">
        <f t="shared" si="139"/>
        <v>#N/A</v>
      </c>
      <c r="AK285" s="9" t="e">
        <f t="shared" si="140"/>
        <v>#N/A</v>
      </c>
      <c r="AL285" s="9" t="e">
        <f t="shared" si="141"/>
        <v>#N/A</v>
      </c>
      <c r="AM285" s="9" t="e">
        <f t="shared" si="142"/>
        <v>#N/A</v>
      </c>
      <c r="AN285" s="9" t="e">
        <f t="shared" si="143"/>
        <v>#N/A</v>
      </c>
      <c r="AO285" s="9" t="e">
        <f t="shared" si="144"/>
        <v>#N/A</v>
      </c>
      <c r="AP285" s="1" t="str">
        <f t="shared" si="157"/>
        <v/>
      </c>
      <c r="AQ285" s="1" t="str">
        <f t="shared" si="158"/>
        <v/>
      </c>
      <c r="AS285" s="1" t="str">
        <f t="shared" si="159"/>
        <v/>
      </c>
      <c r="AT285" s="1" t="e">
        <f t="shared" si="163"/>
        <v>#N/A</v>
      </c>
      <c r="AU285" s="1" t="e">
        <f t="shared" si="145"/>
        <v>#N/A</v>
      </c>
      <c r="AV285" s="9" t="e">
        <f t="shared" si="160"/>
        <v>#N/A</v>
      </c>
      <c r="AW285" s="9" t="e">
        <f t="shared" si="146"/>
        <v>#N/A</v>
      </c>
      <c r="AX285" s="9" t="e">
        <f t="shared" si="147"/>
        <v>#N/A</v>
      </c>
      <c r="AY285" s="9" t="e">
        <f t="shared" si="148"/>
        <v>#N/A</v>
      </c>
      <c r="AZ285" s="9" t="e">
        <f t="shared" si="149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38"/>
        <v>#N/A</v>
      </c>
      <c r="C286" s="3"/>
      <c r="D286" s="3"/>
      <c r="E286" s="3"/>
      <c r="F286" s="3"/>
      <c r="G286" s="3"/>
      <c r="H286" s="3"/>
      <c r="I286" s="3"/>
      <c r="J286" s="104"/>
      <c r="K286" s="104"/>
      <c r="L286" s="104"/>
      <c r="M286" s="80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50"/>
        <v>0</v>
      </c>
      <c r="AB286" s="1">
        <f t="shared" si="151"/>
        <v>0</v>
      </c>
      <c r="AC286" s="1">
        <f t="shared" si="152"/>
        <v>0</v>
      </c>
      <c r="AD286" s="1">
        <f t="shared" si="153"/>
        <v>0</v>
      </c>
      <c r="AE286" s="1" t="str">
        <f t="shared" si="161"/>
        <v/>
      </c>
      <c r="AF286" s="1" t="str">
        <f t="shared" si="154"/>
        <v/>
      </c>
      <c r="AG286" s="1" t="str">
        <f t="shared" si="155"/>
        <v/>
      </c>
      <c r="AH286" s="1" t="str">
        <f t="shared" si="156"/>
        <v/>
      </c>
      <c r="AI286" s="1" t="e">
        <f t="shared" si="162"/>
        <v>#N/A</v>
      </c>
      <c r="AJ286" s="9" t="e">
        <f t="shared" si="139"/>
        <v>#N/A</v>
      </c>
      <c r="AK286" s="9" t="e">
        <f t="shared" si="140"/>
        <v>#N/A</v>
      </c>
      <c r="AL286" s="9" t="e">
        <f t="shared" si="141"/>
        <v>#N/A</v>
      </c>
      <c r="AM286" s="9" t="e">
        <f t="shared" si="142"/>
        <v>#N/A</v>
      </c>
      <c r="AN286" s="9" t="e">
        <f t="shared" si="143"/>
        <v>#N/A</v>
      </c>
      <c r="AO286" s="9" t="e">
        <f t="shared" si="144"/>
        <v>#N/A</v>
      </c>
      <c r="AP286" s="1" t="str">
        <f t="shared" si="157"/>
        <v/>
      </c>
      <c r="AQ286" s="1" t="str">
        <f t="shared" si="158"/>
        <v/>
      </c>
      <c r="AS286" s="1" t="str">
        <f t="shared" si="159"/>
        <v/>
      </c>
      <c r="AT286" s="1" t="e">
        <f t="shared" si="163"/>
        <v>#N/A</v>
      </c>
      <c r="AU286" s="1" t="e">
        <f t="shared" si="145"/>
        <v>#N/A</v>
      </c>
      <c r="AV286" s="9" t="e">
        <f t="shared" si="160"/>
        <v>#N/A</v>
      </c>
      <c r="AW286" s="9" t="e">
        <f t="shared" si="146"/>
        <v>#N/A</v>
      </c>
      <c r="AX286" s="9" t="e">
        <f t="shared" si="147"/>
        <v>#N/A</v>
      </c>
      <c r="AY286" s="9" t="e">
        <f t="shared" si="148"/>
        <v>#N/A</v>
      </c>
      <c r="AZ286" s="9" t="e">
        <f t="shared" si="149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38"/>
        <v>#N/A</v>
      </c>
      <c r="C287" s="3"/>
      <c r="D287" s="3"/>
      <c r="E287" s="3"/>
      <c r="F287" s="3"/>
      <c r="G287" s="3"/>
      <c r="H287" s="3"/>
      <c r="I287" s="3"/>
      <c r="J287" s="104"/>
      <c r="K287" s="104"/>
      <c r="L287" s="104"/>
      <c r="M287" s="8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50"/>
        <v>0</v>
      </c>
      <c r="AB287" s="1">
        <f t="shared" si="151"/>
        <v>0</v>
      </c>
      <c r="AC287" s="1">
        <f t="shared" si="152"/>
        <v>0</v>
      </c>
      <c r="AD287" s="1">
        <f t="shared" si="153"/>
        <v>0</v>
      </c>
      <c r="AE287" s="1" t="str">
        <f t="shared" si="161"/>
        <v/>
      </c>
      <c r="AF287" s="1" t="str">
        <f t="shared" si="154"/>
        <v/>
      </c>
      <c r="AG287" s="1" t="str">
        <f t="shared" si="155"/>
        <v/>
      </c>
      <c r="AH287" s="1" t="str">
        <f t="shared" si="156"/>
        <v/>
      </c>
      <c r="AI287" s="1" t="e">
        <f t="shared" si="162"/>
        <v>#N/A</v>
      </c>
      <c r="AJ287" s="9" t="e">
        <f t="shared" si="139"/>
        <v>#N/A</v>
      </c>
      <c r="AK287" s="9" t="e">
        <f t="shared" si="140"/>
        <v>#N/A</v>
      </c>
      <c r="AL287" s="9" t="e">
        <f t="shared" si="141"/>
        <v>#N/A</v>
      </c>
      <c r="AM287" s="9" t="e">
        <f t="shared" si="142"/>
        <v>#N/A</v>
      </c>
      <c r="AN287" s="9" t="e">
        <f t="shared" si="143"/>
        <v>#N/A</v>
      </c>
      <c r="AO287" s="9" t="e">
        <f t="shared" si="144"/>
        <v>#N/A</v>
      </c>
      <c r="AP287" s="1" t="str">
        <f t="shared" si="157"/>
        <v/>
      </c>
      <c r="AQ287" s="1" t="str">
        <f t="shared" si="158"/>
        <v/>
      </c>
      <c r="AS287" s="1" t="str">
        <f t="shared" si="159"/>
        <v/>
      </c>
      <c r="AT287" s="1" t="e">
        <f t="shared" si="163"/>
        <v>#N/A</v>
      </c>
      <c r="AU287" s="1" t="e">
        <f t="shared" si="145"/>
        <v>#N/A</v>
      </c>
      <c r="AV287" s="9" t="e">
        <f t="shared" si="160"/>
        <v>#N/A</v>
      </c>
      <c r="AW287" s="9" t="e">
        <f t="shared" si="146"/>
        <v>#N/A</v>
      </c>
      <c r="AX287" s="9" t="e">
        <f t="shared" si="147"/>
        <v>#N/A</v>
      </c>
      <c r="AY287" s="9" t="e">
        <f t="shared" si="148"/>
        <v>#N/A</v>
      </c>
      <c r="AZ287" s="9" t="e">
        <f t="shared" si="149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38"/>
        <v>#N/A</v>
      </c>
      <c r="C288" s="3"/>
      <c r="D288" s="3"/>
      <c r="E288" s="3"/>
      <c r="F288" s="3"/>
      <c r="G288" s="3"/>
      <c r="H288" s="3"/>
      <c r="I288" s="3"/>
      <c r="J288" s="104"/>
      <c r="K288" s="104"/>
      <c r="L288" s="104"/>
      <c r="M288" s="80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50"/>
        <v>0</v>
      </c>
      <c r="AB288" s="1">
        <f t="shared" si="151"/>
        <v>0</v>
      </c>
      <c r="AC288" s="1">
        <f t="shared" si="152"/>
        <v>0</v>
      </c>
      <c r="AD288" s="1">
        <f t="shared" si="153"/>
        <v>0</v>
      </c>
      <c r="AE288" s="1" t="str">
        <f t="shared" si="161"/>
        <v/>
      </c>
      <c r="AF288" s="1" t="str">
        <f t="shared" si="154"/>
        <v/>
      </c>
      <c r="AG288" s="1" t="str">
        <f t="shared" si="155"/>
        <v/>
      </c>
      <c r="AH288" s="1" t="str">
        <f t="shared" si="156"/>
        <v/>
      </c>
      <c r="AI288" s="1" t="e">
        <f t="shared" si="162"/>
        <v>#N/A</v>
      </c>
      <c r="AJ288" s="9" t="e">
        <f t="shared" si="139"/>
        <v>#N/A</v>
      </c>
      <c r="AK288" s="9" t="e">
        <f t="shared" si="140"/>
        <v>#N/A</v>
      </c>
      <c r="AL288" s="9" t="e">
        <f t="shared" si="141"/>
        <v>#N/A</v>
      </c>
      <c r="AM288" s="9" t="e">
        <f t="shared" si="142"/>
        <v>#N/A</v>
      </c>
      <c r="AN288" s="9" t="e">
        <f t="shared" si="143"/>
        <v>#N/A</v>
      </c>
      <c r="AO288" s="9" t="e">
        <f t="shared" si="144"/>
        <v>#N/A</v>
      </c>
      <c r="AP288" s="1" t="str">
        <f t="shared" si="157"/>
        <v/>
      </c>
      <c r="AQ288" s="1" t="str">
        <f t="shared" si="158"/>
        <v/>
      </c>
      <c r="AS288" s="1" t="str">
        <f t="shared" si="159"/>
        <v/>
      </c>
      <c r="AT288" s="1" t="e">
        <f t="shared" si="163"/>
        <v>#N/A</v>
      </c>
      <c r="AU288" s="1" t="e">
        <f t="shared" si="145"/>
        <v>#N/A</v>
      </c>
      <c r="AV288" s="9" t="e">
        <f t="shared" si="160"/>
        <v>#N/A</v>
      </c>
      <c r="AW288" s="9" t="e">
        <f t="shared" si="146"/>
        <v>#N/A</v>
      </c>
      <c r="AX288" s="9" t="e">
        <f t="shared" si="147"/>
        <v>#N/A</v>
      </c>
      <c r="AY288" s="9" t="e">
        <f t="shared" si="148"/>
        <v>#N/A</v>
      </c>
      <c r="AZ288" s="9" t="e">
        <f t="shared" si="149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38"/>
        <v>#N/A</v>
      </c>
      <c r="C289" s="3"/>
      <c r="D289" s="3"/>
      <c r="E289" s="3"/>
      <c r="F289" s="3"/>
      <c r="G289" s="3"/>
      <c r="H289" s="3"/>
      <c r="I289" s="3"/>
      <c r="J289" s="104"/>
      <c r="K289" s="104"/>
      <c r="L289" s="104"/>
      <c r="M289" s="80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50"/>
        <v>0</v>
      </c>
      <c r="AB289" s="1">
        <f t="shared" si="151"/>
        <v>0</v>
      </c>
      <c r="AC289" s="1">
        <f t="shared" si="152"/>
        <v>0</v>
      </c>
      <c r="AD289" s="1">
        <f t="shared" si="153"/>
        <v>0</v>
      </c>
      <c r="AE289" s="1" t="str">
        <f t="shared" si="161"/>
        <v/>
      </c>
      <c r="AF289" s="1" t="str">
        <f t="shared" si="154"/>
        <v/>
      </c>
      <c r="AG289" s="1" t="str">
        <f t="shared" si="155"/>
        <v/>
      </c>
      <c r="AH289" s="1" t="str">
        <f t="shared" si="156"/>
        <v/>
      </c>
      <c r="AI289" s="1" t="e">
        <f t="shared" si="162"/>
        <v>#N/A</v>
      </c>
      <c r="AJ289" s="9" t="e">
        <f t="shared" si="139"/>
        <v>#N/A</v>
      </c>
      <c r="AK289" s="9" t="e">
        <f t="shared" si="140"/>
        <v>#N/A</v>
      </c>
      <c r="AL289" s="9" t="e">
        <f t="shared" si="141"/>
        <v>#N/A</v>
      </c>
      <c r="AM289" s="9" t="e">
        <f t="shared" si="142"/>
        <v>#N/A</v>
      </c>
      <c r="AN289" s="9" t="e">
        <f t="shared" si="143"/>
        <v>#N/A</v>
      </c>
      <c r="AO289" s="9" t="e">
        <f t="shared" si="144"/>
        <v>#N/A</v>
      </c>
      <c r="AP289" s="1" t="str">
        <f t="shared" si="157"/>
        <v/>
      </c>
      <c r="AQ289" s="1" t="str">
        <f t="shared" si="158"/>
        <v/>
      </c>
      <c r="AS289" s="1" t="str">
        <f t="shared" si="159"/>
        <v/>
      </c>
      <c r="AT289" s="1" t="e">
        <f t="shared" si="163"/>
        <v>#N/A</v>
      </c>
      <c r="AU289" s="1" t="e">
        <f t="shared" si="145"/>
        <v>#N/A</v>
      </c>
      <c r="AV289" s="9" t="e">
        <f t="shared" si="160"/>
        <v>#N/A</v>
      </c>
      <c r="AW289" s="9" t="e">
        <f t="shared" si="146"/>
        <v>#N/A</v>
      </c>
      <c r="AX289" s="9" t="e">
        <f t="shared" si="147"/>
        <v>#N/A</v>
      </c>
      <c r="AY289" s="9" t="e">
        <f t="shared" si="148"/>
        <v>#N/A</v>
      </c>
      <c r="AZ289" s="9" t="e">
        <f t="shared" si="149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38"/>
        <v>#N/A</v>
      </c>
      <c r="C290" s="3"/>
      <c r="D290" s="3"/>
      <c r="E290" s="3"/>
      <c r="F290" s="3"/>
      <c r="G290" s="3"/>
      <c r="H290" s="3"/>
      <c r="I290" s="3"/>
      <c r="J290" s="104"/>
      <c r="K290" s="104"/>
      <c r="L290" s="104"/>
      <c r="M290" s="80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50"/>
        <v>0</v>
      </c>
      <c r="AB290" s="1">
        <f t="shared" si="151"/>
        <v>0</v>
      </c>
      <c r="AC290" s="1">
        <f t="shared" si="152"/>
        <v>0</v>
      </c>
      <c r="AD290" s="1">
        <f t="shared" si="153"/>
        <v>0</v>
      </c>
      <c r="AE290" s="1" t="str">
        <f t="shared" si="161"/>
        <v/>
      </c>
      <c r="AF290" s="1" t="str">
        <f t="shared" si="154"/>
        <v/>
      </c>
      <c r="AG290" s="1" t="str">
        <f t="shared" si="155"/>
        <v/>
      </c>
      <c r="AH290" s="1" t="str">
        <f t="shared" si="156"/>
        <v/>
      </c>
      <c r="AI290" s="1" t="e">
        <f t="shared" si="162"/>
        <v>#N/A</v>
      </c>
      <c r="AJ290" s="9" t="e">
        <f t="shared" si="139"/>
        <v>#N/A</v>
      </c>
      <c r="AK290" s="9" t="e">
        <f t="shared" si="140"/>
        <v>#N/A</v>
      </c>
      <c r="AL290" s="9" t="e">
        <f t="shared" si="141"/>
        <v>#N/A</v>
      </c>
      <c r="AM290" s="9" t="e">
        <f t="shared" si="142"/>
        <v>#N/A</v>
      </c>
      <c r="AN290" s="9" t="e">
        <f t="shared" si="143"/>
        <v>#N/A</v>
      </c>
      <c r="AO290" s="9" t="e">
        <f t="shared" si="144"/>
        <v>#N/A</v>
      </c>
      <c r="AP290" s="1" t="str">
        <f t="shared" si="157"/>
        <v/>
      </c>
      <c r="AQ290" s="1" t="str">
        <f t="shared" si="158"/>
        <v/>
      </c>
      <c r="AS290" s="1" t="str">
        <f t="shared" si="159"/>
        <v/>
      </c>
      <c r="AT290" s="1" t="e">
        <f t="shared" si="163"/>
        <v>#N/A</v>
      </c>
      <c r="AU290" s="1" t="e">
        <f t="shared" si="145"/>
        <v>#N/A</v>
      </c>
      <c r="AV290" s="9" t="e">
        <f t="shared" si="160"/>
        <v>#N/A</v>
      </c>
      <c r="AW290" s="9" t="e">
        <f t="shared" si="146"/>
        <v>#N/A</v>
      </c>
      <c r="AX290" s="9" t="e">
        <f t="shared" si="147"/>
        <v>#N/A</v>
      </c>
      <c r="AY290" s="9" t="e">
        <f t="shared" si="148"/>
        <v>#N/A</v>
      </c>
      <c r="AZ290" s="9" t="e">
        <f t="shared" si="149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38"/>
        <v>#N/A</v>
      </c>
      <c r="C291" s="3"/>
      <c r="D291" s="3"/>
      <c r="E291" s="3"/>
      <c r="F291" s="3"/>
      <c r="G291" s="3"/>
      <c r="H291" s="3"/>
      <c r="I291" s="3"/>
      <c r="J291" s="104"/>
      <c r="K291" s="104"/>
      <c r="L291" s="104"/>
      <c r="M291" s="80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50"/>
        <v>0</v>
      </c>
      <c r="AB291" s="1">
        <f t="shared" si="151"/>
        <v>0</v>
      </c>
      <c r="AC291" s="1">
        <f t="shared" si="152"/>
        <v>0</v>
      </c>
      <c r="AD291" s="1">
        <f t="shared" si="153"/>
        <v>0</v>
      </c>
      <c r="AE291" s="1" t="str">
        <f t="shared" si="161"/>
        <v/>
      </c>
      <c r="AF291" s="1" t="str">
        <f t="shared" si="154"/>
        <v/>
      </c>
      <c r="AG291" s="1" t="str">
        <f t="shared" si="155"/>
        <v/>
      </c>
      <c r="AH291" s="1" t="str">
        <f t="shared" si="156"/>
        <v/>
      </c>
      <c r="AI291" s="1" t="e">
        <f t="shared" si="162"/>
        <v>#N/A</v>
      </c>
      <c r="AJ291" s="9" t="e">
        <f t="shared" si="139"/>
        <v>#N/A</v>
      </c>
      <c r="AK291" s="9" t="e">
        <f t="shared" si="140"/>
        <v>#N/A</v>
      </c>
      <c r="AL291" s="9" t="e">
        <f t="shared" si="141"/>
        <v>#N/A</v>
      </c>
      <c r="AM291" s="9" t="e">
        <f t="shared" si="142"/>
        <v>#N/A</v>
      </c>
      <c r="AN291" s="9" t="e">
        <f t="shared" si="143"/>
        <v>#N/A</v>
      </c>
      <c r="AO291" s="9" t="e">
        <f t="shared" si="144"/>
        <v>#N/A</v>
      </c>
      <c r="AP291" s="1" t="str">
        <f t="shared" si="157"/>
        <v/>
      </c>
      <c r="AQ291" s="1" t="str">
        <f t="shared" si="158"/>
        <v/>
      </c>
      <c r="AS291" s="1" t="str">
        <f t="shared" si="159"/>
        <v/>
      </c>
      <c r="AT291" s="1" t="e">
        <f t="shared" si="163"/>
        <v>#N/A</v>
      </c>
      <c r="AU291" s="1" t="e">
        <f t="shared" si="145"/>
        <v>#N/A</v>
      </c>
      <c r="AV291" s="9" t="e">
        <f t="shared" si="160"/>
        <v>#N/A</v>
      </c>
      <c r="AW291" s="9" t="e">
        <f t="shared" si="146"/>
        <v>#N/A</v>
      </c>
      <c r="AX291" s="9" t="e">
        <f t="shared" si="147"/>
        <v>#N/A</v>
      </c>
      <c r="AY291" s="9" t="e">
        <f t="shared" si="148"/>
        <v>#N/A</v>
      </c>
      <c r="AZ291" s="9" t="e">
        <f t="shared" si="149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38"/>
        <v>#N/A</v>
      </c>
      <c r="C292" s="3"/>
      <c r="D292" s="3"/>
      <c r="E292" s="3"/>
      <c r="F292" s="3"/>
      <c r="G292" s="3"/>
      <c r="H292" s="3"/>
      <c r="I292" s="3"/>
      <c r="J292" s="104"/>
      <c r="K292" s="104"/>
      <c r="L292" s="104"/>
      <c r="M292" s="80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50"/>
        <v>0</v>
      </c>
      <c r="AB292" s="1">
        <f t="shared" si="151"/>
        <v>0</v>
      </c>
      <c r="AC292" s="1">
        <f t="shared" si="152"/>
        <v>0</v>
      </c>
      <c r="AD292" s="1">
        <f t="shared" si="153"/>
        <v>0</v>
      </c>
      <c r="AE292" s="1" t="str">
        <f t="shared" si="161"/>
        <v/>
      </c>
      <c r="AF292" s="1" t="str">
        <f t="shared" si="154"/>
        <v/>
      </c>
      <c r="AG292" s="1" t="str">
        <f t="shared" si="155"/>
        <v/>
      </c>
      <c r="AH292" s="1" t="str">
        <f t="shared" si="156"/>
        <v/>
      </c>
      <c r="AI292" s="1" t="e">
        <f t="shared" si="162"/>
        <v>#N/A</v>
      </c>
      <c r="AJ292" s="9" t="e">
        <f t="shared" si="139"/>
        <v>#N/A</v>
      </c>
      <c r="AK292" s="9" t="e">
        <f t="shared" si="140"/>
        <v>#N/A</v>
      </c>
      <c r="AL292" s="9" t="e">
        <f t="shared" si="141"/>
        <v>#N/A</v>
      </c>
      <c r="AM292" s="9" t="e">
        <f t="shared" si="142"/>
        <v>#N/A</v>
      </c>
      <c r="AN292" s="9" t="e">
        <f t="shared" si="143"/>
        <v>#N/A</v>
      </c>
      <c r="AO292" s="9" t="e">
        <f t="shared" si="144"/>
        <v>#N/A</v>
      </c>
      <c r="AP292" s="1" t="str">
        <f t="shared" si="157"/>
        <v/>
      </c>
      <c r="AQ292" s="1" t="str">
        <f t="shared" si="158"/>
        <v/>
      </c>
      <c r="AS292" s="1" t="str">
        <f t="shared" si="159"/>
        <v/>
      </c>
      <c r="AT292" s="1" t="e">
        <f t="shared" si="163"/>
        <v>#N/A</v>
      </c>
      <c r="AU292" s="1" t="e">
        <f t="shared" si="145"/>
        <v>#N/A</v>
      </c>
      <c r="AV292" s="9" t="e">
        <f t="shared" si="160"/>
        <v>#N/A</v>
      </c>
      <c r="AW292" s="9" t="e">
        <f t="shared" si="146"/>
        <v>#N/A</v>
      </c>
      <c r="AX292" s="9" t="e">
        <f t="shared" si="147"/>
        <v>#N/A</v>
      </c>
      <c r="AY292" s="9" t="e">
        <f t="shared" si="148"/>
        <v>#N/A</v>
      </c>
      <c r="AZ292" s="9" t="e">
        <f t="shared" si="149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38"/>
        <v>#N/A</v>
      </c>
      <c r="C293" s="3"/>
      <c r="D293" s="3"/>
      <c r="E293" s="3"/>
      <c r="F293" s="3"/>
      <c r="G293" s="3"/>
      <c r="H293" s="3"/>
      <c r="I293" s="3"/>
      <c r="J293" s="104"/>
      <c r="K293" s="104"/>
      <c r="L293" s="104"/>
      <c r="M293" s="80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50"/>
        <v>0</v>
      </c>
      <c r="AB293" s="1">
        <f t="shared" si="151"/>
        <v>0</v>
      </c>
      <c r="AC293" s="1">
        <f t="shared" si="152"/>
        <v>0</v>
      </c>
      <c r="AD293" s="1">
        <f t="shared" si="153"/>
        <v>0</v>
      </c>
      <c r="AE293" s="1" t="str">
        <f t="shared" si="161"/>
        <v/>
      </c>
      <c r="AF293" s="1" t="str">
        <f t="shared" si="154"/>
        <v/>
      </c>
      <c r="AG293" s="1" t="str">
        <f t="shared" si="155"/>
        <v/>
      </c>
      <c r="AH293" s="1" t="str">
        <f t="shared" si="156"/>
        <v/>
      </c>
      <c r="AI293" s="1" t="e">
        <f t="shared" si="162"/>
        <v>#N/A</v>
      </c>
      <c r="AJ293" s="9" t="e">
        <f t="shared" si="139"/>
        <v>#N/A</v>
      </c>
      <c r="AK293" s="9" t="e">
        <f t="shared" si="140"/>
        <v>#N/A</v>
      </c>
      <c r="AL293" s="9" t="e">
        <f t="shared" si="141"/>
        <v>#N/A</v>
      </c>
      <c r="AM293" s="9" t="e">
        <f t="shared" si="142"/>
        <v>#N/A</v>
      </c>
      <c r="AN293" s="9" t="e">
        <f t="shared" si="143"/>
        <v>#N/A</v>
      </c>
      <c r="AO293" s="9" t="e">
        <f t="shared" si="144"/>
        <v>#N/A</v>
      </c>
      <c r="AP293" s="1" t="str">
        <f t="shared" si="157"/>
        <v/>
      </c>
      <c r="AQ293" s="1" t="str">
        <f t="shared" si="158"/>
        <v/>
      </c>
      <c r="AS293" s="1" t="str">
        <f t="shared" si="159"/>
        <v/>
      </c>
      <c r="AT293" s="1" t="e">
        <f t="shared" si="163"/>
        <v>#N/A</v>
      </c>
      <c r="AU293" s="1" t="e">
        <f t="shared" si="145"/>
        <v>#N/A</v>
      </c>
      <c r="AV293" s="9" t="e">
        <f t="shared" si="160"/>
        <v>#N/A</v>
      </c>
      <c r="AW293" s="9" t="e">
        <f t="shared" si="146"/>
        <v>#N/A</v>
      </c>
      <c r="AX293" s="9" t="e">
        <f t="shared" si="147"/>
        <v>#N/A</v>
      </c>
      <c r="AY293" s="9" t="e">
        <f t="shared" si="148"/>
        <v>#N/A</v>
      </c>
      <c r="AZ293" s="9" t="e">
        <f t="shared" si="149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38"/>
        <v>#N/A</v>
      </c>
      <c r="C294" s="3"/>
      <c r="D294" s="3"/>
      <c r="E294" s="3"/>
      <c r="F294" s="3"/>
      <c r="G294" s="3"/>
      <c r="H294" s="3"/>
      <c r="I294" s="3"/>
      <c r="J294" s="104"/>
      <c r="K294" s="104"/>
      <c r="L294" s="104"/>
      <c r="M294" s="80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50"/>
        <v>0</v>
      </c>
      <c r="AB294" s="1">
        <f t="shared" si="151"/>
        <v>0</v>
      </c>
      <c r="AC294" s="1">
        <f t="shared" si="152"/>
        <v>0</v>
      </c>
      <c r="AD294" s="1">
        <f t="shared" si="153"/>
        <v>0</v>
      </c>
      <c r="AE294" s="1" t="str">
        <f t="shared" si="161"/>
        <v/>
      </c>
      <c r="AF294" s="1" t="str">
        <f t="shared" si="154"/>
        <v/>
      </c>
      <c r="AG294" s="1" t="str">
        <f t="shared" si="155"/>
        <v/>
      </c>
      <c r="AH294" s="1" t="str">
        <f t="shared" si="156"/>
        <v/>
      </c>
      <c r="AI294" s="1" t="e">
        <f t="shared" si="162"/>
        <v>#N/A</v>
      </c>
      <c r="AJ294" s="9" t="e">
        <f t="shared" si="139"/>
        <v>#N/A</v>
      </c>
      <c r="AK294" s="9" t="e">
        <f t="shared" si="140"/>
        <v>#N/A</v>
      </c>
      <c r="AL294" s="9" t="e">
        <f t="shared" si="141"/>
        <v>#N/A</v>
      </c>
      <c r="AM294" s="9" t="e">
        <f t="shared" si="142"/>
        <v>#N/A</v>
      </c>
      <c r="AN294" s="9" t="e">
        <f t="shared" si="143"/>
        <v>#N/A</v>
      </c>
      <c r="AO294" s="9" t="e">
        <f t="shared" si="144"/>
        <v>#N/A</v>
      </c>
      <c r="AP294" s="1" t="str">
        <f t="shared" si="157"/>
        <v/>
      </c>
      <c r="AQ294" s="1" t="str">
        <f t="shared" si="158"/>
        <v/>
      </c>
      <c r="AS294" s="1" t="str">
        <f t="shared" si="159"/>
        <v/>
      </c>
      <c r="AT294" s="1" t="e">
        <f t="shared" si="163"/>
        <v>#N/A</v>
      </c>
      <c r="AU294" s="1" t="e">
        <f t="shared" si="145"/>
        <v>#N/A</v>
      </c>
      <c r="AV294" s="9" t="e">
        <f t="shared" si="160"/>
        <v>#N/A</v>
      </c>
      <c r="AW294" s="9" t="e">
        <f t="shared" si="146"/>
        <v>#N/A</v>
      </c>
      <c r="AX294" s="9" t="e">
        <f t="shared" si="147"/>
        <v>#N/A</v>
      </c>
      <c r="AY294" s="9" t="e">
        <f t="shared" si="148"/>
        <v>#N/A</v>
      </c>
      <c r="AZ294" s="9" t="e">
        <f t="shared" si="149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38"/>
        <v>#N/A</v>
      </c>
      <c r="C295" s="3"/>
      <c r="D295" s="3"/>
      <c r="E295" s="3"/>
      <c r="F295" s="3"/>
      <c r="G295" s="3"/>
      <c r="H295" s="3"/>
      <c r="I295" s="3"/>
      <c r="J295" s="104"/>
      <c r="K295" s="104"/>
      <c r="L295" s="104"/>
      <c r="M295" s="80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50"/>
        <v>0</v>
      </c>
      <c r="AB295" s="1">
        <f t="shared" si="151"/>
        <v>0</v>
      </c>
      <c r="AC295" s="1">
        <f t="shared" si="152"/>
        <v>0</v>
      </c>
      <c r="AD295" s="1">
        <f t="shared" si="153"/>
        <v>0</v>
      </c>
      <c r="AE295" s="1" t="str">
        <f t="shared" si="161"/>
        <v/>
      </c>
      <c r="AF295" s="1" t="str">
        <f t="shared" si="154"/>
        <v/>
      </c>
      <c r="AG295" s="1" t="str">
        <f t="shared" si="155"/>
        <v/>
      </c>
      <c r="AH295" s="1" t="str">
        <f t="shared" si="156"/>
        <v/>
      </c>
      <c r="AI295" s="1" t="e">
        <f t="shared" si="162"/>
        <v>#N/A</v>
      </c>
      <c r="AJ295" s="9" t="e">
        <f t="shared" si="139"/>
        <v>#N/A</v>
      </c>
      <c r="AK295" s="9" t="e">
        <f t="shared" si="140"/>
        <v>#N/A</v>
      </c>
      <c r="AL295" s="9" t="e">
        <f t="shared" si="141"/>
        <v>#N/A</v>
      </c>
      <c r="AM295" s="9" t="e">
        <f t="shared" si="142"/>
        <v>#N/A</v>
      </c>
      <c r="AN295" s="9" t="e">
        <f t="shared" si="143"/>
        <v>#N/A</v>
      </c>
      <c r="AO295" s="9" t="e">
        <f t="shared" si="144"/>
        <v>#N/A</v>
      </c>
      <c r="AP295" s="1" t="str">
        <f t="shared" si="157"/>
        <v/>
      </c>
      <c r="AQ295" s="1" t="str">
        <f t="shared" si="158"/>
        <v/>
      </c>
      <c r="AS295" s="1" t="str">
        <f t="shared" si="159"/>
        <v/>
      </c>
      <c r="AT295" s="1" t="e">
        <f t="shared" si="163"/>
        <v>#N/A</v>
      </c>
      <c r="AU295" s="1" t="e">
        <f t="shared" si="145"/>
        <v>#N/A</v>
      </c>
      <c r="AV295" s="9" t="e">
        <f t="shared" si="160"/>
        <v>#N/A</v>
      </c>
      <c r="AW295" s="9" t="e">
        <f t="shared" si="146"/>
        <v>#N/A</v>
      </c>
      <c r="AX295" s="9" t="e">
        <f t="shared" si="147"/>
        <v>#N/A</v>
      </c>
      <c r="AY295" s="9" t="e">
        <f t="shared" si="148"/>
        <v>#N/A</v>
      </c>
      <c r="AZ295" s="9" t="e">
        <f t="shared" si="149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38"/>
        <v>#N/A</v>
      </c>
      <c r="C296" s="3"/>
      <c r="D296" s="3"/>
      <c r="E296" s="3"/>
      <c r="F296" s="3"/>
      <c r="G296" s="3"/>
      <c r="H296" s="3"/>
      <c r="I296" s="3"/>
      <c r="J296" s="104"/>
      <c r="K296" s="104"/>
      <c r="L296" s="104"/>
      <c r="M296" s="80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50"/>
        <v>0</v>
      </c>
      <c r="AB296" s="1">
        <f t="shared" si="151"/>
        <v>0</v>
      </c>
      <c r="AC296" s="1">
        <f t="shared" si="152"/>
        <v>0</v>
      </c>
      <c r="AD296" s="1">
        <f t="shared" si="153"/>
        <v>0</v>
      </c>
      <c r="AE296" s="1" t="str">
        <f t="shared" si="161"/>
        <v/>
      </c>
      <c r="AF296" s="1" t="str">
        <f t="shared" si="154"/>
        <v/>
      </c>
      <c r="AG296" s="1" t="str">
        <f t="shared" si="155"/>
        <v/>
      </c>
      <c r="AH296" s="1" t="str">
        <f t="shared" si="156"/>
        <v/>
      </c>
      <c r="AI296" s="1" t="e">
        <f t="shared" si="162"/>
        <v>#N/A</v>
      </c>
      <c r="AJ296" s="9" t="e">
        <f t="shared" si="139"/>
        <v>#N/A</v>
      </c>
      <c r="AK296" s="9" t="e">
        <f t="shared" si="140"/>
        <v>#N/A</v>
      </c>
      <c r="AL296" s="9" t="e">
        <f t="shared" si="141"/>
        <v>#N/A</v>
      </c>
      <c r="AM296" s="9" t="e">
        <f t="shared" si="142"/>
        <v>#N/A</v>
      </c>
      <c r="AN296" s="9" t="e">
        <f t="shared" si="143"/>
        <v>#N/A</v>
      </c>
      <c r="AO296" s="9" t="e">
        <f t="shared" si="144"/>
        <v>#N/A</v>
      </c>
      <c r="AP296" s="1" t="str">
        <f t="shared" si="157"/>
        <v/>
      </c>
      <c r="AQ296" s="1" t="str">
        <f t="shared" si="158"/>
        <v/>
      </c>
      <c r="AS296" s="1" t="str">
        <f t="shared" si="159"/>
        <v/>
      </c>
      <c r="AT296" s="1" t="e">
        <f t="shared" si="163"/>
        <v>#N/A</v>
      </c>
      <c r="AU296" s="1" t="e">
        <f t="shared" si="145"/>
        <v>#N/A</v>
      </c>
      <c r="AV296" s="9" t="e">
        <f t="shared" si="160"/>
        <v>#N/A</v>
      </c>
      <c r="AW296" s="9" t="e">
        <f t="shared" si="146"/>
        <v>#N/A</v>
      </c>
      <c r="AX296" s="9" t="e">
        <f t="shared" si="147"/>
        <v>#N/A</v>
      </c>
      <c r="AY296" s="9" t="e">
        <f t="shared" si="148"/>
        <v>#N/A</v>
      </c>
      <c r="AZ296" s="9" t="e">
        <f t="shared" si="149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38"/>
        <v>#N/A</v>
      </c>
      <c r="C297" s="3"/>
      <c r="D297" s="3"/>
      <c r="E297" s="3"/>
      <c r="F297" s="3"/>
      <c r="G297" s="3"/>
      <c r="H297" s="3"/>
      <c r="I297" s="3"/>
      <c r="J297" s="104"/>
      <c r="K297" s="104"/>
      <c r="L297" s="104"/>
      <c r="M297" s="80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50"/>
        <v>0</v>
      </c>
      <c r="AB297" s="1">
        <f t="shared" si="151"/>
        <v>0</v>
      </c>
      <c r="AC297" s="1">
        <f t="shared" si="152"/>
        <v>0</v>
      </c>
      <c r="AD297" s="1">
        <f t="shared" si="153"/>
        <v>0</v>
      </c>
      <c r="AE297" s="1" t="str">
        <f t="shared" si="161"/>
        <v/>
      </c>
      <c r="AF297" s="1" t="str">
        <f t="shared" si="154"/>
        <v/>
      </c>
      <c r="AG297" s="1" t="str">
        <f t="shared" si="155"/>
        <v/>
      </c>
      <c r="AH297" s="1" t="str">
        <f t="shared" si="156"/>
        <v/>
      </c>
      <c r="AI297" s="1" t="e">
        <f t="shared" si="162"/>
        <v>#N/A</v>
      </c>
      <c r="AJ297" s="9" t="e">
        <f t="shared" si="139"/>
        <v>#N/A</v>
      </c>
      <c r="AK297" s="9" t="e">
        <f t="shared" si="140"/>
        <v>#N/A</v>
      </c>
      <c r="AL297" s="9" t="e">
        <f t="shared" si="141"/>
        <v>#N/A</v>
      </c>
      <c r="AM297" s="9" t="e">
        <f t="shared" si="142"/>
        <v>#N/A</v>
      </c>
      <c r="AN297" s="9" t="e">
        <f t="shared" si="143"/>
        <v>#N/A</v>
      </c>
      <c r="AO297" s="9" t="e">
        <f t="shared" si="144"/>
        <v>#N/A</v>
      </c>
      <c r="AP297" s="1" t="str">
        <f t="shared" si="157"/>
        <v/>
      </c>
      <c r="AQ297" s="1" t="str">
        <f t="shared" si="158"/>
        <v/>
      </c>
      <c r="AS297" s="1" t="str">
        <f t="shared" si="159"/>
        <v/>
      </c>
      <c r="AT297" s="1" t="e">
        <f t="shared" si="163"/>
        <v>#N/A</v>
      </c>
      <c r="AU297" s="1" t="e">
        <f t="shared" si="145"/>
        <v>#N/A</v>
      </c>
      <c r="AV297" s="9" t="e">
        <f t="shared" si="160"/>
        <v>#N/A</v>
      </c>
      <c r="AW297" s="9" t="e">
        <f t="shared" si="146"/>
        <v>#N/A</v>
      </c>
      <c r="AX297" s="9" t="e">
        <f t="shared" si="147"/>
        <v>#N/A</v>
      </c>
      <c r="AY297" s="9" t="e">
        <f t="shared" si="148"/>
        <v>#N/A</v>
      </c>
      <c r="AZ297" s="9" t="e">
        <f t="shared" si="149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38"/>
        <v>#N/A</v>
      </c>
      <c r="C298" s="3"/>
      <c r="D298" s="3"/>
      <c r="E298" s="3"/>
      <c r="F298" s="3"/>
      <c r="G298" s="3"/>
      <c r="H298" s="3"/>
      <c r="I298" s="3"/>
      <c r="J298" s="104"/>
      <c r="K298" s="104"/>
      <c r="L298" s="104"/>
      <c r="M298" s="80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50"/>
        <v>0</v>
      </c>
      <c r="AB298" s="1">
        <f t="shared" si="151"/>
        <v>0</v>
      </c>
      <c r="AC298" s="1">
        <f t="shared" si="152"/>
        <v>0</v>
      </c>
      <c r="AD298" s="1">
        <f t="shared" si="153"/>
        <v>0</v>
      </c>
      <c r="AE298" s="1" t="str">
        <f t="shared" si="161"/>
        <v/>
      </c>
      <c r="AF298" s="1" t="str">
        <f t="shared" si="154"/>
        <v/>
      </c>
      <c r="AG298" s="1" t="str">
        <f t="shared" si="155"/>
        <v/>
      </c>
      <c r="AH298" s="1" t="str">
        <f t="shared" si="156"/>
        <v/>
      </c>
      <c r="AI298" s="1" t="e">
        <f t="shared" si="162"/>
        <v>#N/A</v>
      </c>
      <c r="AJ298" s="9" t="e">
        <f t="shared" si="139"/>
        <v>#N/A</v>
      </c>
      <c r="AK298" s="9" t="e">
        <f t="shared" si="140"/>
        <v>#N/A</v>
      </c>
      <c r="AL298" s="9" t="e">
        <f t="shared" si="141"/>
        <v>#N/A</v>
      </c>
      <c r="AM298" s="9" t="e">
        <f t="shared" si="142"/>
        <v>#N/A</v>
      </c>
      <c r="AN298" s="9" t="e">
        <f t="shared" si="143"/>
        <v>#N/A</v>
      </c>
      <c r="AO298" s="9" t="e">
        <f t="shared" si="144"/>
        <v>#N/A</v>
      </c>
      <c r="AP298" s="1" t="str">
        <f t="shared" si="157"/>
        <v/>
      </c>
      <c r="AQ298" s="1" t="str">
        <f t="shared" si="158"/>
        <v/>
      </c>
      <c r="AS298" s="1" t="str">
        <f t="shared" si="159"/>
        <v/>
      </c>
      <c r="AT298" s="1" t="e">
        <f t="shared" si="163"/>
        <v>#N/A</v>
      </c>
      <c r="AU298" s="1" t="e">
        <f t="shared" si="145"/>
        <v>#N/A</v>
      </c>
      <c r="AV298" s="9" t="e">
        <f t="shared" si="160"/>
        <v>#N/A</v>
      </c>
      <c r="AW298" s="9" t="e">
        <f t="shared" si="146"/>
        <v>#N/A</v>
      </c>
      <c r="AX298" s="9" t="e">
        <f t="shared" si="147"/>
        <v>#N/A</v>
      </c>
      <c r="AY298" s="9" t="e">
        <f t="shared" si="148"/>
        <v>#N/A</v>
      </c>
      <c r="AZ298" s="9" t="e">
        <f t="shared" si="149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38"/>
        <v>#N/A</v>
      </c>
      <c r="C299" s="3"/>
      <c r="D299" s="3"/>
      <c r="E299" s="3"/>
      <c r="F299" s="3"/>
      <c r="G299" s="3"/>
      <c r="H299" s="3"/>
      <c r="I299" s="3"/>
      <c r="J299" s="104"/>
      <c r="K299" s="104"/>
      <c r="L299" s="104"/>
      <c r="M299" s="80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50"/>
        <v>0</v>
      </c>
      <c r="AB299" s="1">
        <f t="shared" si="151"/>
        <v>0</v>
      </c>
      <c r="AC299" s="1">
        <f t="shared" si="152"/>
        <v>0</v>
      </c>
      <c r="AD299" s="1">
        <f t="shared" si="153"/>
        <v>0</v>
      </c>
      <c r="AE299" s="1" t="str">
        <f t="shared" si="161"/>
        <v/>
      </c>
      <c r="AF299" s="1" t="str">
        <f t="shared" si="154"/>
        <v/>
      </c>
      <c r="AG299" s="1" t="str">
        <f t="shared" si="155"/>
        <v/>
      </c>
      <c r="AH299" s="1" t="str">
        <f t="shared" si="156"/>
        <v/>
      </c>
      <c r="AI299" s="1" t="e">
        <f t="shared" si="162"/>
        <v>#N/A</v>
      </c>
      <c r="AJ299" s="9" t="e">
        <f t="shared" si="139"/>
        <v>#N/A</v>
      </c>
      <c r="AK299" s="9" t="e">
        <f t="shared" si="140"/>
        <v>#N/A</v>
      </c>
      <c r="AL299" s="9" t="e">
        <f t="shared" si="141"/>
        <v>#N/A</v>
      </c>
      <c r="AM299" s="9" t="e">
        <f t="shared" si="142"/>
        <v>#N/A</v>
      </c>
      <c r="AN299" s="9" t="e">
        <f t="shared" si="143"/>
        <v>#N/A</v>
      </c>
      <c r="AO299" s="9" t="e">
        <f t="shared" si="144"/>
        <v>#N/A</v>
      </c>
      <c r="AP299" s="1" t="str">
        <f t="shared" si="157"/>
        <v/>
      </c>
      <c r="AQ299" s="1" t="str">
        <f t="shared" si="158"/>
        <v/>
      </c>
      <c r="AS299" s="1" t="str">
        <f t="shared" si="159"/>
        <v/>
      </c>
      <c r="AT299" s="1" t="e">
        <f t="shared" si="163"/>
        <v>#N/A</v>
      </c>
      <c r="AU299" s="1" t="e">
        <f t="shared" si="145"/>
        <v>#N/A</v>
      </c>
      <c r="AV299" s="9" t="e">
        <f t="shared" si="160"/>
        <v>#N/A</v>
      </c>
      <c r="AW299" s="9" t="e">
        <f t="shared" si="146"/>
        <v>#N/A</v>
      </c>
      <c r="AX299" s="9" t="e">
        <f t="shared" si="147"/>
        <v>#N/A</v>
      </c>
      <c r="AY299" s="9" t="e">
        <f t="shared" si="148"/>
        <v>#N/A</v>
      </c>
      <c r="AZ299" s="9" t="e">
        <f t="shared" si="149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38"/>
        <v>#N/A</v>
      </c>
      <c r="C300" s="3"/>
      <c r="D300" s="3"/>
      <c r="E300" s="3"/>
      <c r="F300" s="3"/>
      <c r="G300" s="3"/>
      <c r="H300" s="3"/>
      <c r="I300" s="3"/>
      <c r="J300" s="104"/>
      <c r="K300" s="104"/>
      <c r="L300" s="104"/>
      <c r="M300" s="80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50"/>
        <v>0</v>
      </c>
      <c r="AB300" s="1">
        <f t="shared" si="151"/>
        <v>0</v>
      </c>
      <c r="AC300" s="1">
        <f t="shared" si="152"/>
        <v>0</v>
      </c>
      <c r="AD300" s="1">
        <f t="shared" si="153"/>
        <v>0</v>
      </c>
      <c r="AE300" s="1" t="str">
        <f t="shared" si="161"/>
        <v/>
      </c>
      <c r="AF300" s="1" t="str">
        <f t="shared" si="154"/>
        <v/>
      </c>
      <c r="AG300" s="1" t="str">
        <f t="shared" si="155"/>
        <v/>
      </c>
      <c r="AH300" s="1" t="str">
        <f t="shared" si="156"/>
        <v/>
      </c>
      <c r="AI300" s="1" t="e">
        <f t="shared" si="162"/>
        <v>#N/A</v>
      </c>
      <c r="AJ300" s="9" t="e">
        <f t="shared" si="139"/>
        <v>#N/A</v>
      </c>
      <c r="AK300" s="9" t="e">
        <f t="shared" si="140"/>
        <v>#N/A</v>
      </c>
      <c r="AL300" s="9" t="e">
        <f t="shared" si="141"/>
        <v>#N/A</v>
      </c>
      <c r="AM300" s="9" t="e">
        <f t="shared" si="142"/>
        <v>#N/A</v>
      </c>
      <c r="AN300" s="9" t="e">
        <f t="shared" si="143"/>
        <v>#N/A</v>
      </c>
      <c r="AO300" s="9" t="e">
        <f t="shared" si="144"/>
        <v>#N/A</v>
      </c>
      <c r="AP300" s="1" t="str">
        <f t="shared" si="157"/>
        <v/>
      </c>
      <c r="AQ300" s="1" t="str">
        <f t="shared" si="158"/>
        <v/>
      </c>
      <c r="AS300" s="1" t="str">
        <f t="shared" si="159"/>
        <v/>
      </c>
      <c r="AT300" s="1" t="e">
        <f t="shared" si="163"/>
        <v>#N/A</v>
      </c>
      <c r="AU300" s="1" t="e">
        <f t="shared" si="145"/>
        <v>#N/A</v>
      </c>
      <c r="AV300" s="9" t="e">
        <f t="shared" si="160"/>
        <v>#N/A</v>
      </c>
      <c r="AW300" s="9" t="e">
        <f t="shared" si="146"/>
        <v>#N/A</v>
      </c>
      <c r="AX300" s="9" t="e">
        <f t="shared" si="147"/>
        <v>#N/A</v>
      </c>
      <c r="AY300" s="9" t="e">
        <f t="shared" si="148"/>
        <v>#N/A</v>
      </c>
      <c r="AZ300" s="9" t="e">
        <f t="shared" si="149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38"/>
        <v>#N/A</v>
      </c>
      <c r="C301" s="3"/>
      <c r="D301" s="3"/>
      <c r="E301" s="3"/>
      <c r="F301" s="3"/>
      <c r="G301" s="3"/>
      <c r="H301" s="3"/>
      <c r="I301" s="3"/>
      <c r="J301" s="104"/>
      <c r="K301" s="104"/>
      <c r="L301" s="104"/>
      <c r="M301" s="80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50"/>
        <v>0</v>
      </c>
      <c r="AB301" s="1">
        <f t="shared" si="151"/>
        <v>0</v>
      </c>
      <c r="AC301" s="1">
        <f t="shared" si="152"/>
        <v>0</v>
      </c>
      <c r="AD301" s="1">
        <f t="shared" si="153"/>
        <v>0</v>
      </c>
      <c r="AE301" s="1" t="str">
        <f t="shared" si="161"/>
        <v/>
      </c>
      <c r="AF301" s="1" t="str">
        <f t="shared" si="154"/>
        <v/>
      </c>
      <c r="AG301" s="1" t="str">
        <f t="shared" si="155"/>
        <v/>
      </c>
      <c r="AH301" s="1" t="str">
        <f t="shared" si="156"/>
        <v/>
      </c>
      <c r="AI301" s="1" t="e">
        <f t="shared" si="162"/>
        <v>#N/A</v>
      </c>
      <c r="AJ301" s="9" t="e">
        <f t="shared" si="139"/>
        <v>#N/A</v>
      </c>
      <c r="AK301" s="9" t="e">
        <f t="shared" si="140"/>
        <v>#N/A</v>
      </c>
      <c r="AL301" s="9" t="e">
        <f t="shared" si="141"/>
        <v>#N/A</v>
      </c>
      <c r="AM301" s="9" t="e">
        <f t="shared" si="142"/>
        <v>#N/A</v>
      </c>
      <c r="AN301" s="9" t="e">
        <f t="shared" si="143"/>
        <v>#N/A</v>
      </c>
      <c r="AO301" s="9" t="e">
        <f t="shared" si="144"/>
        <v>#N/A</v>
      </c>
      <c r="AP301" s="1" t="str">
        <f t="shared" si="157"/>
        <v/>
      </c>
      <c r="AQ301" s="1" t="str">
        <f t="shared" si="158"/>
        <v/>
      </c>
      <c r="AS301" s="1" t="str">
        <f t="shared" si="159"/>
        <v/>
      </c>
      <c r="AT301" s="1" t="e">
        <f t="shared" si="163"/>
        <v>#N/A</v>
      </c>
      <c r="AU301" s="1" t="e">
        <f t="shared" si="145"/>
        <v>#N/A</v>
      </c>
      <c r="AV301" s="9" t="e">
        <f t="shared" si="160"/>
        <v>#N/A</v>
      </c>
      <c r="AW301" s="9" t="e">
        <f t="shared" si="146"/>
        <v>#N/A</v>
      </c>
      <c r="AX301" s="9" t="e">
        <f t="shared" si="147"/>
        <v>#N/A</v>
      </c>
      <c r="AY301" s="9" t="e">
        <f t="shared" si="148"/>
        <v>#N/A</v>
      </c>
      <c r="AZ301" s="9" t="e">
        <f t="shared" si="149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38"/>
        <v>#N/A</v>
      </c>
      <c r="C302" s="3"/>
      <c r="D302" s="3"/>
      <c r="E302" s="3"/>
      <c r="F302" s="3"/>
      <c r="G302" s="3"/>
      <c r="H302" s="3"/>
      <c r="I302" s="3"/>
      <c r="J302" s="104"/>
      <c r="K302" s="104"/>
      <c r="L302" s="104"/>
      <c r="M302" s="80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50"/>
        <v>0</v>
      </c>
      <c r="AB302" s="1">
        <f t="shared" si="151"/>
        <v>0</v>
      </c>
      <c r="AC302" s="1">
        <f t="shared" si="152"/>
        <v>0</v>
      </c>
      <c r="AD302" s="1">
        <f t="shared" si="153"/>
        <v>0</v>
      </c>
      <c r="AE302" s="1" t="str">
        <f t="shared" si="161"/>
        <v/>
      </c>
      <c r="AF302" s="1" t="str">
        <f t="shared" si="154"/>
        <v/>
      </c>
      <c r="AG302" s="1" t="str">
        <f t="shared" si="155"/>
        <v/>
      </c>
      <c r="AH302" s="1" t="str">
        <f t="shared" si="156"/>
        <v/>
      </c>
      <c r="AI302" s="1" t="e">
        <f t="shared" si="162"/>
        <v>#N/A</v>
      </c>
      <c r="AJ302" s="9" t="e">
        <f t="shared" si="139"/>
        <v>#N/A</v>
      </c>
      <c r="AK302" s="9" t="e">
        <f t="shared" si="140"/>
        <v>#N/A</v>
      </c>
      <c r="AL302" s="9" t="e">
        <f t="shared" si="141"/>
        <v>#N/A</v>
      </c>
      <c r="AM302" s="9" t="e">
        <f t="shared" si="142"/>
        <v>#N/A</v>
      </c>
      <c r="AN302" s="9" t="e">
        <f t="shared" si="143"/>
        <v>#N/A</v>
      </c>
      <c r="AO302" s="9" t="e">
        <f t="shared" si="144"/>
        <v>#N/A</v>
      </c>
      <c r="AP302" s="1" t="str">
        <f t="shared" si="157"/>
        <v/>
      </c>
      <c r="AQ302" s="1" t="str">
        <f t="shared" si="158"/>
        <v/>
      </c>
      <c r="AS302" s="1" t="str">
        <f t="shared" si="159"/>
        <v/>
      </c>
      <c r="AT302" s="1" t="e">
        <f t="shared" si="163"/>
        <v>#N/A</v>
      </c>
      <c r="AU302" s="1" t="e">
        <f t="shared" si="145"/>
        <v>#N/A</v>
      </c>
      <c r="AV302" s="9" t="e">
        <f t="shared" si="160"/>
        <v>#N/A</v>
      </c>
      <c r="AW302" s="9" t="e">
        <f t="shared" si="146"/>
        <v>#N/A</v>
      </c>
      <c r="AX302" s="9" t="e">
        <f t="shared" si="147"/>
        <v>#N/A</v>
      </c>
      <c r="AY302" s="9" t="e">
        <f t="shared" si="148"/>
        <v>#N/A</v>
      </c>
      <c r="AZ302" s="9" t="e">
        <f t="shared" si="149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38"/>
        <v>#N/A</v>
      </c>
      <c r="C303" s="3"/>
      <c r="D303" s="3"/>
      <c r="E303" s="3"/>
      <c r="F303" s="3"/>
      <c r="G303" s="3"/>
      <c r="H303" s="3"/>
      <c r="I303" s="3"/>
      <c r="J303" s="104"/>
      <c r="K303" s="104"/>
      <c r="L303" s="104"/>
      <c r="M303" s="80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50"/>
        <v>0</v>
      </c>
      <c r="AB303" s="1">
        <f t="shared" si="151"/>
        <v>0</v>
      </c>
      <c r="AC303" s="1">
        <f t="shared" si="152"/>
        <v>0</v>
      </c>
      <c r="AD303" s="1">
        <f t="shared" si="153"/>
        <v>0</v>
      </c>
      <c r="AE303" s="1" t="str">
        <f t="shared" si="161"/>
        <v/>
      </c>
      <c r="AF303" s="1" t="str">
        <f t="shared" si="154"/>
        <v/>
      </c>
      <c r="AG303" s="1" t="str">
        <f t="shared" si="155"/>
        <v/>
      </c>
      <c r="AH303" s="1" t="str">
        <f t="shared" si="156"/>
        <v/>
      </c>
      <c r="AI303" s="1" t="e">
        <f t="shared" si="162"/>
        <v>#N/A</v>
      </c>
      <c r="AJ303" s="9" t="e">
        <f t="shared" si="139"/>
        <v>#N/A</v>
      </c>
      <c r="AK303" s="9" t="e">
        <f t="shared" si="140"/>
        <v>#N/A</v>
      </c>
      <c r="AL303" s="9" t="e">
        <f t="shared" si="141"/>
        <v>#N/A</v>
      </c>
      <c r="AM303" s="9" t="e">
        <f t="shared" si="142"/>
        <v>#N/A</v>
      </c>
      <c r="AN303" s="9" t="e">
        <f t="shared" si="143"/>
        <v>#N/A</v>
      </c>
      <c r="AO303" s="9" t="e">
        <f t="shared" si="144"/>
        <v>#N/A</v>
      </c>
      <c r="AP303" s="1" t="str">
        <f t="shared" si="157"/>
        <v/>
      </c>
      <c r="AQ303" s="1" t="str">
        <f t="shared" si="158"/>
        <v/>
      </c>
      <c r="AS303" s="1" t="str">
        <f t="shared" si="159"/>
        <v/>
      </c>
      <c r="AT303" s="1" t="e">
        <f t="shared" si="163"/>
        <v>#N/A</v>
      </c>
      <c r="AU303" s="1" t="e">
        <f t="shared" si="145"/>
        <v>#N/A</v>
      </c>
      <c r="AV303" s="9" t="e">
        <f t="shared" si="160"/>
        <v>#N/A</v>
      </c>
      <c r="AW303" s="9" t="e">
        <f t="shared" si="146"/>
        <v>#N/A</v>
      </c>
      <c r="AX303" s="9" t="e">
        <f t="shared" si="147"/>
        <v>#N/A</v>
      </c>
      <c r="AY303" s="9" t="e">
        <f t="shared" si="148"/>
        <v>#N/A</v>
      </c>
      <c r="AZ303" s="9" t="e">
        <f t="shared" si="149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38"/>
        <v>#N/A</v>
      </c>
      <c r="C304" s="3"/>
      <c r="D304" s="3"/>
      <c r="E304" s="3"/>
      <c r="F304" s="3"/>
      <c r="G304" s="3"/>
      <c r="H304" s="3"/>
      <c r="I304" s="3"/>
      <c r="J304" s="104"/>
      <c r="K304" s="104"/>
      <c r="L304" s="104"/>
      <c r="M304" s="80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50"/>
        <v>0</v>
      </c>
      <c r="AB304" s="1">
        <f t="shared" si="151"/>
        <v>0</v>
      </c>
      <c r="AC304" s="1">
        <f t="shared" si="152"/>
        <v>0</v>
      </c>
      <c r="AD304" s="1">
        <f t="shared" si="153"/>
        <v>0</v>
      </c>
      <c r="AE304" s="1" t="str">
        <f t="shared" si="161"/>
        <v/>
      </c>
      <c r="AF304" s="1" t="str">
        <f t="shared" si="154"/>
        <v/>
      </c>
      <c r="AG304" s="1" t="str">
        <f t="shared" si="155"/>
        <v/>
      </c>
      <c r="AH304" s="1" t="str">
        <f t="shared" si="156"/>
        <v/>
      </c>
      <c r="AI304" s="1" t="e">
        <f t="shared" si="162"/>
        <v>#N/A</v>
      </c>
      <c r="AJ304" s="9" t="e">
        <f t="shared" si="139"/>
        <v>#N/A</v>
      </c>
      <c r="AK304" s="9" t="e">
        <f t="shared" si="140"/>
        <v>#N/A</v>
      </c>
      <c r="AL304" s="9" t="e">
        <f t="shared" si="141"/>
        <v>#N/A</v>
      </c>
      <c r="AM304" s="9" t="e">
        <f t="shared" si="142"/>
        <v>#N/A</v>
      </c>
      <c r="AN304" s="9" t="e">
        <f t="shared" si="143"/>
        <v>#N/A</v>
      </c>
      <c r="AO304" s="9" t="e">
        <f t="shared" si="144"/>
        <v>#N/A</v>
      </c>
      <c r="AP304" s="1" t="str">
        <f t="shared" si="157"/>
        <v/>
      </c>
      <c r="AQ304" s="1" t="str">
        <f t="shared" si="158"/>
        <v/>
      </c>
      <c r="AS304" s="1" t="str">
        <f t="shared" si="159"/>
        <v/>
      </c>
      <c r="AT304" s="1" t="e">
        <f t="shared" si="163"/>
        <v>#N/A</v>
      </c>
      <c r="AU304" s="1" t="e">
        <f t="shared" si="145"/>
        <v>#N/A</v>
      </c>
      <c r="AV304" s="9" t="e">
        <f t="shared" si="160"/>
        <v>#N/A</v>
      </c>
      <c r="AW304" s="9" t="e">
        <f t="shared" si="146"/>
        <v>#N/A</v>
      </c>
      <c r="AX304" s="9" t="e">
        <f t="shared" si="147"/>
        <v>#N/A</v>
      </c>
      <c r="AY304" s="9" t="e">
        <f t="shared" si="148"/>
        <v>#N/A</v>
      </c>
      <c r="AZ304" s="9" t="e">
        <f t="shared" si="149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38"/>
        <v>#N/A</v>
      </c>
      <c r="C305" s="3"/>
      <c r="D305" s="3"/>
      <c r="E305" s="3"/>
      <c r="F305" s="3"/>
      <c r="G305" s="3"/>
      <c r="H305" s="3"/>
      <c r="I305" s="3"/>
      <c r="J305" s="104"/>
      <c r="K305" s="104"/>
      <c r="L305" s="104"/>
      <c r="M305" s="80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50"/>
        <v>0</v>
      </c>
      <c r="AB305" s="1">
        <f t="shared" si="151"/>
        <v>0</v>
      </c>
      <c r="AC305" s="1">
        <f t="shared" si="152"/>
        <v>0</v>
      </c>
      <c r="AD305" s="1">
        <f t="shared" si="153"/>
        <v>0</v>
      </c>
      <c r="AE305" s="1" t="str">
        <f t="shared" si="161"/>
        <v/>
      </c>
      <c r="AF305" s="1" t="str">
        <f t="shared" si="154"/>
        <v/>
      </c>
      <c r="AG305" s="1" t="str">
        <f t="shared" si="155"/>
        <v/>
      </c>
      <c r="AH305" s="1" t="str">
        <f t="shared" si="156"/>
        <v/>
      </c>
      <c r="AI305" s="1" t="e">
        <f t="shared" si="162"/>
        <v>#N/A</v>
      </c>
      <c r="AJ305" s="9" t="e">
        <f t="shared" si="139"/>
        <v>#N/A</v>
      </c>
      <c r="AK305" s="9" t="e">
        <f t="shared" si="140"/>
        <v>#N/A</v>
      </c>
      <c r="AL305" s="9" t="e">
        <f t="shared" si="141"/>
        <v>#N/A</v>
      </c>
      <c r="AM305" s="9" t="e">
        <f t="shared" si="142"/>
        <v>#N/A</v>
      </c>
      <c r="AN305" s="9" t="e">
        <f t="shared" si="143"/>
        <v>#N/A</v>
      </c>
      <c r="AO305" s="9" t="e">
        <f t="shared" si="144"/>
        <v>#N/A</v>
      </c>
      <c r="AP305" s="1" t="str">
        <f t="shared" si="157"/>
        <v/>
      </c>
      <c r="AQ305" s="1" t="str">
        <f t="shared" si="158"/>
        <v/>
      </c>
      <c r="AS305" s="1" t="str">
        <f t="shared" si="159"/>
        <v/>
      </c>
      <c r="AT305" s="1" t="e">
        <f t="shared" si="163"/>
        <v>#N/A</v>
      </c>
      <c r="AU305" s="1" t="e">
        <f t="shared" si="145"/>
        <v>#N/A</v>
      </c>
      <c r="AV305" s="9" t="e">
        <f t="shared" si="160"/>
        <v>#N/A</v>
      </c>
      <c r="AW305" s="9" t="e">
        <f t="shared" si="146"/>
        <v>#N/A</v>
      </c>
      <c r="AX305" s="9" t="e">
        <f t="shared" si="147"/>
        <v>#N/A</v>
      </c>
      <c r="AY305" s="9" t="e">
        <f t="shared" si="148"/>
        <v>#N/A</v>
      </c>
      <c r="AZ305" s="9" t="e">
        <f t="shared" si="149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38"/>
        <v>#N/A</v>
      </c>
      <c r="C306" s="3"/>
      <c r="D306" s="3"/>
      <c r="E306" s="3"/>
      <c r="F306" s="3"/>
      <c r="G306" s="3"/>
      <c r="H306" s="3"/>
      <c r="I306" s="3"/>
      <c r="J306" s="104"/>
      <c r="K306" s="104"/>
      <c r="L306" s="104"/>
      <c r="M306" s="80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50"/>
        <v>0</v>
      </c>
      <c r="AB306" s="1">
        <f t="shared" si="151"/>
        <v>0</v>
      </c>
      <c r="AC306" s="1">
        <f t="shared" si="152"/>
        <v>0</v>
      </c>
      <c r="AD306" s="1">
        <f t="shared" si="153"/>
        <v>0</v>
      </c>
      <c r="AE306" s="1" t="str">
        <f t="shared" si="161"/>
        <v/>
      </c>
      <c r="AF306" s="1" t="str">
        <f t="shared" si="154"/>
        <v/>
      </c>
      <c r="AG306" s="1" t="str">
        <f t="shared" si="155"/>
        <v/>
      </c>
      <c r="AH306" s="1" t="str">
        <f t="shared" si="156"/>
        <v/>
      </c>
      <c r="AI306" s="1" t="e">
        <f t="shared" si="162"/>
        <v>#N/A</v>
      </c>
      <c r="AJ306" s="9" t="e">
        <f t="shared" si="139"/>
        <v>#N/A</v>
      </c>
      <c r="AK306" s="9" t="e">
        <f t="shared" si="140"/>
        <v>#N/A</v>
      </c>
      <c r="AL306" s="9" t="e">
        <f t="shared" si="141"/>
        <v>#N/A</v>
      </c>
      <c r="AM306" s="9" t="e">
        <f t="shared" si="142"/>
        <v>#N/A</v>
      </c>
      <c r="AN306" s="9" t="e">
        <f t="shared" si="143"/>
        <v>#N/A</v>
      </c>
      <c r="AO306" s="9" t="e">
        <f t="shared" si="144"/>
        <v>#N/A</v>
      </c>
      <c r="AP306" s="1" t="str">
        <f t="shared" si="157"/>
        <v/>
      </c>
      <c r="AQ306" s="1" t="str">
        <f t="shared" si="158"/>
        <v/>
      </c>
      <c r="AS306" s="1" t="str">
        <f t="shared" si="159"/>
        <v/>
      </c>
      <c r="AT306" s="1" t="e">
        <f t="shared" si="163"/>
        <v>#N/A</v>
      </c>
      <c r="AU306" s="1" t="e">
        <f t="shared" si="145"/>
        <v>#N/A</v>
      </c>
      <c r="AV306" s="9" t="e">
        <f t="shared" si="160"/>
        <v>#N/A</v>
      </c>
      <c r="AW306" s="9" t="e">
        <f t="shared" si="146"/>
        <v>#N/A</v>
      </c>
      <c r="AX306" s="9" t="e">
        <f t="shared" si="147"/>
        <v>#N/A</v>
      </c>
      <c r="AY306" s="9" t="e">
        <f t="shared" si="148"/>
        <v>#N/A</v>
      </c>
      <c r="AZ306" s="9" t="e">
        <f t="shared" si="149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38"/>
        <v>#N/A</v>
      </c>
      <c r="C307" s="3"/>
      <c r="D307" s="3"/>
      <c r="E307" s="3"/>
      <c r="F307" s="3"/>
      <c r="G307" s="3"/>
      <c r="H307" s="3"/>
      <c r="I307" s="3"/>
      <c r="J307" s="104"/>
      <c r="K307" s="104"/>
      <c r="L307" s="104"/>
      <c r="M307" s="80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50"/>
        <v>0</v>
      </c>
      <c r="AB307" s="1">
        <f t="shared" si="151"/>
        <v>0</v>
      </c>
      <c r="AC307" s="1">
        <f t="shared" si="152"/>
        <v>0</v>
      </c>
      <c r="AD307" s="1">
        <f t="shared" si="153"/>
        <v>0</v>
      </c>
      <c r="AE307" s="1" t="str">
        <f t="shared" si="161"/>
        <v/>
      </c>
      <c r="AF307" s="1" t="str">
        <f t="shared" si="154"/>
        <v/>
      </c>
      <c r="AG307" s="1" t="str">
        <f t="shared" si="155"/>
        <v/>
      </c>
      <c r="AH307" s="1" t="str">
        <f t="shared" si="156"/>
        <v/>
      </c>
      <c r="AI307" s="1" t="e">
        <f t="shared" si="162"/>
        <v>#N/A</v>
      </c>
      <c r="AJ307" s="9" t="e">
        <f t="shared" si="139"/>
        <v>#N/A</v>
      </c>
      <c r="AK307" s="9" t="e">
        <f t="shared" si="140"/>
        <v>#N/A</v>
      </c>
      <c r="AL307" s="9" t="e">
        <f t="shared" si="141"/>
        <v>#N/A</v>
      </c>
      <c r="AM307" s="9" t="e">
        <f t="shared" si="142"/>
        <v>#N/A</v>
      </c>
      <c r="AN307" s="9" t="e">
        <f t="shared" si="143"/>
        <v>#N/A</v>
      </c>
      <c r="AO307" s="9" t="e">
        <f t="shared" si="144"/>
        <v>#N/A</v>
      </c>
      <c r="AP307" s="1" t="str">
        <f t="shared" si="157"/>
        <v/>
      </c>
      <c r="AQ307" s="1" t="str">
        <f t="shared" si="158"/>
        <v/>
      </c>
      <c r="AS307" s="1" t="str">
        <f t="shared" si="159"/>
        <v/>
      </c>
      <c r="AT307" s="1" t="e">
        <f t="shared" si="163"/>
        <v>#N/A</v>
      </c>
      <c r="AU307" s="1" t="e">
        <f t="shared" si="145"/>
        <v>#N/A</v>
      </c>
      <c r="AV307" s="9" t="e">
        <f t="shared" si="160"/>
        <v>#N/A</v>
      </c>
      <c r="AW307" s="9" t="e">
        <f t="shared" si="146"/>
        <v>#N/A</v>
      </c>
      <c r="AX307" s="9" t="e">
        <f t="shared" si="147"/>
        <v>#N/A</v>
      </c>
      <c r="AY307" s="9" t="e">
        <f t="shared" si="148"/>
        <v>#N/A</v>
      </c>
      <c r="AZ307" s="9" t="e">
        <f t="shared" si="149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38"/>
        <v>#N/A</v>
      </c>
      <c r="C308" s="3"/>
      <c r="D308" s="3"/>
      <c r="E308" s="3"/>
      <c r="F308" s="3"/>
      <c r="G308" s="3"/>
      <c r="H308" s="3"/>
      <c r="I308" s="3"/>
      <c r="J308" s="104"/>
      <c r="K308" s="104"/>
      <c r="L308" s="104"/>
      <c r="M308" s="80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50"/>
        <v>0</v>
      </c>
      <c r="AB308" s="1">
        <f t="shared" si="151"/>
        <v>0</v>
      </c>
      <c r="AC308" s="1">
        <f t="shared" si="152"/>
        <v>0</v>
      </c>
      <c r="AD308" s="1">
        <f t="shared" si="153"/>
        <v>0</v>
      </c>
      <c r="AE308" s="1" t="str">
        <f t="shared" si="161"/>
        <v/>
      </c>
      <c r="AF308" s="1" t="str">
        <f t="shared" si="154"/>
        <v/>
      </c>
      <c r="AG308" s="1" t="str">
        <f t="shared" si="155"/>
        <v/>
      </c>
      <c r="AH308" s="1" t="str">
        <f t="shared" si="156"/>
        <v/>
      </c>
      <c r="AI308" s="1" t="e">
        <f t="shared" si="162"/>
        <v>#N/A</v>
      </c>
      <c r="AJ308" s="9" t="e">
        <f t="shared" si="139"/>
        <v>#N/A</v>
      </c>
      <c r="AK308" s="9" t="e">
        <f t="shared" si="140"/>
        <v>#N/A</v>
      </c>
      <c r="AL308" s="9" t="e">
        <f t="shared" si="141"/>
        <v>#N/A</v>
      </c>
      <c r="AM308" s="9" t="e">
        <f t="shared" si="142"/>
        <v>#N/A</v>
      </c>
      <c r="AN308" s="9" t="e">
        <f t="shared" si="143"/>
        <v>#N/A</v>
      </c>
      <c r="AO308" s="9" t="e">
        <f t="shared" si="144"/>
        <v>#N/A</v>
      </c>
      <c r="AP308" s="1" t="str">
        <f t="shared" si="157"/>
        <v/>
      </c>
      <c r="AQ308" s="1" t="str">
        <f t="shared" si="158"/>
        <v/>
      </c>
      <c r="AS308" s="1" t="str">
        <f t="shared" si="159"/>
        <v/>
      </c>
      <c r="AT308" s="1" t="e">
        <f t="shared" si="163"/>
        <v>#N/A</v>
      </c>
      <c r="AU308" s="1" t="e">
        <f t="shared" si="145"/>
        <v>#N/A</v>
      </c>
      <c r="AV308" s="9" t="e">
        <f t="shared" si="160"/>
        <v>#N/A</v>
      </c>
      <c r="AW308" s="9" t="e">
        <f t="shared" si="146"/>
        <v>#N/A</v>
      </c>
      <c r="AX308" s="9" t="e">
        <f t="shared" si="147"/>
        <v>#N/A</v>
      </c>
      <c r="AY308" s="9" t="e">
        <f t="shared" si="148"/>
        <v>#N/A</v>
      </c>
      <c r="AZ308" s="9" t="e">
        <f t="shared" si="149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38"/>
        <v>#N/A</v>
      </c>
      <c r="C309" s="3"/>
      <c r="D309" s="3"/>
      <c r="E309" s="3"/>
      <c r="F309" s="3"/>
      <c r="G309" s="3"/>
      <c r="H309" s="3"/>
      <c r="I309" s="3"/>
      <c r="J309" s="104"/>
      <c r="K309" s="104"/>
      <c r="L309" s="104"/>
      <c r="M309" s="80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50"/>
        <v>0</v>
      </c>
      <c r="AB309" s="1">
        <f t="shared" si="151"/>
        <v>0</v>
      </c>
      <c r="AC309" s="1">
        <f t="shared" si="152"/>
        <v>0</v>
      </c>
      <c r="AD309" s="1">
        <f t="shared" si="153"/>
        <v>0</v>
      </c>
      <c r="AE309" s="1" t="str">
        <f t="shared" si="161"/>
        <v/>
      </c>
      <c r="AF309" s="1" t="str">
        <f t="shared" si="154"/>
        <v/>
      </c>
      <c r="AG309" s="1" t="str">
        <f t="shared" si="155"/>
        <v/>
      </c>
      <c r="AH309" s="1" t="str">
        <f t="shared" si="156"/>
        <v/>
      </c>
      <c r="AI309" s="1" t="e">
        <f t="shared" si="162"/>
        <v>#N/A</v>
      </c>
      <c r="AJ309" s="9" t="e">
        <f t="shared" si="139"/>
        <v>#N/A</v>
      </c>
      <c r="AK309" s="9" t="e">
        <f t="shared" si="140"/>
        <v>#N/A</v>
      </c>
      <c r="AL309" s="9" t="e">
        <f t="shared" si="141"/>
        <v>#N/A</v>
      </c>
      <c r="AM309" s="9" t="e">
        <f t="shared" si="142"/>
        <v>#N/A</v>
      </c>
      <c r="AN309" s="9" t="e">
        <f t="shared" si="143"/>
        <v>#N/A</v>
      </c>
      <c r="AO309" s="9" t="e">
        <f t="shared" si="144"/>
        <v>#N/A</v>
      </c>
      <c r="AP309" s="1" t="str">
        <f t="shared" si="157"/>
        <v/>
      </c>
      <c r="AQ309" s="1" t="str">
        <f t="shared" si="158"/>
        <v/>
      </c>
      <c r="AS309" s="1" t="str">
        <f t="shared" si="159"/>
        <v/>
      </c>
      <c r="AT309" s="1" t="e">
        <f t="shared" si="163"/>
        <v>#N/A</v>
      </c>
      <c r="AU309" s="1" t="e">
        <f t="shared" si="145"/>
        <v>#N/A</v>
      </c>
      <c r="AV309" s="9" t="e">
        <f t="shared" si="160"/>
        <v>#N/A</v>
      </c>
      <c r="AW309" s="9" t="e">
        <f t="shared" si="146"/>
        <v>#N/A</v>
      </c>
      <c r="AX309" s="9" t="e">
        <f t="shared" si="147"/>
        <v>#N/A</v>
      </c>
      <c r="AY309" s="9" t="e">
        <f t="shared" si="148"/>
        <v>#N/A</v>
      </c>
      <c r="AZ309" s="9" t="e">
        <f t="shared" si="149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38"/>
        <v>#N/A</v>
      </c>
      <c r="C310" s="3"/>
      <c r="D310" s="3"/>
      <c r="E310" s="3"/>
      <c r="F310" s="3"/>
      <c r="G310" s="3"/>
      <c r="H310" s="3"/>
      <c r="I310" s="3"/>
      <c r="J310" s="104"/>
      <c r="K310" s="104"/>
      <c r="L310" s="104"/>
      <c r="M310" s="80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50"/>
        <v>0</v>
      </c>
      <c r="AB310" s="1">
        <f t="shared" si="151"/>
        <v>0</v>
      </c>
      <c r="AC310" s="1">
        <f t="shared" si="152"/>
        <v>0</v>
      </c>
      <c r="AD310" s="1">
        <f t="shared" si="153"/>
        <v>0</v>
      </c>
      <c r="AE310" s="1" t="str">
        <f t="shared" si="161"/>
        <v/>
      </c>
      <c r="AF310" s="1" t="str">
        <f t="shared" si="154"/>
        <v/>
      </c>
      <c r="AG310" s="1" t="str">
        <f t="shared" si="155"/>
        <v/>
      </c>
      <c r="AH310" s="1" t="str">
        <f t="shared" si="156"/>
        <v/>
      </c>
      <c r="AI310" s="1" t="e">
        <f t="shared" si="162"/>
        <v>#N/A</v>
      </c>
      <c r="AJ310" s="9" t="e">
        <f t="shared" si="139"/>
        <v>#N/A</v>
      </c>
      <c r="AK310" s="9" t="e">
        <f t="shared" si="140"/>
        <v>#N/A</v>
      </c>
      <c r="AL310" s="9" t="e">
        <f t="shared" si="141"/>
        <v>#N/A</v>
      </c>
      <c r="AM310" s="9" t="e">
        <f t="shared" si="142"/>
        <v>#N/A</v>
      </c>
      <c r="AN310" s="9" t="e">
        <f t="shared" si="143"/>
        <v>#N/A</v>
      </c>
      <c r="AO310" s="9" t="e">
        <f t="shared" si="144"/>
        <v>#N/A</v>
      </c>
      <c r="AP310" s="1" t="str">
        <f t="shared" si="157"/>
        <v/>
      </c>
      <c r="AQ310" s="1" t="str">
        <f t="shared" si="158"/>
        <v/>
      </c>
      <c r="AS310" s="1" t="str">
        <f t="shared" si="159"/>
        <v/>
      </c>
      <c r="AT310" s="1" t="e">
        <f t="shared" si="163"/>
        <v>#N/A</v>
      </c>
      <c r="AU310" s="1" t="e">
        <f t="shared" si="145"/>
        <v>#N/A</v>
      </c>
      <c r="AV310" s="9" t="e">
        <f t="shared" si="160"/>
        <v>#N/A</v>
      </c>
      <c r="AW310" s="9" t="e">
        <f t="shared" si="146"/>
        <v>#N/A</v>
      </c>
      <c r="AX310" s="9" t="e">
        <f t="shared" si="147"/>
        <v>#N/A</v>
      </c>
      <c r="AY310" s="9" t="e">
        <f t="shared" si="148"/>
        <v>#N/A</v>
      </c>
      <c r="AZ310" s="9" t="e">
        <f t="shared" si="149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38"/>
        <v>#N/A</v>
      </c>
      <c r="C311" s="3"/>
      <c r="D311" s="3"/>
      <c r="E311" s="3"/>
      <c r="F311" s="3"/>
      <c r="G311" s="3"/>
      <c r="H311" s="3"/>
      <c r="I311" s="3"/>
      <c r="J311" s="104"/>
      <c r="K311" s="104"/>
      <c r="L311" s="104"/>
      <c r="M311" s="80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50"/>
        <v>0</v>
      </c>
      <c r="AB311" s="1">
        <f t="shared" si="151"/>
        <v>0</v>
      </c>
      <c r="AC311" s="1">
        <f t="shared" si="152"/>
        <v>0</v>
      </c>
      <c r="AD311" s="1">
        <f t="shared" si="153"/>
        <v>0</v>
      </c>
      <c r="AE311" s="1" t="str">
        <f t="shared" si="161"/>
        <v/>
      </c>
      <c r="AF311" s="1" t="str">
        <f t="shared" si="154"/>
        <v/>
      </c>
      <c r="AG311" s="1" t="str">
        <f t="shared" si="155"/>
        <v/>
      </c>
      <c r="AH311" s="1" t="str">
        <f t="shared" si="156"/>
        <v/>
      </c>
      <c r="AI311" s="1" t="e">
        <f t="shared" si="162"/>
        <v>#N/A</v>
      </c>
      <c r="AJ311" s="9" t="e">
        <f t="shared" si="139"/>
        <v>#N/A</v>
      </c>
      <c r="AK311" s="9" t="e">
        <f t="shared" si="140"/>
        <v>#N/A</v>
      </c>
      <c r="AL311" s="9" t="e">
        <f t="shared" si="141"/>
        <v>#N/A</v>
      </c>
      <c r="AM311" s="9" t="e">
        <f t="shared" si="142"/>
        <v>#N/A</v>
      </c>
      <c r="AN311" s="9" t="e">
        <f t="shared" si="143"/>
        <v>#N/A</v>
      </c>
      <c r="AO311" s="9" t="e">
        <f t="shared" si="144"/>
        <v>#N/A</v>
      </c>
      <c r="AP311" s="1" t="str">
        <f t="shared" si="157"/>
        <v/>
      </c>
      <c r="AQ311" s="1" t="str">
        <f t="shared" si="158"/>
        <v/>
      </c>
      <c r="AS311" s="1" t="str">
        <f t="shared" si="159"/>
        <v/>
      </c>
      <c r="AT311" s="1" t="e">
        <f t="shared" si="163"/>
        <v>#N/A</v>
      </c>
      <c r="AU311" s="1" t="e">
        <f t="shared" si="145"/>
        <v>#N/A</v>
      </c>
      <c r="AV311" s="9" t="e">
        <f t="shared" si="160"/>
        <v>#N/A</v>
      </c>
      <c r="AW311" s="9" t="e">
        <f t="shared" si="146"/>
        <v>#N/A</v>
      </c>
      <c r="AX311" s="9" t="e">
        <f t="shared" si="147"/>
        <v>#N/A</v>
      </c>
      <c r="AY311" s="9" t="e">
        <f t="shared" si="148"/>
        <v>#N/A</v>
      </c>
      <c r="AZ311" s="9" t="e">
        <f t="shared" si="149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38"/>
        <v>#N/A</v>
      </c>
      <c r="C312" s="3"/>
      <c r="D312" s="3"/>
      <c r="E312" s="3"/>
      <c r="F312" s="3"/>
      <c r="G312" s="3"/>
      <c r="H312" s="3"/>
      <c r="I312" s="3"/>
      <c r="J312" s="104"/>
      <c r="K312" s="104"/>
      <c r="L312" s="104"/>
      <c r="M312" s="80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50"/>
        <v>0</v>
      </c>
      <c r="AB312" s="1">
        <f t="shared" si="151"/>
        <v>0</v>
      </c>
      <c r="AC312" s="1">
        <f t="shared" si="152"/>
        <v>0</v>
      </c>
      <c r="AD312" s="1">
        <f t="shared" si="153"/>
        <v>0</v>
      </c>
      <c r="AE312" s="1" t="str">
        <f t="shared" si="161"/>
        <v/>
      </c>
      <c r="AF312" s="1" t="str">
        <f t="shared" si="154"/>
        <v/>
      </c>
      <c r="AG312" s="1" t="str">
        <f t="shared" si="155"/>
        <v/>
      </c>
      <c r="AH312" s="1" t="str">
        <f t="shared" si="156"/>
        <v/>
      </c>
      <c r="AI312" s="1" t="e">
        <f t="shared" si="162"/>
        <v>#N/A</v>
      </c>
      <c r="AJ312" s="9" t="e">
        <f t="shared" si="139"/>
        <v>#N/A</v>
      </c>
      <c r="AK312" s="9" t="e">
        <f t="shared" si="140"/>
        <v>#N/A</v>
      </c>
      <c r="AL312" s="9" t="e">
        <f t="shared" si="141"/>
        <v>#N/A</v>
      </c>
      <c r="AM312" s="9" t="e">
        <f t="shared" si="142"/>
        <v>#N/A</v>
      </c>
      <c r="AN312" s="9" t="e">
        <f t="shared" si="143"/>
        <v>#N/A</v>
      </c>
      <c r="AO312" s="9" t="e">
        <f t="shared" si="144"/>
        <v>#N/A</v>
      </c>
      <c r="AP312" s="1" t="str">
        <f t="shared" si="157"/>
        <v/>
      </c>
      <c r="AQ312" s="1" t="str">
        <f t="shared" si="158"/>
        <v/>
      </c>
      <c r="AS312" s="1" t="str">
        <f t="shared" si="159"/>
        <v/>
      </c>
      <c r="AT312" s="1" t="e">
        <f t="shared" si="163"/>
        <v>#N/A</v>
      </c>
      <c r="AU312" s="1" t="e">
        <f t="shared" si="145"/>
        <v>#N/A</v>
      </c>
      <c r="AV312" s="9" t="e">
        <f t="shared" si="160"/>
        <v>#N/A</v>
      </c>
      <c r="AW312" s="9" t="e">
        <f t="shared" si="146"/>
        <v>#N/A</v>
      </c>
      <c r="AX312" s="9" t="e">
        <f t="shared" si="147"/>
        <v>#N/A</v>
      </c>
      <c r="AY312" s="9" t="e">
        <f t="shared" si="148"/>
        <v>#N/A</v>
      </c>
      <c r="AZ312" s="9" t="e">
        <f t="shared" si="149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38"/>
        <v>#N/A</v>
      </c>
      <c r="C313" s="3"/>
      <c r="D313" s="3"/>
      <c r="E313" s="3"/>
      <c r="F313" s="3"/>
      <c r="G313" s="3"/>
      <c r="H313" s="3"/>
      <c r="I313" s="3"/>
      <c r="J313" s="104"/>
      <c r="K313" s="104"/>
      <c r="L313" s="104"/>
      <c r="M313" s="80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50"/>
        <v>0</v>
      </c>
      <c r="AB313" s="1">
        <f t="shared" si="151"/>
        <v>0</v>
      </c>
      <c r="AC313" s="1">
        <f t="shared" si="152"/>
        <v>0</v>
      </c>
      <c r="AD313" s="1">
        <f t="shared" si="153"/>
        <v>0</v>
      </c>
      <c r="AE313" s="1" t="str">
        <f t="shared" si="161"/>
        <v/>
      </c>
      <c r="AF313" s="1" t="str">
        <f t="shared" si="154"/>
        <v/>
      </c>
      <c r="AG313" s="1" t="str">
        <f t="shared" si="155"/>
        <v/>
      </c>
      <c r="AH313" s="1" t="str">
        <f t="shared" si="156"/>
        <v/>
      </c>
      <c r="AI313" s="1" t="e">
        <f t="shared" si="162"/>
        <v>#N/A</v>
      </c>
      <c r="AJ313" s="9" t="e">
        <f t="shared" si="139"/>
        <v>#N/A</v>
      </c>
      <c r="AK313" s="9" t="e">
        <f t="shared" si="140"/>
        <v>#N/A</v>
      </c>
      <c r="AL313" s="9" t="e">
        <f t="shared" si="141"/>
        <v>#N/A</v>
      </c>
      <c r="AM313" s="9" t="e">
        <f t="shared" si="142"/>
        <v>#N/A</v>
      </c>
      <c r="AN313" s="9" t="e">
        <f t="shared" si="143"/>
        <v>#N/A</v>
      </c>
      <c r="AO313" s="9" t="e">
        <f t="shared" si="144"/>
        <v>#N/A</v>
      </c>
      <c r="AP313" s="1" t="str">
        <f t="shared" si="157"/>
        <v/>
      </c>
      <c r="AQ313" s="1" t="str">
        <f t="shared" si="158"/>
        <v/>
      </c>
      <c r="AS313" s="1" t="str">
        <f t="shared" si="159"/>
        <v/>
      </c>
      <c r="AT313" s="1" t="e">
        <f t="shared" si="163"/>
        <v>#N/A</v>
      </c>
      <c r="AU313" s="1" t="e">
        <f t="shared" si="145"/>
        <v>#N/A</v>
      </c>
      <c r="AV313" s="9" t="e">
        <f t="shared" si="160"/>
        <v>#N/A</v>
      </c>
      <c r="AW313" s="9" t="e">
        <f t="shared" si="146"/>
        <v>#N/A</v>
      </c>
      <c r="AX313" s="9" t="e">
        <f t="shared" si="147"/>
        <v>#N/A</v>
      </c>
      <c r="AY313" s="9" t="e">
        <f t="shared" si="148"/>
        <v>#N/A</v>
      </c>
      <c r="AZ313" s="9" t="e">
        <f t="shared" si="149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38"/>
        <v>#N/A</v>
      </c>
      <c r="C314" s="3"/>
      <c r="D314" s="3"/>
      <c r="E314" s="3"/>
      <c r="F314" s="3"/>
      <c r="G314" s="3"/>
      <c r="H314" s="3"/>
      <c r="I314" s="3"/>
      <c r="J314" s="104"/>
      <c r="K314" s="104"/>
      <c r="L314" s="104"/>
      <c r="M314" s="80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50"/>
        <v>0</v>
      </c>
      <c r="AB314" s="1">
        <f t="shared" si="151"/>
        <v>0</v>
      </c>
      <c r="AC314" s="1">
        <f t="shared" si="152"/>
        <v>0</v>
      </c>
      <c r="AD314" s="1">
        <f t="shared" si="153"/>
        <v>0</v>
      </c>
      <c r="AE314" s="1" t="str">
        <f t="shared" si="161"/>
        <v/>
      </c>
      <c r="AF314" s="1" t="str">
        <f t="shared" si="154"/>
        <v/>
      </c>
      <c r="AG314" s="1" t="str">
        <f t="shared" si="155"/>
        <v/>
      </c>
      <c r="AH314" s="1" t="str">
        <f t="shared" si="156"/>
        <v/>
      </c>
      <c r="AI314" s="1" t="e">
        <f t="shared" si="162"/>
        <v>#N/A</v>
      </c>
      <c r="AJ314" s="9" t="e">
        <f t="shared" si="139"/>
        <v>#N/A</v>
      </c>
      <c r="AK314" s="9" t="e">
        <f t="shared" si="140"/>
        <v>#N/A</v>
      </c>
      <c r="AL314" s="9" t="e">
        <f t="shared" si="141"/>
        <v>#N/A</v>
      </c>
      <c r="AM314" s="9" t="e">
        <f t="shared" si="142"/>
        <v>#N/A</v>
      </c>
      <c r="AN314" s="9" t="e">
        <f t="shared" si="143"/>
        <v>#N/A</v>
      </c>
      <c r="AO314" s="9" t="e">
        <f t="shared" si="144"/>
        <v>#N/A</v>
      </c>
      <c r="AP314" s="1" t="str">
        <f t="shared" si="157"/>
        <v/>
      </c>
      <c r="AQ314" s="1" t="str">
        <f t="shared" si="158"/>
        <v/>
      </c>
      <c r="AS314" s="1" t="str">
        <f t="shared" si="159"/>
        <v/>
      </c>
      <c r="AT314" s="1" t="e">
        <f t="shared" si="163"/>
        <v>#N/A</v>
      </c>
      <c r="AU314" s="1" t="e">
        <f t="shared" si="145"/>
        <v>#N/A</v>
      </c>
      <c r="AV314" s="9" t="e">
        <f t="shared" si="160"/>
        <v>#N/A</v>
      </c>
      <c r="AW314" s="9" t="e">
        <f t="shared" si="146"/>
        <v>#N/A</v>
      </c>
      <c r="AX314" s="9" t="e">
        <f t="shared" si="147"/>
        <v>#N/A</v>
      </c>
      <c r="AY314" s="9" t="e">
        <f t="shared" si="148"/>
        <v>#N/A</v>
      </c>
      <c r="AZ314" s="9" t="e">
        <f t="shared" si="149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38"/>
        <v>#N/A</v>
      </c>
      <c r="C315" s="3"/>
      <c r="D315" s="3"/>
      <c r="E315" s="3"/>
      <c r="F315" s="3"/>
      <c r="G315" s="3"/>
      <c r="H315" s="3"/>
      <c r="I315" s="3"/>
      <c r="J315" s="104"/>
      <c r="K315" s="104"/>
      <c r="L315" s="104"/>
      <c r="M315" s="80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50"/>
        <v>0</v>
      </c>
      <c r="AB315" s="1">
        <f t="shared" si="151"/>
        <v>0</v>
      </c>
      <c r="AC315" s="1">
        <f t="shared" si="152"/>
        <v>0</v>
      </c>
      <c r="AD315" s="1">
        <f t="shared" si="153"/>
        <v>0</v>
      </c>
      <c r="AE315" s="1" t="str">
        <f t="shared" si="161"/>
        <v/>
      </c>
      <c r="AF315" s="1" t="str">
        <f t="shared" si="154"/>
        <v/>
      </c>
      <c r="AG315" s="1" t="str">
        <f t="shared" si="155"/>
        <v/>
      </c>
      <c r="AH315" s="1" t="str">
        <f t="shared" si="156"/>
        <v/>
      </c>
      <c r="AI315" s="1" t="e">
        <f t="shared" si="162"/>
        <v>#N/A</v>
      </c>
      <c r="AJ315" s="9" t="e">
        <f t="shared" si="139"/>
        <v>#N/A</v>
      </c>
      <c r="AK315" s="9" t="e">
        <f t="shared" si="140"/>
        <v>#N/A</v>
      </c>
      <c r="AL315" s="9" t="e">
        <f t="shared" si="141"/>
        <v>#N/A</v>
      </c>
      <c r="AM315" s="9" t="e">
        <f t="shared" si="142"/>
        <v>#N/A</v>
      </c>
      <c r="AN315" s="9" t="e">
        <f t="shared" si="143"/>
        <v>#N/A</v>
      </c>
      <c r="AO315" s="9" t="e">
        <f t="shared" si="144"/>
        <v>#N/A</v>
      </c>
      <c r="AP315" s="1" t="str">
        <f t="shared" si="157"/>
        <v/>
      </c>
      <c r="AQ315" s="1" t="str">
        <f t="shared" si="158"/>
        <v/>
      </c>
      <c r="AS315" s="1" t="str">
        <f t="shared" si="159"/>
        <v/>
      </c>
      <c r="AT315" s="1" t="e">
        <f t="shared" si="163"/>
        <v>#N/A</v>
      </c>
      <c r="AU315" s="1" t="e">
        <f t="shared" si="145"/>
        <v>#N/A</v>
      </c>
      <c r="AV315" s="9" t="e">
        <f t="shared" si="160"/>
        <v>#N/A</v>
      </c>
      <c r="AW315" s="9" t="e">
        <f t="shared" si="146"/>
        <v>#N/A</v>
      </c>
      <c r="AX315" s="9" t="e">
        <f t="shared" si="147"/>
        <v>#N/A</v>
      </c>
      <c r="AY315" s="9" t="e">
        <f t="shared" si="148"/>
        <v>#N/A</v>
      </c>
      <c r="AZ315" s="9" t="e">
        <f t="shared" si="149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38"/>
        <v>#N/A</v>
      </c>
      <c r="C316" s="3"/>
      <c r="D316" s="3"/>
      <c r="E316" s="3"/>
      <c r="F316" s="3"/>
      <c r="G316" s="3"/>
      <c r="H316" s="3"/>
      <c r="I316" s="3"/>
      <c r="J316" s="104"/>
      <c r="K316" s="104"/>
      <c r="L316" s="104"/>
      <c r="M316" s="80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50"/>
        <v>0</v>
      </c>
      <c r="AB316" s="1">
        <f t="shared" si="151"/>
        <v>0</v>
      </c>
      <c r="AC316" s="1">
        <f t="shared" si="152"/>
        <v>0</v>
      </c>
      <c r="AD316" s="1">
        <f t="shared" si="153"/>
        <v>0</v>
      </c>
      <c r="AE316" s="1" t="str">
        <f t="shared" si="161"/>
        <v/>
      </c>
      <c r="AF316" s="1" t="str">
        <f t="shared" si="154"/>
        <v/>
      </c>
      <c r="AG316" s="1" t="str">
        <f t="shared" si="155"/>
        <v/>
      </c>
      <c r="AH316" s="1" t="str">
        <f t="shared" si="156"/>
        <v/>
      </c>
      <c r="AI316" s="1" t="e">
        <f t="shared" si="162"/>
        <v>#N/A</v>
      </c>
      <c r="AJ316" s="9" t="e">
        <f t="shared" si="139"/>
        <v>#N/A</v>
      </c>
      <c r="AK316" s="9" t="e">
        <f t="shared" si="140"/>
        <v>#N/A</v>
      </c>
      <c r="AL316" s="9" t="e">
        <f t="shared" si="141"/>
        <v>#N/A</v>
      </c>
      <c r="AM316" s="9" t="e">
        <f t="shared" si="142"/>
        <v>#N/A</v>
      </c>
      <c r="AN316" s="9" t="e">
        <f t="shared" si="143"/>
        <v>#N/A</v>
      </c>
      <c r="AO316" s="9" t="e">
        <f t="shared" si="144"/>
        <v>#N/A</v>
      </c>
      <c r="AP316" s="1" t="str">
        <f t="shared" si="157"/>
        <v/>
      </c>
      <c r="AQ316" s="1" t="str">
        <f t="shared" si="158"/>
        <v/>
      </c>
      <c r="AS316" s="1" t="str">
        <f t="shared" si="159"/>
        <v/>
      </c>
      <c r="AT316" s="1" t="e">
        <f t="shared" si="163"/>
        <v>#N/A</v>
      </c>
      <c r="AU316" s="1" t="e">
        <f t="shared" si="145"/>
        <v>#N/A</v>
      </c>
      <c r="AV316" s="9" t="e">
        <f t="shared" si="160"/>
        <v>#N/A</v>
      </c>
      <c r="AW316" s="9" t="e">
        <f t="shared" si="146"/>
        <v>#N/A</v>
      </c>
      <c r="AX316" s="9" t="e">
        <f t="shared" si="147"/>
        <v>#N/A</v>
      </c>
      <c r="AY316" s="9" t="e">
        <f t="shared" si="148"/>
        <v>#N/A</v>
      </c>
      <c r="AZ316" s="9" t="e">
        <f t="shared" si="149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38"/>
        <v>#N/A</v>
      </c>
      <c r="C317" s="3"/>
      <c r="D317" s="3"/>
      <c r="E317" s="3"/>
      <c r="F317" s="3"/>
      <c r="G317" s="3"/>
      <c r="H317" s="3"/>
      <c r="I317" s="3"/>
      <c r="J317" s="104"/>
      <c r="K317" s="104"/>
      <c r="L317" s="104"/>
      <c r="M317" s="80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50"/>
        <v>0</v>
      </c>
      <c r="AB317" s="1">
        <f t="shared" si="151"/>
        <v>0</v>
      </c>
      <c r="AC317" s="1">
        <f t="shared" si="152"/>
        <v>0</v>
      </c>
      <c r="AD317" s="1">
        <f t="shared" si="153"/>
        <v>0</v>
      </c>
      <c r="AE317" s="1" t="str">
        <f t="shared" si="161"/>
        <v/>
      </c>
      <c r="AF317" s="1" t="str">
        <f t="shared" si="154"/>
        <v/>
      </c>
      <c r="AG317" s="1" t="str">
        <f t="shared" si="155"/>
        <v/>
      </c>
      <c r="AH317" s="1" t="str">
        <f t="shared" si="156"/>
        <v/>
      </c>
      <c r="AI317" s="1" t="e">
        <f t="shared" si="162"/>
        <v>#N/A</v>
      </c>
      <c r="AJ317" s="9" t="e">
        <f t="shared" si="139"/>
        <v>#N/A</v>
      </c>
      <c r="AK317" s="9" t="e">
        <f t="shared" si="140"/>
        <v>#N/A</v>
      </c>
      <c r="AL317" s="9" t="e">
        <f t="shared" si="141"/>
        <v>#N/A</v>
      </c>
      <c r="AM317" s="9" t="e">
        <f t="shared" si="142"/>
        <v>#N/A</v>
      </c>
      <c r="AN317" s="9" t="e">
        <f t="shared" si="143"/>
        <v>#N/A</v>
      </c>
      <c r="AO317" s="9" t="e">
        <f t="shared" si="144"/>
        <v>#N/A</v>
      </c>
      <c r="AP317" s="1" t="str">
        <f t="shared" si="157"/>
        <v/>
      </c>
      <c r="AQ317" s="1" t="str">
        <f t="shared" si="158"/>
        <v/>
      </c>
      <c r="AS317" s="1" t="str">
        <f t="shared" si="159"/>
        <v/>
      </c>
      <c r="AT317" s="1" t="e">
        <f t="shared" si="163"/>
        <v>#N/A</v>
      </c>
      <c r="AU317" s="1" t="e">
        <f t="shared" si="145"/>
        <v>#N/A</v>
      </c>
      <c r="AV317" s="9" t="e">
        <f t="shared" si="160"/>
        <v>#N/A</v>
      </c>
      <c r="AW317" s="9" t="e">
        <f t="shared" si="146"/>
        <v>#N/A</v>
      </c>
      <c r="AX317" s="9" t="e">
        <f t="shared" si="147"/>
        <v>#N/A</v>
      </c>
      <c r="AY317" s="9" t="e">
        <f t="shared" si="148"/>
        <v>#N/A</v>
      </c>
      <c r="AZ317" s="9" t="e">
        <f t="shared" si="149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38"/>
        <v>#N/A</v>
      </c>
      <c r="C318" s="3"/>
      <c r="D318" s="3"/>
      <c r="E318" s="3"/>
      <c r="F318" s="3"/>
      <c r="G318" s="3"/>
      <c r="H318" s="3"/>
      <c r="I318" s="3"/>
      <c r="J318" s="104"/>
      <c r="K318" s="104"/>
      <c r="L318" s="104"/>
      <c r="M318" s="80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50"/>
        <v>0</v>
      </c>
      <c r="AB318" s="1">
        <f t="shared" si="151"/>
        <v>0</v>
      </c>
      <c r="AC318" s="1">
        <f t="shared" si="152"/>
        <v>0</v>
      </c>
      <c r="AD318" s="1">
        <f t="shared" si="153"/>
        <v>0</v>
      </c>
      <c r="AE318" s="1" t="str">
        <f t="shared" si="161"/>
        <v/>
      </c>
      <c r="AF318" s="1" t="str">
        <f t="shared" si="154"/>
        <v/>
      </c>
      <c r="AG318" s="1" t="str">
        <f t="shared" si="155"/>
        <v/>
      </c>
      <c r="AH318" s="1" t="str">
        <f t="shared" si="156"/>
        <v/>
      </c>
      <c r="AI318" s="1" t="e">
        <f t="shared" si="162"/>
        <v>#N/A</v>
      </c>
      <c r="AJ318" s="9" t="e">
        <f t="shared" si="139"/>
        <v>#N/A</v>
      </c>
      <c r="AK318" s="9" t="e">
        <f t="shared" si="140"/>
        <v>#N/A</v>
      </c>
      <c r="AL318" s="9" t="e">
        <f t="shared" si="141"/>
        <v>#N/A</v>
      </c>
      <c r="AM318" s="9" t="e">
        <f t="shared" si="142"/>
        <v>#N/A</v>
      </c>
      <c r="AN318" s="9" t="e">
        <f t="shared" si="143"/>
        <v>#N/A</v>
      </c>
      <c r="AO318" s="9" t="e">
        <f t="shared" si="144"/>
        <v>#N/A</v>
      </c>
      <c r="AP318" s="1" t="str">
        <f t="shared" si="157"/>
        <v/>
      </c>
      <c r="AQ318" s="1" t="str">
        <f t="shared" si="158"/>
        <v/>
      </c>
      <c r="AS318" s="1" t="str">
        <f t="shared" si="159"/>
        <v/>
      </c>
      <c r="AT318" s="1" t="e">
        <f t="shared" si="163"/>
        <v>#N/A</v>
      </c>
      <c r="AU318" s="1" t="e">
        <f t="shared" si="145"/>
        <v>#N/A</v>
      </c>
      <c r="AV318" s="9" t="e">
        <f t="shared" si="160"/>
        <v>#N/A</v>
      </c>
      <c r="AW318" s="9" t="e">
        <f t="shared" si="146"/>
        <v>#N/A</v>
      </c>
      <c r="AX318" s="9" t="e">
        <f t="shared" si="147"/>
        <v>#N/A</v>
      </c>
      <c r="AY318" s="9" t="e">
        <f t="shared" si="148"/>
        <v>#N/A</v>
      </c>
      <c r="AZ318" s="9" t="e">
        <f t="shared" si="149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38"/>
        <v>#N/A</v>
      </c>
      <c r="C319" s="3"/>
      <c r="D319" s="3"/>
      <c r="E319" s="3"/>
      <c r="F319" s="3"/>
      <c r="G319" s="3"/>
      <c r="H319" s="3"/>
      <c r="I319" s="3"/>
      <c r="J319" s="104"/>
      <c r="K319" s="104"/>
      <c r="L319" s="104"/>
      <c r="M319" s="80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50"/>
        <v>0</v>
      </c>
      <c r="AB319" s="1">
        <f t="shared" si="151"/>
        <v>0</v>
      </c>
      <c r="AC319" s="1">
        <f t="shared" si="152"/>
        <v>0</v>
      </c>
      <c r="AD319" s="1">
        <f t="shared" si="153"/>
        <v>0</v>
      </c>
      <c r="AE319" s="1" t="str">
        <f t="shared" si="161"/>
        <v/>
      </c>
      <c r="AF319" s="1" t="str">
        <f t="shared" si="154"/>
        <v/>
      </c>
      <c r="AG319" s="1" t="str">
        <f t="shared" si="155"/>
        <v/>
      </c>
      <c r="AH319" s="1" t="str">
        <f t="shared" si="156"/>
        <v/>
      </c>
      <c r="AI319" s="1" t="e">
        <f t="shared" si="162"/>
        <v>#N/A</v>
      </c>
      <c r="AJ319" s="9" t="e">
        <f t="shared" si="139"/>
        <v>#N/A</v>
      </c>
      <c r="AK319" s="9" t="e">
        <f t="shared" si="140"/>
        <v>#N/A</v>
      </c>
      <c r="AL319" s="9" t="e">
        <f t="shared" si="141"/>
        <v>#N/A</v>
      </c>
      <c r="AM319" s="9" t="e">
        <f t="shared" si="142"/>
        <v>#N/A</v>
      </c>
      <c r="AN319" s="9" t="e">
        <f t="shared" si="143"/>
        <v>#N/A</v>
      </c>
      <c r="AO319" s="9" t="e">
        <f t="shared" si="144"/>
        <v>#N/A</v>
      </c>
      <c r="AP319" s="1" t="str">
        <f t="shared" si="157"/>
        <v/>
      </c>
      <c r="AQ319" s="1" t="str">
        <f t="shared" si="158"/>
        <v/>
      </c>
      <c r="AS319" s="1" t="str">
        <f t="shared" si="159"/>
        <v/>
      </c>
      <c r="AT319" s="1" t="e">
        <f t="shared" si="163"/>
        <v>#N/A</v>
      </c>
      <c r="AU319" s="1" t="e">
        <f t="shared" si="145"/>
        <v>#N/A</v>
      </c>
      <c r="AV319" s="9" t="e">
        <f t="shared" si="160"/>
        <v>#N/A</v>
      </c>
      <c r="AW319" s="9" t="e">
        <f t="shared" si="146"/>
        <v>#N/A</v>
      </c>
      <c r="AX319" s="9" t="e">
        <f t="shared" si="147"/>
        <v>#N/A</v>
      </c>
      <c r="AY319" s="9" t="e">
        <f t="shared" si="148"/>
        <v>#N/A</v>
      </c>
      <c r="AZ319" s="9" t="e">
        <f t="shared" si="149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38"/>
        <v>#N/A</v>
      </c>
      <c r="C320" s="3"/>
      <c r="D320" s="3"/>
      <c r="E320" s="3"/>
      <c r="F320" s="3"/>
      <c r="G320" s="3"/>
      <c r="H320" s="3"/>
      <c r="I320" s="3"/>
      <c r="J320" s="104"/>
      <c r="K320" s="104"/>
      <c r="L320" s="104"/>
      <c r="M320" s="80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50"/>
        <v>0</v>
      </c>
      <c r="AB320" s="1">
        <f t="shared" si="151"/>
        <v>0</v>
      </c>
      <c r="AC320" s="1">
        <f t="shared" si="152"/>
        <v>0</v>
      </c>
      <c r="AD320" s="1">
        <f t="shared" si="153"/>
        <v>0</v>
      </c>
      <c r="AE320" s="1" t="str">
        <f t="shared" si="161"/>
        <v/>
      </c>
      <c r="AF320" s="1" t="str">
        <f t="shared" si="154"/>
        <v/>
      </c>
      <c r="AG320" s="1" t="str">
        <f t="shared" si="155"/>
        <v/>
      </c>
      <c r="AH320" s="1" t="str">
        <f t="shared" si="156"/>
        <v/>
      </c>
      <c r="AI320" s="1" t="e">
        <f t="shared" si="162"/>
        <v>#N/A</v>
      </c>
      <c r="AJ320" s="9" t="e">
        <f t="shared" si="139"/>
        <v>#N/A</v>
      </c>
      <c r="AK320" s="9" t="e">
        <f t="shared" si="140"/>
        <v>#N/A</v>
      </c>
      <c r="AL320" s="9" t="e">
        <f t="shared" si="141"/>
        <v>#N/A</v>
      </c>
      <c r="AM320" s="9" t="e">
        <f t="shared" si="142"/>
        <v>#N/A</v>
      </c>
      <c r="AN320" s="9" t="e">
        <f t="shared" si="143"/>
        <v>#N/A</v>
      </c>
      <c r="AO320" s="9" t="e">
        <f t="shared" si="144"/>
        <v>#N/A</v>
      </c>
      <c r="AP320" s="1" t="str">
        <f t="shared" si="157"/>
        <v/>
      </c>
      <c r="AQ320" s="1" t="str">
        <f t="shared" si="158"/>
        <v/>
      </c>
      <c r="AS320" s="1" t="str">
        <f t="shared" si="159"/>
        <v/>
      </c>
      <c r="AT320" s="1" t="e">
        <f t="shared" si="163"/>
        <v>#N/A</v>
      </c>
      <c r="AU320" s="1" t="e">
        <f t="shared" si="145"/>
        <v>#N/A</v>
      </c>
      <c r="AV320" s="9" t="e">
        <f t="shared" si="160"/>
        <v>#N/A</v>
      </c>
      <c r="AW320" s="9" t="e">
        <f t="shared" si="146"/>
        <v>#N/A</v>
      </c>
      <c r="AX320" s="9" t="e">
        <f t="shared" si="147"/>
        <v>#N/A</v>
      </c>
      <c r="AY320" s="9" t="e">
        <f t="shared" si="148"/>
        <v>#N/A</v>
      </c>
      <c r="AZ320" s="9" t="e">
        <f t="shared" si="149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38"/>
        <v>#N/A</v>
      </c>
      <c r="C321" s="3"/>
      <c r="D321" s="3"/>
      <c r="E321" s="3"/>
      <c r="F321" s="3"/>
      <c r="G321" s="3"/>
      <c r="H321" s="3"/>
      <c r="I321" s="3"/>
      <c r="J321" s="104"/>
      <c r="K321" s="104"/>
      <c r="L321" s="104"/>
      <c r="M321" s="80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50"/>
        <v>0</v>
      </c>
      <c r="AB321" s="1">
        <f t="shared" si="151"/>
        <v>0</v>
      </c>
      <c r="AC321" s="1">
        <f t="shared" si="152"/>
        <v>0</v>
      </c>
      <c r="AD321" s="1">
        <f t="shared" si="153"/>
        <v>0</v>
      </c>
      <c r="AE321" s="1" t="str">
        <f t="shared" si="161"/>
        <v/>
      </c>
      <c r="AF321" s="1" t="str">
        <f t="shared" si="154"/>
        <v/>
      </c>
      <c r="AG321" s="1" t="str">
        <f t="shared" si="155"/>
        <v/>
      </c>
      <c r="AH321" s="1" t="str">
        <f t="shared" si="156"/>
        <v/>
      </c>
      <c r="AI321" s="1" t="e">
        <f t="shared" si="162"/>
        <v>#N/A</v>
      </c>
      <c r="AJ321" s="9" t="e">
        <f t="shared" si="139"/>
        <v>#N/A</v>
      </c>
      <c r="AK321" s="9" t="e">
        <f t="shared" si="140"/>
        <v>#N/A</v>
      </c>
      <c r="AL321" s="9" t="e">
        <f t="shared" si="141"/>
        <v>#N/A</v>
      </c>
      <c r="AM321" s="9" t="e">
        <f t="shared" si="142"/>
        <v>#N/A</v>
      </c>
      <c r="AN321" s="9" t="e">
        <f t="shared" si="143"/>
        <v>#N/A</v>
      </c>
      <c r="AO321" s="9" t="e">
        <f t="shared" si="144"/>
        <v>#N/A</v>
      </c>
      <c r="AP321" s="1" t="str">
        <f t="shared" si="157"/>
        <v/>
      </c>
      <c r="AQ321" s="1" t="str">
        <f t="shared" si="158"/>
        <v/>
      </c>
      <c r="AS321" s="1" t="str">
        <f t="shared" si="159"/>
        <v/>
      </c>
      <c r="AT321" s="1" t="e">
        <f t="shared" si="163"/>
        <v>#N/A</v>
      </c>
      <c r="AU321" s="1" t="e">
        <f t="shared" si="145"/>
        <v>#N/A</v>
      </c>
      <c r="AV321" s="9" t="e">
        <f t="shared" si="160"/>
        <v>#N/A</v>
      </c>
      <c r="AW321" s="9" t="e">
        <f t="shared" si="146"/>
        <v>#N/A</v>
      </c>
      <c r="AX321" s="9" t="e">
        <f t="shared" si="147"/>
        <v>#N/A</v>
      </c>
      <c r="AY321" s="9" t="e">
        <f t="shared" si="148"/>
        <v>#N/A</v>
      </c>
      <c r="AZ321" s="9" t="e">
        <f t="shared" si="149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38"/>
        <v>#N/A</v>
      </c>
      <c r="C322" s="3"/>
      <c r="D322" s="3"/>
      <c r="E322" s="3"/>
      <c r="F322" s="3"/>
      <c r="G322" s="3"/>
      <c r="H322" s="3"/>
      <c r="I322" s="3"/>
      <c r="J322" s="104"/>
      <c r="K322" s="104"/>
      <c r="L322" s="104"/>
      <c r="M322" s="80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50"/>
        <v>0</v>
      </c>
      <c r="AB322" s="1">
        <f t="shared" si="151"/>
        <v>0</v>
      </c>
      <c r="AC322" s="1">
        <f t="shared" si="152"/>
        <v>0</v>
      </c>
      <c r="AD322" s="1">
        <f t="shared" si="153"/>
        <v>0</v>
      </c>
      <c r="AE322" s="1" t="str">
        <f t="shared" si="161"/>
        <v/>
      </c>
      <c r="AF322" s="1" t="str">
        <f t="shared" si="154"/>
        <v/>
      </c>
      <c r="AG322" s="1" t="str">
        <f t="shared" si="155"/>
        <v/>
      </c>
      <c r="AH322" s="1" t="str">
        <f t="shared" si="156"/>
        <v/>
      </c>
      <c r="AI322" s="1" t="e">
        <f t="shared" si="162"/>
        <v>#N/A</v>
      </c>
      <c r="AJ322" s="9" t="e">
        <f t="shared" si="139"/>
        <v>#N/A</v>
      </c>
      <c r="AK322" s="9" t="e">
        <f t="shared" si="140"/>
        <v>#N/A</v>
      </c>
      <c r="AL322" s="9" t="e">
        <f t="shared" si="141"/>
        <v>#N/A</v>
      </c>
      <c r="AM322" s="9" t="e">
        <f t="shared" si="142"/>
        <v>#N/A</v>
      </c>
      <c r="AN322" s="9" t="e">
        <f t="shared" si="143"/>
        <v>#N/A</v>
      </c>
      <c r="AO322" s="9" t="e">
        <f t="shared" si="144"/>
        <v>#N/A</v>
      </c>
      <c r="AP322" s="1" t="str">
        <f t="shared" si="157"/>
        <v/>
      </c>
      <c r="AQ322" s="1" t="str">
        <f t="shared" si="158"/>
        <v/>
      </c>
      <c r="AS322" s="1" t="str">
        <f t="shared" si="159"/>
        <v/>
      </c>
      <c r="AT322" s="1" t="e">
        <f t="shared" si="163"/>
        <v>#N/A</v>
      </c>
      <c r="AU322" s="1" t="e">
        <f t="shared" si="145"/>
        <v>#N/A</v>
      </c>
      <c r="AV322" s="9" t="e">
        <f t="shared" si="160"/>
        <v>#N/A</v>
      </c>
      <c r="AW322" s="9" t="e">
        <f t="shared" si="146"/>
        <v>#N/A</v>
      </c>
      <c r="AX322" s="9" t="e">
        <f t="shared" si="147"/>
        <v>#N/A</v>
      </c>
      <c r="AY322" s="9" t="e">
        <f t="shared" si="148"/>
        <v>#N/A</v>
      </c>
      <c r="AZ322" s="9" t="e">
        <f t="shared" si="149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38"/>
        <v>#N/A</v>
      </c>
      <c r="C323" s="3"/>
      <c r="D323" s="3"/>
      <c r="E323" s="3"/>
      <c r="F323" s="3"/>
      <c r="G323" s="3"/>
      <c r="H323" s="3"/>
      <c r="I323" s="3"/>
      <c r="J323" s="104"/>
      <c r="K323" s="104"/>
      <c r="L323" s="104"/>
      <c r="M323" s="80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50"/>
        <v>0</v>
      </c>
      <c r="AB323" s="1">
        <f t="shared" si="151"/>
        <v>0</v>
      </c>
      <c r="AC323" s="1">
        <f t="shared" si="152"/>
        <v>0</v>
      </c>
      <c r="AD323" s="1">
        <f t="shared" si="153"/>
        <v>0</v>
      </c>
      <c r="AE323" s="1" t="str">
        <f t="shared" si="161"/>
        <v/>
      </c>
      <c r="AF323" s="1" t="str">
        <f t="shared" si="154"/>
        <v/>
      </c>
      <c r="AG323" s="1" t="str">
        <f t="shared" si="155"/>
        <v/>
      </c>
      <c r="AH323" s="1" t="str">
        <f t="shared" si="156"/>
        <v/>
      </c>
      <c r="AI323" s="1" t="e">
        <f t="shared" si="162"/>
        <v>#N/A</v>
      </c>
      <c r="AJ323" s="9" t="e">
        <f t="shared" si="139"/>
        <v>#N/A</v>
      </c>
      <c r="AK323" s="9" t="e">
        <f t="shared" si="140"/>
        <v>#N/A</v>
      </c>
      <c r="AL323" s="9" t="e">
        <f t="shared" si="141"/>
        <v>#N/A</v>
      </c>
      <c r="AM323" s="9" t="e">
        <f t="shared" si="142"/>
        <v>#N/A</v>
      </c>
      <c r="AN323" s="9" t="e">
        <f t="shared" si="143"/>
        <v>#N/A</v>
      </c>
      <c r="AO323" s="9" t="e">
        <f t="shared" si="144"/>
        <v>#N/A</v>
      </c>
      <c r="AP323" s="1" t="str">
        <f t="shared" si="157"/>
        <v/>
      </c>
      <c r="AQ323" s="1" t="str">
        <f t="shared" si="158"/>
        <v/>
      </c>
      <c r="AS323" s="1" t="str">
        <f t="shared" si="159"/>
        <v/>
      </c>
      <c r="AT323" s="1" t="e">
        <f t="shared" si="163"/>
        <v>#N/A</v>
      </c>
      <c r="AU323" s="1" t="e">
        <f t="shared" si="145"/>
        <v>#N/A</v>
      </c>
      <c r="AV323" s="9" t="e">
        <f t="shared" si="160"/>
        <v>#N/A</v>
      </c>
      <c r="AW323" s="9" t="e">
        <f t="shared" si="146"/>
        <v>#N/A</v>
      </c>
      <c r="AX323" s="9" t="e">
        <f t="shared" si="147"/>
        <v>#N/A</v>
      </c>
      <c r="AY323" s="9" t="e">
        <f t="shared" si="148"/>
        <v>#N/A</v>
      </c>
      <c r="AZ323" s="9" t="e">
        <f t="shared" si="149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38"/>
        <v>#N/A</v>
      </c>
      <c r="C324" s="3"/>
      <c r="D324" s="3"/>
      <c r="E324" s="3"/>
      <c r="F324" s="3"/>
      <c r="G324" s="3"/>
      <c r="H324" s="3"/>
      <c r="I324" s="3"/>
      <c r="J324" s="104"/>
      <c r="K324" s="104"/>
      <c r="L324" s="104"/>
      <c r="M324" s="80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50"/>
        <v>0</v>
      </c>
      <c r="AB324" s="1">
        <f t="shared" si="151"/>
        <v>0</v>
      </c>
      <c r="AC324" s="1">
        <f t="shared" si="152"/>
        <v>0</v>
      </c>
      <c r="AD324" s="1">
        <f t="shared" si="153"/>
        <v>0</v>
      </c>
      <c r="AE324" s="1" t="str">
        <f t="shared" si="161"/>
        <v/>
      </c>
      <c r="AF324" s="1" t="str">
        <f t="shared" si="154"/>
        <v/>
      </c>
      <c r="AG324" s="1" t="str">
        <f t="shared" si="155"/>
        <v/>
      </c>
      <c r="AH324" s="1" t="str">
        <f t="shared" si="156"/>
        <v/>
      </c>
      <c r="AI324" s="1" t="e">
        <f t="shared" si="162"/>
        <v>#N/A</v>
      </c>
      <c r="AJ324" s="9" t="e">
        <f t="shared" si="139"/>
        <v>#N/A</v>
      </c>
      <c r="AK324" s="9" t="e">
        <f t="shared" si="140"/>
        <v>#N/A</v>
      </c>
      <c r="AL324" s="9" t="e">
        <f t="shared" si="141"/>
        <v>#N/A</v>
      </c>
      <c r="AM324" s="9" t="e">
        <f t="shared" si="142"/>
        <v>#N/A</v>
      </c>
      <c r="AN324" s="9" t="e">
        <f t="shared" si="143"/>
        <v>#N/A</v>
      </c>
      <c r="AO324" s="9" t="e">
        <f t="shared" si="144"/>
        <v>#N/A</v>
      </c>
      <c r="AP324" s="1" t="str">
        <f t="shared" si="157"/>
        <v/>
      </c>
      <c r="AQ324" s="1" t="str">
        <f t="shared" si="158"/>
        <v/>
      </c>
      <c r="AS324" s="1" t="str">
        <f t="shared" si="159"/>
        <v/>
      </c>
      <c r="AT324" s="1" t="e">
        <f t="shared" si="163"/>
        <v>#N/A</v>
      </c>
      <c r="AU324" s="1" t="e">
        <f t="shared" si="145"/>
        <v>#N/A</v>
      </c>
      <c r="AV324" s="9" t="e">
        <f t="shared" si="160"/>
        <v>#N/A</v>
      </c>
      <c r="AW324" s="9" t="e">
        <f t="shared" si="146"/>
        <v>#N/A</v>
      </c>
      <c r="AX324" s="9" t="e">
        <f t="shared" si="147"/>
        <v>#N/A</v>
      </c>
      <c r="AY324" s="9" t="e">
        <f t="shared" si="148"/>
        <v>#N/A</v>
      </c>
      <c r="AZ324" s="9" t="e">
        <f t="shared" si="149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38"/>
        <v>#N/A</v>
      </c>
      <c r="C325" s="3"/>
      <c r="D325" s="3"/>
      <c r="E325" s="3"/>
      <c r="F325" s="3"/>
      <c r="G325" s="3"/>
      <c r="H325" s="3"/>
      <c r="I325" s="3"/>
      <c r="J325" s="104"/>
      <c r="K325" s="104"/>
      <c r="L325" s="104"/>
      <c r="M325" s="80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50"/>
        <v>0</v>
      </c>
      <c r="AB325" s="1">
        <f t="shared" si="151"/>
        <v>0</v>
      </c>
      <c r="AC325" s="1">
        <f t="shared" si="152"/>
        <v>0</v>
      </c>
      <c r="AD325" s="1">
        <f t="shared" si="153"/>
        <v>0</v>
      </c>
      <c r="AE325" s="1" t="str">
        <f t="shared" si="161"/>
        <v/>
      </c>
      <c r="AF325" s="1" t="str">
        <f t="shared" si="154"/>
        <v/>
      </c>
      <c r="AG325" s="1" t="str">
        <f t="shared" si="155"/>
        <v/>
      </c>
      <c r="AH325" s="1" t="str">
        <f t="shared" si="156"/>
        <v/>
      </c>
      <c r="AI325" s="1" t="e">
        <f t="shared" si="162"/>
        <v>#N/A</v>
      </c>
      <c r="AJ325" s="9" t="e">
        <f t="shared" si="139"/>
        <v>#N/A</v>
      </c>
      <c r="AK325" s="9" t="e">
        <f t="shared" si="140"/>
        <v>#N/A</v>
      </c>
      <c r="AL325" s="9" t="e">
        <f t="shared" si="141"/>
        <v>#N/A</v>
      </c>
      <c r="AM325" s="9" t="e">
        <f t="shared" si="142"/>
        <v>#N/A</v>
      </c>
      <c r="AN325" s="9" t="e">
        <f t="shared" si="143"/>
        <v>#N/A</v>
      </c>
      <c r="AO325" s="9" t="e">
        <f t="shared" si="144"/>
        <v>#N/A</v>
      </c>
      <c r="AP325" s="1" t="str">
        <f t="shared" si="157"/>
        <v/>
      </c>
      <c r="AQ325" s="1" t="str">
        <f t="shared" si="158"/>
        <v/>
      </c>
      <c r="AS325" s="1" t="str">
        <f t="shared" si="159"/>
        <v/>
      </c>
      <c r="AT325" s="1" t="e">
        <f t="shared" si="163"/>
        <v>#N/A</v>
      </c>
      <c r="AU325" s="1" t="e">
        <f t="shared" si="145"/>
        <v>#N/A</v>
      </c>
      <c r="AV325" s="9" t="e">
        <f t="shared" si="160"/>
        <v>#N/A</v>
      </c>
      <c r="AW325" s="9" t="e">
        <f t="shared" si="146"/>
        <v>#N/A</v>
      </c>
      <c r="AX325" s="9" t="e">
        <f t="shared" si="147"/>
        <v>#N/A</v>
      </c>
      <c r="AY325" s="9" t="e">
        <f t="shared" si="148"/>
        <v>#N/A</v>
      </c>
      <c r="AZ325" s="9" t="e">
        <f t="shared" si="149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38"/>
        <v>#N/A</v>
      </c>
      <c r="C326" s="3"/>
      <c r="D326" s="3"/>
      <c r="E326" s="3"/>
      <c r="F326" s="3"/>
      <c r="G326" s="3"/>
      <c r="H326" s="3"/>
      <c r="I326" s="3"/>
      <c r="J326" s="104"/>
      <c r="K326" s="104"/>
      <c r="L326" s="104"/>
      <c r="M326" s="80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50"/>
        <v>0</v>
      </c>
      <c r="AB326" s="1">
        <f t="shared" si="151"/>
        <v>0</v>
      </c>
      <c r="AC326" s="1">
        <f t="shared" si="152"/>
        <v>0</v>
      </c>
      <c r="AD326" s="1">
        <f t="shared" si="153"/>
        <v>0</v>
      </c>
      <c r="AE326" s="1" t="str">
        <f t="shared" si="161"/>
        <v/>
      </c>
      <c r="AF326" s="1" t="str">
        <f t="shared" si="154"/>
        <v/>
      </c>
      <c r="AG326" s="1" t="str">
        <f t="shared" si="155"/>
        <v/>
      </c>
      <c r="AH326" s="1" t="str">
        <f t="shared" si="156"/>
        <v/>
      </c>
      <c r="AI326" s="1" t="e">
        <f t="shared" si="162"/>
        <v>#N/A</v>
      </c>
      <c r="AJ326" s="9" t="e">
        <f t="shared" si="139"/>
        <v>#N/A</v>
      </c>
      <c r="AK326" s="9" t="e">
        <f t="shared" si="140"/>
        <v>#N/A</v>
      </c>
      <c r="AL326" s="9" t="e">
        <f t="shared" si="141"/>
        <v>#N/A</v>
      </c>
      <c r="AM326" s="9" t="e">
        <f t="shared" si="142"/>
        <v>#N/A</v>
      </c>
      <c r="AN326" s="9" t="e">
        <f t="shared" si="143"/>
        <v>#N/A</v>
      </c>
      <c r="AO326" s="9" t="e">
        <f t="shared" si="144"/>
        <v>#N/A</v>
      </c>
      <c r="AP326" s="1" t="str">
        <f t="shared" si="157"/>
        <v/>
      </c>
      <c r="AQ326" s="1" t="str">
        <f t="shared" si="158"/>
        <v/>
      </c>
      <c r="AS326" s="1" t="str">
        <f t="shared" si="159"/>
        <v/>
      </c>
      <c r="AT326" s="1" t="e">
        <f t="shared" si="163"/>
        <v>#N/A</v>
      </c>
      <c r="AU326" s="1" t="e">
        <f t="shared" si="145"/>
        <v>#N/A</v>
      </c>
      <c r="AV326" s="9" t="e">
        <f t="shared" si="160"/>
        <v>#N/A</v>
      </c>
      <c r="AW326" s="9" t="e">
        <f t="shared" si="146"/>
        <v>#N/A</v>
      </c>
      <c r="AX326" s="9" t="e">
        <f t="shared" si="147"/>
        <v>#N/A</v>
      </c>
      <c r="AY326" s="9" t="e">
        <f t="shared" si="148"/>
        <v>#N/A</v>
      </c>
      <c r="AZ326" s="9" t="e">
        <f t="shared" si="149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38"/>
        <v>#N/A</v>
      </c>
      <c r="C327" s="3"/>
      <c r="D327" s="3"/>
      <c r="E327" s="3"/>
      <c r="F327" s="3"/>
      <c r="G327" s="3"/>
      <c r="H327" s="3"/>
      <c r="I327" s="3"/>
      <c r="J327" s="104"/>
      <c r="K327" s="104"/>
      <c r="L327" s="104"/>
      <c r="M327" s="8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50"/>
        <v>0</v>
      </c>
      <c r="AB327" s="1">
        <f t="shared" si="151"/>
        <v>0</v>
      </c>
      <c r="AC327" s="1">
        <f t="shared" si="152"/>
        <v>0</v>
      </c>
      <c r="AD327" s="1">
        <f t="shared" si="153"/>
        <v>0</v>
      </c>
      <c r="AE327" s="1" t="str">
        <f t="shared" si="161"/>
        <v/>
      </c>
      <c r="AF327" s="1" t="str">
        <f t="shared" si="154"/>
        <v/>
      </c>
      <c r="AG327" s="1" t="str">
        <f t="shared" si="155"/>
        <v/>
      </c>
      <c r="AH327" s="1" t="str">
        <f t="shared" si="156"/>
        <v/>
      </c>
      <c r="AI327" s="1" t="e">
        <f t="shared" si="162"/>
        <v>#N/A</v>
      </c>
      <c r="AJ327" s="9" t="e">
        <f t="shared" si="139"/>
        <v>#N/A</v>
      </c>
      <c r="AK327" s="9" t="e">
        <f t="shared" si="140"/>
        <v>#N/A</v>
      </c>
      <c r="AL327" s="9" t="e">
        <f t="shared" si="141"/>
        <v>#N/A</v>
      </c>
      <c r="AM327" s="9" t="e">
        <f t="shared" si="142"/>
        <v>#N/A</v>
      </c>
      <c r="AN327" s="9" t="e">
        <f t="shared" si="143"/>
        <v>#N/A</v>
      </c>
      <c r="AO327" s="9" t="e">
        <f t="shared" si="144"/>
        <v>#N/A</v>
      </c>
      <c r="AP327" s="1" t="str">
        <f t="shared" si="157"/>
        <v/>
      </c>
      <c r="AQ327" s="1" t="str">
        <f t="shared" si="158"/>
        <v/>
      </c>
      <c r="AS327" s="1" t="str">
        <f t="shared" si="159"/>
        <v/>
      </c>
      <c r="AT327" s="1" t="e">
        <f t="shared" si="163"/>
        <v>#N/A</v>
      </c>
      <c r="AU327" s="1" t="e">
        <f t="shared" si="145"/>
        <v>#N/A</v>
      </c>
      <c r="AV327" s="9" t="e">
        <f t="shared" si="160"/>
        <v>#N/A</v>
      </c>
      <c r="AW327" s="9" t="e">
        <f t="shared" si="146"/>
        <v>#N/A</v>
      </c>
      <c r="AX327" s="9" t="e">
        <f t="shared" si="147"/>
        <v>#N/A</v>
      </c>
      <c r="AY327" s="9" t="e">
        <f t="shared" si="148"/>
        <v>#N/A</v>
      </c>
      <c r="AZ327" s="9" t="e">
        <f t="shared" si="149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38"/>
        <v>#N/A</v>
      </c>
      <c r="C328" s="3"/>
      <c r="D328" s="3"/>
      <c r="E328" s="3"/>
      <c r="F328" s="3"/>
      <c r="G328" s="3"/>
      <c r="H328" s="3"/>
      <c r="I328" s="3"/>
      <c r="J328" s="104"/>
      <c r="K328" s="104"/>
      <c r="L328" s="104"/>
      <c r="M328" s="8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50"/>
        <v>0</v>
      </c>
      <c r="AB328" s="1">
        <f t="shared" si="151"/>
        <v>0</v>
      </c>
      <c r="AC328" s="1">
        <f t="shared" si="152"/>
        <v>0</v>
      </c>
      <c r="AD328" s="1">
        <f t="shared" si="153"/>
        <v>0</v>
      </c>
      <c r="AE328" s="1" t="str">
        <f t="shared" si="161"/>
        <v/>
      </c>
      <c r="AF328" s="1" t="str">
        <f t="shared" si="154"/>
        <v/>
      </c>
      <c r="AG328" s="1" t="str">
        <f t="shared" si="155"/>
        <v/>
      </c>
      <c r="AH328" s="1" t="str">
        <f t="shared" si="156"/>
        <v/>
      </c>
      <c r="AI328" s="1" t="e">
        <f t="shared" si="162"/>
        <v>#N/A</v>
      </c>
      <c r="AJ328" s="9" t="e">
        <f t="shared" si="139"/>
        <v>#N/A</v>
      </c>
      <c r="AK328" s="9" t="e">
        <f t="shared" si="140"/>
        <v>#N/A</v>
      </c>
      <c r="AL328" s="9" t="e">
        <f t="shared" si="141"/>
        <v>#N/A</v>
      </c>
      <c r="AM328" s="9" t="e">
        <f t="shared" si="142"/>
        <v>#N/A</v>
      </c>
      <c r="AN328" s="9" t="e">
        <f t="shared" si="143"/>
        <v>#N/A</v>
      </c>
      <c r="AO328" s="9" t="e">
        <f t="shared" si="144"/>
        <v>#N/A</v>
      </c>
      <c r="AP328" s="1" t="str">
        <f t="shared" si="157"/>
        <v/>
      </c>
      <c r="AQ328" s="1" t="str">
        <f t="shared" si="158"/>
        <v/>
      </c>
      <c r="AS328" s="1" t="str">
        <f t="shared" si="159"/>
        <v/>
      </c>
      <c r="AT328" s="1" t="e">
        <f t="shared" si="163"/>
        <v>#N/A</v>
      </c>
      <c r="AU328" s="1" t="e">
        <f t="shared" si="145"/>
        <v>#N/A</v>
      </c>
      <c r="AV328" s="9" t="e">
        <f t="shared" si="160"/>
        <v>#N/A</v>
      </c>
      <c r="AW328" s="9" t="e">
        <f t="shared" si="146"/>
        <v>#N/A</v>
      </c>
      <c r="AX328" s="9" t="e">
        <f t="shared" si="147"/>
        <v>#N/A</v>
      </c>
      <c r="AY328" s="9" t="e">
        <f t="shared" si="148"/>
        <v>#N/A</v>
      </c>
      <c r="AZ328" s="9" t="e">
        <f t="shared" si="149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38"/>
        <v>#N/A</v>
      </c>
      <c r="C329" s="3"/>
      <c r="D329" s="3"/>
      <c r="E329" s="3"/>
      <c r="F329" s="3"/>
      <c r="G329" s="3"/>
      <c r="H329" s="3"/>
      <c r="I329" s="3"/>
      <c r="J329" s="104"/>
      <c r="K329" s="104"/>
      <c r="L329" s="104"/>
      <c r="M329" s="8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50"/>
        <v>0</v>
      </c>
      <c r="AB329" s="1">
        <f t="shared" si="151"/>
        <v>0</v>
      </c>
      <c r="AC329" s="1">
        <f t="shared" si="152"/>
        <v>0</v>
      </c>
      <c r="AD329" s="1">
        <f t="shared" si="153"/>
        <v>0</v>
      </c>
      <c r="AE329" s="1" t="str">
        <f t="shared" si="161"/>
        <v/>
      </c>
      <c r="AF329" s="1" t="str">
        <f t="shared" si="154"/>
        <v/>
      </c>
      <c r="AG329" s="1" t="str">
        <f t="shared" si="155"/>
        <v/>
      </c>
      <c r="AH329" s="1" t="str">
        <f t="shared" si="156"/>
        <v/>
      </c>
      <c r="AI329" s="1" t="e">
        <f t="shared" si="162"/>
        <v>#N/A</v>
      </c>
      <c r="AJ329" s="9" t="e">
        <f t="shared" si="139"/>
        <v>#N/A</v>
      </c>
      <c r="AK329" s="9" t="e">
        <f t="shared" si="140"/>
        <v>#N/A</v>
      </c>
      <c r="AL329" s="9" t="e">
        <f t="shared" si="141"/>
        <v>#N/A</v>
      </c>
      <c r="AM329" s="9" t="e">
        <f t="shared" si="142"/>
        <v>#N/A</v>
      </c>
      <c r="AN329" s="9" t="e">
        <f t="shared" si="143"/>
        <v>#N/A</v>
      </c>
      <c r="AO329" s="9" t="e">
        <f t="shared" si="144"/>
        <v>#N/A</v>
      </c>
      <c r="AP329" s="1" t="str">
        <f t="shared" si="157"/>
        <v/>
      </c>
      <c r="AQ329" s="1" t="str">
        <f t="shared" si="158"/>
        <v/>
      </c>
      <c r="AS329" s="1" t="str">
        <f t="shared" si="159"/>
        <v/>
      </c>
      <c r="AT329" s="1" t="e">
        <f t="shared" si="163"/>
        <v>#N/A</v>
      </c>
      <c r="AU329" s="1" t="e">
        <f t="shared" si="145"/>
        <v>#N/A</v>
      </c>
      <c r="AV329" s="9" t="e">
        <f t="shared" si="160"/>
        <v>#N/A</v>
      </c>
      <c r="AW329" s="9" t="e">
        <f t="shared" si="146"/>
        <v>#N/A</v>
      </c>
      <c r="AX329" s="9" t="e">
        <f t="shared" si="147"/>
        <v>#N/A</v>
      </c>
      <c r="AY329" s="9" t="e">
        <f t="shared" si="148"/>
        <v>#N/A</v>
      </c>
      <c r="AZ329" s="9" t="e">
        <f t="shared" si="149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38"/>
        <v>#N/A</v>
      </c>
      <c r="C330" s="3"/>
      <c r="D330" s="3"/>
      <c r="E330" s="3"/>
      <c r="F330" s="3"/>
      <c r="G330" s="3"/>
      <c r="H330" s="3"/>
      <c r="I330" s="3"/>
      <c r="J330" s="104"/>
      <c r="K330" s="104"/>
      <c r="L330" s="104"/>
      <c r="M330" s="80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50"/>
        <v>0</v>
      </c>
      <c r="AB330" s="1">
        <f t="shared" si="151"/>
        <v>0</v>
      </c>
      <c r="AC330" s="1">
        <f t="shared" si="152"/>
        <v>0</v>
      </c>
      <c r="AD330" s="1">
        <f t="shared" si="153"/>
        <v>0</v>
      </c>
      <c r="AE330" s="1" t="str">
        <f t="shared" si="161"/>
        <v/>
      </c>
      <c r="AF330" s="1" t="str">
        <f t="shared" si="154"/>
        <v/>
      </c>
      <c r="AG330" s="1" t="str">
        <f t="shared" si="155"/>
        <v/>
      </c>
      <c r="AH330" s="1" t="str">
        <f t="shared" si="156"/>
        <v/>
      </c>
      <c r="AI330" s="1" t="e">
        <f t="shared" si="162"/>
        <v>#N/A</v>
      </c>
      <c r="AJ330" s="9" t="e">
        <f t="shared" si="139"/>
        <v>#N/A</v>
      </c>
      <c r="AK330" s="9" t="e">
        <f t="shared" si="140"/>
        <v>#N/A</v>
      </c>
      <c r="AL330" s="9" t="e">
        <f t="shared" si="141"/>
        <v>#N/A</v>
      </c>
      <c r="AM330" s="9" t="e">
        <f t="shared" si="142"/>
        <v>#N/A</v>
      </c>
      <c r="AN330" s="9" t="e">
        <f t="shared" si="143"/>
        <v>#N/A</v>
      </c>
      <c r="AO330" s="9" t="e">
        <f t="shared" si="144"/>
        <v>#N/A</v>
      </c>
      <c r="AP330" s="1" t="str">
        <f t="shared" si="157"/>
        <v/>
      </c>
      <c r="AQ330" s="1" t="str">
        <f t="shared" si="158"/>
        <v/>
      </c>
      <c r="AS330" s="1" t="str">
        <f t="shared" si="159"/>
        <v/>
      </c>
      <c r="AT330" s="1" t="e">
        <f t="shared" si="163"/>
        <v>#N/A</v>
      </c>
      <c r="AU330" s="1" t="e">
        <f t="shared" si="145"/>
        <v>#N/A</v>
      </c>
      <c r="AV330" s="9" t="e">
        <f t="shared" si="160"/>
        <v>#N/A</v>
      </c>
      <c r="AW330" s="9" t="e">
        <f t="shared" si="146"/>
        <v>#N/A</v>
      </c>
      <c r="AX330" s="9" t="e">
        <f t="shared" si="147"/>
        <v>#N/A</v>
      </c>
      <c r="AY330" s="9" t="e">
        <f t="shared" si="148"/>
        <v>#N/A</v>
      </c>
      <c r="AZ330" s="9" t="e">
        <f t="shared" si="149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38"/>
        <v>#N/A</v>
      </c>
      <c r="C331" s="3"/>
      <c r="D331" s="3"/>
      <c r="E331" s="3"/>
      <c r="F331" s="3"/>
      <c r="G331" s="3"/>
      <c r="H331" s="3"/>
      <c r="I331" s="3"/>
      <c r="J331" s="104"/>
      <c r="K331" s="104"/>
      <c r="L331" s="104"/>
      <c r="M331" s="8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50"/>
        <v>0</v>
      </c>
      <c r="AB331" s="1">
        <f t="shared" si="151"/>
        <v>0</v>
      </c>
      <c r="AC331" s="1">
        <f t="shared" si="152"/>
        <v>0</v>
      </c>
      <c r="AD331" s="1">
        <f t="shared" si="153"/>
        <v>0</v>
      </c>
      <c r="AE331" s="1" t="str">
        <f t="shared" si="161"/>
        <v/>
      </c>
      <c r="AF331" s="1" t="str">
        <f t="shared" si="154"/>
        <v/>
      </c>
      <c r="AG331" s="1" t="str">
        <f t="shared" si="155"/>
        <v/>
      </c>
      <c r="AH331" s="1" t="str">
        <f t="shared" si="156"/>
        <v/>
      </c>
      <c r="AI331" s="1" t="e">
        <f t="shared" si="162"/>
        <v>#N/A</v>
      </c>
      <c r="AJ331" s="9" t="e">
        <f t="shared" si="139"/>
        <v>#N/A</v>
      </c>
      <c r="AK331" s="9" t="e">
        <f t="shared" si="140"/>
        <v>#N/A</v>
      </c>
      <c r="AL331" s="9" t="e">
        <f t="shared" si="141"/>
        <v>#N/A</v>
      </c>
      <c r="AM331" s="9" t="e">
        <f t="shared" si="142"/>
        <v>#N/A</v>
      </c>
      <c r="AN331" s="9" t="e">
        <f t="shared" si="143"/>
        <v>#N/A</v>
      </c>
      <c r="AO331" s="9" t="e">
        <f t="shared" si="144"/>
        <v>#N/A</v>
      </c>
      <c r="AP331" s="1" t="str">
        <f t="shared" si="157"/>
        <v/>
      </c>
      <c r="AQ331" s="1" t="str">
        <f t="shared" si="158"/>
        <v/>
      </c>
      <c r="AS331" s="1" t="str">
        <f t="shared" si="159"/>
        <v/>
      </c>
      <c r="AT331" s="1" t="e">
        <f t="shared" si="163"/>
        <v>#N/A</v>
      </c>
      <c r="AU331" s="1" t="e">
        <f t="shared" si="145"/>
        <v>#N/A</v>
      </c>
      <c r="AV331" s="9" t="e">
        <f t="shared" si="160"/>
        <v>#N/A</v>
      </c>
      <c r="AW331" s="9" t="e">
        <f t="shared" si="146"/>
        <v>#N/A</v>
      </c>
      <c r="AX331" s="9" t="e">
        <f t="shared" si="147"/>
        <v>#N/A</v>
      </c>
      <c r="AY331" s="9" t="e">
        <f t="shared" si="148"/>
        <v>#N/A</v>
      </c>
      <c r="AZ331" s="9" t="e">
        <f t="shared" si="149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38"/>
        <v>#N/A</v>
      </c>
      <c r="C332" s="3"/>
      <c r="D332" s="3"/>
      <c r="E332" s="3"/>
      <c r="F332" s="3"/>
      <c r="G332" s="3"/>
      <c r="H332" s="3"/>
      <c r="I332" s="3"/>
      <c r="J332" s="104"/>
      <c r="K332" s="104"/>
      <c r="L332" s="104"/>
      <c r="M332" s="80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50"/>
        <v>0</v>
      </c>
      <c r="AB332" s="1">
        <f t="shared" si="151"/>
        <v>0</v>
      </c>
      <c r="AC332" s="1">
        <f t="shared" si="152"/>
        <v>0</v>
      </c>
      <c r="AD332" s="1">
        <f t="shared" si="153"/>
        <v>0</v>
      </c>
      <c r="AE332" s="1" t="str">
        <f t="shared" si="161"/>
        <v/>
      </c>
      <c r="AF332" s="1" t="str">
        <f t="shared" si="154"/>
        <v/>
      </c>
      <c r="AG332" s="1" t="str">
        <f t="shared" si="155"/>
        <v/>
      </c>
      <c r="AH332" s="1" t="str">
        <f t="shared" si="156"/>
        <v/>
      </c>
      <c r="AI332" s="1" t="e">
        <f t="shared" si="162"/>
        <v>#N/A</v>
      </c>
      <c r="AJ332" s="9" t="e">
        <f t="shared" si="139"/>
        <v>#N/A</v>
      </c>
      <c r="AK332" s="9" t="e">
        <f t="shared" si="140"/>
        <v>#N/A</v>
      </c>
      <c r="AL332" s="9" t="e">
        <f t="shared" si="141"/>
        <v>#N/A</v>
      </c>
      <c r="AM332" s="9" t="e">
        <f t="shared" si="142"/>
        <v>#N/A</v>
      </c>
      <c r="AN332" s="9" t="e">
        <f t="shared" si="143"/>
        <v>#N/A</v>
      </c>
      <c r="AO332" s="9" t="e">
        <f t="shared" si="144"/>
        <v>#N/A</v>
      </c>
      <c r="AP332" s="1" t="str">
        <f t="shared" si="157"/>
        <v/>
      </c>
      <c r="AQ332" s="1" t="str">
        <f t="shared" si="158"/>
        <v/>
      </c>
      <c r="AS332" s="1" t="str">
        <f t="shared" si="159"/>
        <v/>
      </c>
      <c r="AT332" s="1" t="e">
        <f t="shared" si="163"/>
        <v>#N/A</v>
      </c>
      <c r="AU332" s="1" t="e">
        <f t="shared" si="145"/>
        <v>#N/A</v>
      </c>
      <c r="AV332" s="9" t="e">
        <f t="shared" si="160"/>
        <v>#N/A</v>
      </c>
      <c r="AW332" s="9" t="e">
        <f t="shared" si="146"/>
        <v>#N/A</v>
      </c>
      <c r="AX332" s="9" t="e">
        <f t="shared" si="147"/>
        <v>#N/A</v>
      </c>
      <c r="AY332" s="9" t="e">
        <f t="shared" si="148"/>
        <v>#N/A</v>
      </c>
      <c r="AZ332" s="9" t="e">
        <f t="shared" si="149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38"/>
        <v>#N/A</v>
      </c>
      <c r="C333" s="3"/>
      <c r="D333" s="3"/>
      <c r="E333" s="3"/>
      <c r="F333" s="3"/>
      <c r="G333" s="3"/>
      <c r="H333" s="3"/>
      <c r="I333" s="3"/>
      <c r="J333" s="104"/>
      <c r="K333" s="104"/>
      <c r="L333" s="104"/>
      <c r="M333" s="8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50"/>
        <v>0</v>
      </c>
      <c r="AB333" s="1">
        <f t="shared" si="151"/>
        <v>0</v>
      </c>
      <c r="AC333" s="1">
        <f t="shared" si="152"/>
        <v>0</v>
      </c>
      <c r="AD333" s="1">
        <f t="shared" si="153"/>
        <v>0</v>
      </c>
      <c r="AE333" s="1" t="str">
        <f t="shared" si="161"/>
        <v/>
      </c>
      <c r="AF333" s="1" t="str">
        <f t="shared" si="154"/>
        <v/>
      </c>
      <c r="AG333" s="1" t="str">
        <f t="shared" si="155"/>
        <v/>
      </c>
      <c r="AH333" s="1" t="str">
        <f t="shared" si="156"/>
        <v/>
      </c>
      <c r="AI333" s="1" t="e">
        <f t="shared" si="162"/>
        <v>#N/A</v>
      </c>
      <c r="AJ333" s="9" t="e">
        <f t="shared" si="139"/>
        <v>#N/A</v>
      </c>
      <c r="AK333" s="9" t="e">
        <f t="shared" si="140"/>
        <v>#N/A</v>
      </c>
      <c r="AL333" s="9" t="e">
        <f t="shared" si="141"/>
        <v>#N/A</v>
      </c>
      <c r="AM333" s="9" t="e">
        <f t="shared" si="142"/>
        <v>#N/A</v>
      </c>
      <c r="AN333" s="9" t="e">
        <f t="shared" si="143"/>
        <v>#N/A</v>
      </c>
      <c r="AO333" s="9" t="e">
        <f t="shared" si="144"/>
        <v>#N/A</v>
      </c>
      <c r="AP333" s="1" t="str">
        <f t="shared" si="157"/>
        <v/>
      </c>
      <c r="AQ333" s="1" t="str">
        <f t="shared" si="158"/>
        <v/>
      </c>
      <c r="AS333" s="1" t="str">
        <f t="shared" si="159"/>
        <v/>
      </c>
      <c r="AT333" s="1" t="e">
        <f t="shared" si="163"/>
        <v>#N/A</v>
      </c>
      <c r="AU333" s="1" t="e">
        <f t="shared" si="145"/>
        <v>#N/A</v>
      </c>
      <c r="AV333" s="9" t="e">
        <f t="shared" si="160"/>
        <v>#N/A</v>
      </c>
      <c r="AW333" s="9" t="e">
        <f t="shared" si="146"/>
        <v>#N/A</v>
      </c>
      <c r="AX333" s="9" t="e">
        <f t="shared" si="147"/>
        <v>#N/A</v>
      </c>
      <c r="AY333" s="9" t="e">
        <f t="shared" si="148"/>
        <v>#N/A</v>
      </c>
      <c r="AZ333" s="9" t="e">
        <f t="shared" si="149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64">IF(C334="",NA(),E334+G334+H334+I334)</f>
        <v>#N/A</v>
      </c>
      <c r="C334" s="3"/>
      <c r="D334" s="3"/>
      <c r="E334" s="3"/>
      <c r="F334" s="3"/>
      <c r="G334" s="3"/>
      <c r="H334" s="3"/>
      <c r="I334" s="3"/>
      <c r="J334" s="104"/>
      <c r="K334" s="104"/>
      <c r="L334" s="104"/>
      <c r="M334" s="80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50"/>
        <v>0</v>
      </c>
      <c r="AB334" s="1">
        <f t="shared" si="151"/>
        <v>0</v>
      </c>
      <c r="AC334" s="1">
        <f t="shared" si="152"/>
        <v>0</v>
      </c>
      <c r="AD334" s="1">
        <f t="shared" si="153"/>
        <v>0</v>
      </c>
      <c r="AE334" s="1" t="str">
        <f t="shared" si="161"/>
        <v/>
      </c>
      <c r="AF334" s="1" t="str">
        <f t="shared" si="154"/>
        <v/>
      </c>
      <c r="AG334" s="1" t="str">
        <f t="shared" si="155"/>
        <v/>
      </c>
      <c r="AH334" s="1" t="str">
        <f t="shared" si="156"/>
        <v/>
      </c>
      <c r="AI334" s="1" t="e">
        <f t="shared" si="162"/>
        <v>#N/A</v>
      </c>
      <c r="AJ334" s="9" t="e">
        <f t="shared" ref="AJ334:AJ373" si="165">IF(OR(ISNA(B334),B334=0),NA(),I334/B334)</f>
        <v>#N/A</v>
      </c>
      <c r="AK334" s="9" t="e">
        <f t="shared" ref="AK334:AK373" si="166">IF(OR(ISNA(B334),B334=0),NA(),B334/$AK$11)</f>
        <v>#N/A</v>
      </c>
      <c r="AL334" s="9" t="e">
        <f t="shared" ref="AL334:AL373" si="167">IF(OR(ISNA(B334),B334=0),NA(),E334/$AK$11)</f>
        <v>#N/A</v>
      </c>
      <c r="AM334" s="9" t="e">
        <f t="shared" ref="AM334:AM373" si="168">IF(OR(ISNA(B334),B334=0),NA(),G334/$AK$11)</f>
        <v>#N/A</v>
      </c>
      <c r="AN334" s="9" t="e">
        <f t="shared" ref="AN334:AN373" si="169">IF(OR(ISNA(B334),B334=0),NA(),I334/$AK$11)</f>
        <v>#N/A</v>
      </c>
      <c r="AO334" s="9" t="e">
        <f t="shared" ref="AO334:AO373" si="170">+IF(OR(ISNA(B334),B334=0),NA(),AI334/$AK$11)</f>
        <v>#N/A</v>
      </c>
      <c r="AP334" s="1" t="str">
        <f t="shared" si="157"/>
        <v/>
      </c>
      <c r="AQ334" s="1" t="str">
        <f t="shared" si="158"/>
        <v/>
      </c>
      <c r="AS334" s="1" t="str">
        <f t="shared" si="159"/>
        <v/>
      </c>
      <c r="AT334" s="1" t="e">
        <f t="shared" si="163"/>
        <v>#N/A</v>
      </c>
      <c r="AU334" s="1" t="e">
        <f t="shared" ref="AU334:AU373" si="171">IF(C334="",NA(),V334+W334+X334)</f>
        <v>#N/A</v>
      </c>
      <c r="AV334" s="9" t="e">
        <f t="shared" si="160"/>
        <v>#N/A</v>
      </c>
      <c r="AW334" s="9" t="e">
        <f t="shared" ref="AW334:AW373" si="172">IF(OR(ISNA(B334),B334=0),NA(),V334/$AK$11)</f>
        <v>#N/A</v>
      </c>
      <c r="AX334" s="9" t="e">
        <f t="shared" ref="AX334:AX373" si="173">IF(OR(ISNA(B334),B334=0),NA(),W334/$AK$11)</f>
        <v>#N/A</v>
      </c>
      <c r="AY334" s="9" t="e">
        <f t="shared" ref="AY334:AY373" si="174">IF(OR(ISNA(B334),B334=0),NA(),X334/$AK$11)</f>
        <v>#N/A</v>
      </c>
      <c r="AZ334" s="9" t="e">
        <f t="shared" ref="AZ334:AZ373" si="175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64"/>
        <v>#N/A</v>
      </c>
      <c r="C335" s="3"/>
      <c r="D335" s="3"/>
      <c r="E335" s="3"/>
      <c r="F335" s="3"/>
      <c r="G335" s="3"/>
      <c r="H335" s="3"/>
      <c r="I335" s="3"/>
      <c r="J335" s="104"/>
      <c r="K335" s="104"/>
      <c r="L335" s="104"/>
      <c r="M335" s="80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A373" si="176">+D335+U335</f>
        <v>0</v>
      </c>
      <c r="AB335" s="1">
        <f t="shared" ref="AB335:AB373" si="177">+E335+V335</f>
        <v>0</v>
      </c>
      <c r="AC335" s="1">
        <f t="shared" ref="AC335:AC373" si="178">+G335+W335</f>
        <v>0</v>
      </c>
      <c r="AD335" s="1">
        <f t="shared" ref="AD335:AD373" si="179">+I335+X335</f>
        <v>0</v>
      </c>
      <c r="AE335" s="1" t="str">
        <f t="shared" si="161"/>
        <v/>
      </c>
      <c r="AF335" s="1" t="str">
        <f t="shared" ref="AF335:AF373" si="180">IF($C335="","",G335-G334)</f>
        <v/>
      </c>
      <c r="AG335" s="1" t="str">
        <f t="shared" ref="AG335:AG373" si="181">IF($C335="","",H335-H334)</f>
        <v/>
      </c>
      <c r="AH335" s="1" t="str">
        <f t="shared" ref="AH335:AH373" si="182">IF($C335="","",I335-I334)</f>
        <v/>
      </c>
      <c r="AI335" s="1" t="e">
        <f t="shared" si="162"/>
        <v>#N/A</v>
      </c>
      <c r="AJ335" s="9" t="e">
        <f t="shared" si="165"/>
        <v>#N/A</v>
      </c>
      <c r="AK335" s="9" t="e">
        <f t="shared" si="166"/>
        <v>#N/A</v>
      </c>
      <c r="AL335" s="9" t="e">
        <f t="shared" si="167"/>
        <v>#N/A</v>
      </c>
      <c r="AM335" s="9" t="e">
        <f t="shared" si="168"/>
        <v>#N/A</v>
      </c>
      <c r="AN335" s="9" t="e">
        <f t="shared" si="169"/>
        <v>#N/A</v>
      </c>
      <c r="AO335" s="9" t="e">
        <f t="shared" si="170"/>
        <v>#N/A</v>
      </c>
      <c r="AP335" s="1" t="str">
        <f t="shared" ref="AP335:AP373" si="183">IF($C335="","",V335-V334)</f>
        <v/>
      </c>
      <c r="AQ335" s="1" t="str">
        <f t="shared" ref="AQ335:AQ373" si="184">IF($C335="","",W335-W334)</f>
        <v/>
      </c>
      <c r="AS335" s="1" t="str">
        <f t="shared" ref="AS335:AS373" si="185">IF($C335="","",X335-X334)</f>
        <v/>
      </c>
      <c r="AT335" s="1" t="e">
        <f t="shared" si="163"/>
        <v>#N/A</v>
      </c>
      <c r="AU335" s="1" t="e">
        <f t="shared" si="171"/>
        <v>#N/A</v>
      </c>
      <c r="AV335" s="9" t="e">
        <f t="shared" ref="AV335:AV373" si="186">IF(OR(ISNA(B335),B335=0),NA(),AU335/$AK$11)</f>
        <v>#N/A</v>
      </c>
      <c r="AW335" s="9" t="e">
        <f t="shared" si="172"/>
        <v>#N/A</v>
      </c>
      <c r="AX335" s="9" t="e">
        <f t="shared" si="173"/>
        <v>#N/A</v>
      </c>
      <c r="AY335" s="9" t="e">
        <f t="shared" si="174"/>
        <v>#N/A</v>
      </c>
      <c r="AZ335" s="9" t="e">
        <f t="shared" si="175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64"/>
        <v>#N/A</v>
      </c>
      <c r="C336" s="3"/>
      <c r="D336" s="3"/>
      <c r="E336" s="3"/>
      <c r="F336" s="3"/>
      <c r="G336" s="3"/>
      <c r="H336" s="3"/>
      <c r="I336" s="3"/>
      <c r="J336" s="104"/>
      <c r="K336" s="104"/>
      <c r="L336" s="104"/>
      <c r="M336" s="80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76"/>
        <v>0</v>
      </c>
      <c r="AB336" s="1">
        <f t="shared" si="177"/>
        <v>0</v>
      </c>
      <c r="AC336" s="1">
        <f t="shared" si="178"/>
        <v>0</v>
      </c>
      <c r="AD336" s="1">
        <f t="shared" si="179"/>
        <v>0</v>
      </c>
      <c r="AE336" s="1" t="str">
        <f t="shared" ref="AE336:AE373" si="187">IF($C336="","",E336-E335)</f>
        <v/>
      </c>
      <c r="AF336" s="1" t="str">
        <f t="shared" si="180"/>
        <v/>
      </c>
      <c r="AG336" s="1" t="str">
        <f t="shared" si="181"/>
        <v/>
      </c>
      <c r="AH336" s="1" t="str">
        <f t="shared" si="182"/>
        <v/>
      </c>
      <c r="AI336" s="1" t="e">
        <f t="shared" ref="AI336:AI373" si="188">IF(OR($C336="",ISNA($C336)),NA(),AE336+AF336+AG336+AH336)</f>
        <v>#N/A</v>
      </c>
      <c r="AJ336" s="9" t="e">
        <f t="shared" si="165"/>
        <v>#N/A</v>
      </c>
      <c r="AK336" s="9" t="e">
        <f t="shared" si="166"/>
        <v>#N/A</v>
      </c>
      <c r="AL336" s="9" t="e">
        <f t="shared" si="167"/>
        <v>#N/A</v>
      </c>
      <c r="AM336" s="9" t="e">
        <f t="shared" si="168"/>
        <v>#N/A</v>
      </c>
      <c r="AN336" s="9" t="e">
        <f t="shared" si="169"/>
        <v>#N/A</v>
      </c>
      <c r="AO336" s="9" t="e">
        <f t="shared" si="170"/>
        <v>#N/A</v>
      </c>
      <c r="AP336" s="1" t="str">
        <f t="shared" si="183"/>
        <v/>
      </c>
      <c r="AQ336" s="1" t="str">
        <f t="shared" si="184"/>
        <v/>
      </c>
      <c r="AS336" s="1" t="str">
        <f t="shared" si="185"/>
        <v/>
      </c>
      <c r="AT336" s="1" t="e">
        <f t="shared" ref="AT336:AT373" si="189">IF(OR($C336="",ISNA($C336)),NA(),AP336+AQ336+AR336+AS336)</f>
        <v>#N/A</v>
      </c>
      <c r="AU336" s="1" t="e">
        <f t="shared" si="171"/>
        <v>#N/A</v>
      </c>
      <c r="AV336" s="9" t="e">
        <f t="shared" si="186"/>
        <v>#N/A</v>
      </c>
      <c r="AW336" s="9" t="e">
        <f t="shared" si="172"/>
        <v>#N/A</v>
      </c>
      <c r="AX336" s="9" t="e">
        <f t="shared" si="173"/>
        <v>#N/A</v>
      </c>
      <c r="AY336" s="9" t="e">
        <f t="shared" si="174"/>
        <v>#N/A</v>
      </c>
      <c r="AZ336" s="9" t="e">
        <f t="shared" si="175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64"/>
        <v>#N/A</v>
      </c>
      <c r="C337" s="3"/>
      <c r="D337" s="3"/>
      <c r="E337" s="3"/>
      <c r="F337" s="3"/>
      <c r="G337" s="3"/>
      <c r="H337" s="3"/>
      <c r="I337" s="3"/>
      <c r="J337" s="104"/>
      <c r="K337" s="104"/>
      <c r="L337" s="104"/>
      <c r="M337" s="80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76"/>
        <v>0</v>
      </c>
      <c r="AB337" s="1">
        <f t="shared" si="177"/>
        <v>0</v>
      </c>
      <c r="AC337" s="1">
        <f t="shared" si="178"/>
        <v>0</v>
      </c>
      <c r="AD337" s="1">
        <f t="shared" si="179"/>
        <v>0</v>
      </c>
      <c r="AE337" s="1" t="str">
        <f t="shared" si="187"/>
        <v/>
      </c>
      <c r="AF337" s="1" t="str">
        <f t="shared" si="180"/>
        <v/>
      </c>
      <c r="AG337" s="1" t="str">
        <f t="shared" si="181"/>
        <v/>
      </c>
      <c r="AH337" s="1" t="str">
        <f t="shared" si="182"/>
        <v/>
      </c>
      <c r="AI337" s="1" t="e">
        <f t="shared" si="188"/>
        <v>#N/A</v>
      </c>
      <c r="AJ337" s="9" t="e">
        <f t="shared" si="165"/>
        <v>#N/A</v>
      </c>
      <c r="AK337" s="9" t="e">
        <f t="shared" si="166"/>
        <v>#N/A</v>
      </c>
      <c r="AL337" s="9" t="e">
        <f t="shared" si="167"/>
        <v>#N/A</v>
      </c>
      <c r="AM337" s="9" t="e">
        <f t="shared" si="168"/>
        <v>#N/A</v>
      </c>
      <c r="AN337" s="9" t="e">
        <f t="shared" si="169"/>
        <v>#N/A</v>
      </c>
      <c r="AO337" s="9" t="e">
        <f t="shared" si="170"/>
        <v>#N/A</v>
      </c>
      <c r="AP337" s="1" t="str">
        <f t="shared" si="183"/>
        <v/>
      </c>
      <c r="AQ337" s="1" t="str">
        <f t="shared" si="184"/>
        <v/>
      </c>
      <c r="AS337" s="1" t="str">
        <f t="shared" si="185"/>
        <v/>
      </c>
      <c r="AT337" s="1" t="e">
        <f t="shared" si="189"/>
        <v>#N/A</v>
      </c>
      <c r="AU337" s="1" t="e">
        <f t="shared" si="171"/>
        <v>#N/A</v>
      </c>
      <c r="AV337" s="9" t="e">
        <f t="shared" si="186"/>
        <v>#N/A</v>
      </c>
      <c r="AW337" s="9" t="e">
        <f t="shared" si="172"/>
        <v>#N/A</v>
      </c>
      <c r="AX337" s="9" t="e">
        <f t="shared" si="173"/>
        <v>#N/A</v>
      </c>
      <c r="AY337" s="9" t="e">
        <f t="shared" si="174"/>
        <v>#N/A</v>
      </c>
      <c r="AZ337" s="9" t="e">
        <f t="shared" si="175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64"/>
        <v>#N/A</v>
      </c>
      <c r="C338" s="3"/>
      <c r="D338" s="3"/>
      <c r="E338" s="3"/>
      <c r="F338" s="3"/>
      <c r="G338" s="3"/>
      <c r="H338" s="3"/>
      <c r="I338" s="3"/>
      <c r="J338" s="104"/>
      <c r="K338" s="104"/>
      <c r="L338" s="104"/>
      <c r="M338" s="80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76"/>
        <v>0</v>
      </c>
      <c r="AB338" s="1">
        <f t="shared" si="177"/>
        <v>0</v>
      </c>
      <c r="AC338" s="1">
        <f t="shared" si="178"/>
        <v>0</v>
      </c>
      <c r="AD338" s="1">
        <f t="shared" si="179"/>
        <v>0</v>
      </c>
      <c r="AE338" s="1" t="str">
        <f t="shared" si="187"/>
        <v/>
      </c>
      <c r="AF338" s="1" t="str">
        <f t="shared" si="180"/>
        <v/>
      </c>
      <c r="AG338" s="1" t="str">
        <f t="shared" si="181"/>
        <v/>
      </c>
      <c r="AH338" s="1" t="str">
        <f t="shared" si="182"/>
        <v/>
      </c>
      <c r="AI338" s="1" t="e">
        <f t="shared" si="188"/>
        <v>#N/A</v>
      </c>
      <c r="AJ338" s="9" t="e">
        <f t="shared" si="165"/>
        <v>#N/A</v>
      </c>
      <c r="AK338" s="9" t="e">
        <f t="shared" si="166"/>
        <v>#N/A</v>
      </c>
      <c r="AL338" s="9" t="e">
        <f t="shared" si="167"/>
        <v>#N/A</v>
      </c>
      <c r="AM338" s="9" t="e">
        <f t="shared" si="168"/>
        <v>#N/A</v>
      </c>
      <c r="AN338" s="9" t="e">
        <f t="shared" si="169"/>
        <v>#N/A</v>
      </c>
      <c r="AO338" s="9" t="e">
        <f t="shared" si="170"/>
        <v>#N/A</v>
      </c>
      <c r="AP338" s="1" t="str">
        <f t="shared" si="183"/>
        <v/>
      </c>
      <c r="AQ338" s="1" t="str">
        <f t="shared" si="184"/>
        <v/>
      </c>
      <c r="AS338" s="1" t="str">
        <f t="shared" si="185"/>
        <v/>
      </c>
      <c r="AT338" s="1" t="e">
        <f t="shared" si="189"/>
        <v>#N/A</v>
      </c>
      <c r="AU338" s="1" t="e">
        <f t="shared" si="171"/>
        <v>#N/A</v>
      </c>
      <c r="AV338" s="9" t="e">
        <f t="shared" si="186"/>
        <v>#N/A</v>
      </c>
      <c r="AW338" s="9" t="e">
        <f t="shared" si="172"/>
        <v>#N/A</v>
      </c>
      <c r="AX338" s="9" t="e">
        <f t="shared" si="173"/>
        <v>#N/A</v>
      </c>
      <c r="AY338" s="9" t="e">
        <f t="shared" si="174"/>
        <v>#N/A</v>
      </c>
      <c r="AZ338" s="9" t="e">
        <f t="shared" si="175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64"/>
        <v>#N/A</v>
      </c>
      <c r="C339" s="3"/>
      <c r="D339" s="3"/>
      <c r="E339" s="3"/>
      <c r="F339" s="3"/>
      <c r="G339" s="3"/>
      <c r="H339" s="3"/>
      <c r="I339" s="3"/>
      <c r="J339" s="104"/>
      <c r="K339" s="104"/>
      <c r="L339" s="104"/>
      <c r="M339" s="80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76"/>
        <v>0</v>
      </c>
      <c r="AB339" s="1">
        <f t="shared" si="177"/>
        <v>0</v>
      </c>
      <c r="AC339" s="1">
        <f t="shared" si="178"/>
        <v>0</v>
      </c>
      <c r="AD339" s="1">
        <f t="shared" si="179"/>
        <v>0</v>
      </c>
      <c r="AE339" s="1" t="str">
        <f t="shared" si="187"/>
        <v/>
      </c>
      <c r="AF339" s="1" t="str">
        <f t="shared" si="180"/>
        <v/>
      </c>
      <c r="AG339" s="1" t="str">
        <f t="shared" si="181"/>
        <v/>
      </c>
      <c r="AH339" s="1" t="str">
        <f t="shared" si="182"/>
        <v/>
      </c>
      <c r="AI339" s="1" t="e">
        <f t="shared" si="188"/>
        <v>#N/A</v>
      </c>
      <c r="AJ339" s="9" t="e">
        <f t="shared" si="165"/>
        <v>#N/A</v>
      </c>
      <c r="AK339" s="9" t="e">
        <f t="shared" si="166"/>
        <v>#N/A</v>
      </c>
      <c r="AL339" s="9" t="e">
        <f t="shared" si="167"/>
        <v>#N/A</v>
      </c>
      <c r="AM339" s="9" t="e">
        <f t="shared" si="168"/>
        <v>#N/A</v>
      </c>
      <c r="AN339" s="9" t="e">
        <f t="shared" si="169"/>
        <v>#N/A</v>
      </c>
      <c r="AO339" s="9" t="e">
        <f t="shared" si="170"/>
        <v>#N/A</v>
      </c>
      <c r="AP339" s="1" t="str">
        <f t="shared" si="183"/>
        <v/>
      </c>
      <c r="AQ339" s="1" t="str">
        <f t="shared" si="184"/>
        <v/>
      </c>
      <c r="AS339" s="1" t="str">
        <f t="shared" si="185"/>
        <v/>
      </c>
      <c r="AT339" s="1" t="e">
        <f t="shared" si="189"/>
        <v>#N/A</v>
      </c>
      <c r="AU339" s="1" t="e">
        <f t="shared" si="171"/>
        <v>#N/A</v>
      </c>
      <c r="AV339" s="9" t="e">
        <f t="shared" si="186"/>
        <v>#N/A</v>
      </c>
      <c r="AW339" s="9" t="e">
        <f t="shared" si="172"/>
        <v>#N/A</v>
      </c>
      <c r="AX339" s="9" t="e">
        <f t="shared" si="173"/>
        <v>#N/A</v>
      </c>
      <c r="AY339" s="9" t="e">
        <f t="shared" si="174"/>
        <v>#N/A</v>
      </c>
      <c r="AZ339" s="9" t="e">
        <f t="shared" si="175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64"/>
        <v>#N/A</v>
      </c>
      <c r="C340" s="3"/>
      <c r="D340" s="3"/>
      <c r="E340" s="3"/>
      <c r="F340" s="3"/>
      <c r="G340" s="3"/>
      <c r="H340" s="3"/>
      <c r="I340" s="3"/>
      <c r="J340" s="104"/>
      <c r="K340" s="104"/>
      <c r="L340" s="104"/>
      <c r="M340" s="80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76"/>
        <v>0</v>
      </c>
      <c r="AB340" s="1">
        <f t="shared" si="177"/>
        <v>0</v>
      </c>
      <c r="AC340" s="1">
        <f t="shared" si="178"/>
        <v>0</v>
      </c>
      <c r="AD340" s="1">
        <f t="shared" si="179"/>
        <v>0</v>
      </c>
      <c r="AE340" s="1" t="str">
        <f t="shared" si="187"/>
        <v/>
      </c>
      <c r="AF340" s="1" t="str">
        <f t="shared" si="180"/>
        <v/>
      </c>
      <c r="AG340" s="1" t="str">
        <f t="shared" si="181"/>
        <v/>
      </c>
      <c r="AH340" s="1" t="str">
        <f t="shared" si="182"/>
        <v/>
      </c>
      <c r="AI340" s="1" t="e">
        <f t="shared" si="188"/>
        <v>#N/A</v>
      </c>
      <c r="AJ340" s="9" t="e">
        <f t="shared" si="165"/>
        <v>#N/A</v>
      </c>
      <c r="AK340" s="9" t="e">
        <f t="shared" si="166"/>
        <v>#N/A</v>
      </c>
      <c r="AL340" s="9" t="e">
        <f t="shared" si="167"/>
        <v>#N/A</v>
      </c>
      <c r="AM340" s="9" t="e">
        <f t="shared" si="168"/>
        <v>#N/A</v>
      </c>
      <c r="AN340" s="9" t="e">
        <f t="shared" si="169"/>
        <v>#N/A</v>
      </c>
      <c r="AO340" s="9" t="e">
        <f t="shared" si="170"/>
        <v>#N/A</v>
      </c>
      <c r="AP340" s="1" t="str">
        <f t="shared" si="183"/>
        <v/>
      </c>
      <c r="AQ340" s="1" t="str">
        <f t="shared" si="184"/>
        <v/>
      </c>
      <c r="AS340" s="1" t="str">
        <f t="shared" si="185"/>
        <v/>
      </c>
      <c r="AT340" s="1" t="e">
        <f t="shared" si="189"/>
        <v>#N/A</v>
      </c>
      <c r="AU340" s="1" t="e">
        <f t="shared" si="171"/>
        <v>#N/A</v>
      </c>
      <c r="AV340" s="9" t="e">
        <f t="shared" si="186"/>
        <v>#N/A</v>
      </c>
      <c r="AW340" s="9" t="e">
        <f t="shared" si="172"/>
        <v>#N/A</v>
      </c>
      <c r="AX340" s="9" t="e">
        <f t="shared" si="173"/>
        <v>#N/A</v>
      </c>
      <c r="AY340" s="9" t="e">
        <f t="shared" si="174"/>
        <v>#N/A</v>
      </c>
      <c r="AZ340" s="9" t="e">
        <f t="shared" si="175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64"/>
        <v>#N/A</v>
      </c>
      <c r="C341" s="3"/>
      <c r="D341" s="3"/>
      <c r="E341" s="3"/>
      <c r="F341" s="3"/>
      <c r="G341" s="3"/>
      <c r="H341" s="3"/>
      <c r="I341" s="3"/>
      <c r="J341" s="104"/>
      <c r="K341" s="104"/>
      <c r="L341" s="104"/>
      <c r="M341" s="80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76"/>
        <v>0</v>
      </c>
      <c r="AB341" s="1">
        <f t="shared" si="177"/>
        <v>0</v>
      </c>
      <c r="AC341" s="1">
        <f t="shared" si="178"/>
        <v>0</v>
      </c>
      <c r="AD341" s="1">
        <f t="shared" si="179"/>
        <v>0</v>
      </c>
      <c r="AE341" s="1" t="str">
        <f t="shared" si="187"/>
        <v/>
      </c>
      <c r="AF341" s="1" t="str">
        <f t="shared" si="180"/>
        <v/>
      </c>
      <c r="AG341" s="1" t="str">
        <f t="shared" si="181"/>
        <v/>
      </c>
      <c r="AH341" s="1" t="str">
        <f t="shared" si="182"/>
        <v/>
      </c>
      <c r="AI341" s="1" t="e">
        <f t="shared" si="188"/>
        <v>#N/A</v>
      </c>
      <c r="AJ341" s="9" t="e">
        <f t="shared" si="165"/>
        <v>#N/A</v>
      </c>
      <c r="AK341" s="9" t="e">
        <f t="shared" si="166"/>
        <v>#N/A</v>
      </c>
      <c r="AL341" s="9" t="e">
        <f t="shared" si="167"/>
        <v>#N/A</v>
      </c>
      <c r="AM341" s="9" t="e">
        <f t="shared" si="168"/>
        <v>#N/A</v>
      </c>
      <c r="AN341" s="9" t="e">
        <f t="shared" si="169"/>
        <v>#N/A</v>
      </c>
      <c r="AO341" s="9" t="e">
        <f t="shared" si="170"/>
        <v>#N/A</v>
      </c>
      <c r="AP341" s="1" t="str">
        <f t="shared" si="183"/>
        <v/>
      </c>
      <c r="AQ341" s="1" t="str">
        <f t="shared" si="184"/>
        <v/>
      </c>
      <c r="AS341" s="1" t="str">
        <f t="shared" si="185"/>
        <v/>
      </c>
      <c r="AT341" s="1" t="e">
        <f t="shared" si="189"/>
        <v>#N/A</v>
      </c>
      <c r="AU341" s="1" t="e">
        <f t="shared" si="171"/>
        <v>#N/A</v>
      </c>
      <c r="AV341" s="9" t="e">
        <f t="shared" si="186"/>
        <v>#N/A</v>
      </c>
      <c r="AW341" s="9" t="e">
        <f t="shared" si="172"/>
        <v>#N/A</v>
      </c>
      <c r="AX341" s="9" t="e">
        <f t="shared" si="173"/>
        <v>#N/A</v>
      </c>
      <c r="AY341" s="9" t="e">
        <f t="shared" si="174"/>
        <v>#N/A</v>
      </c>
      <c r="AZ341" s="9" t="e">
        <f t="shared" si="175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64"/>
        <v>#N/A</v>
      </c>
      <c r="C342" s="3"/>
      <c r="D342" s="3"/>
      <c r="E342" s="3"/>
      <c r="F342" s="3"/>
      <c r="G342" s="3"/>
      <c r="H342" s="3"/>
      <c r="I342" s="3"/>
      <c r="J342" s="104"/>
      <c r="K342" s="104"/>
      <c r="L342" s="104"/>
      <c r="M342" s="80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76"/>
        <v>0</v>
      </c>
      <c r="AB342" s="1">
        <f t="shared" si="177"/>
        <v>0</v>
      </c>
      <c r="AC342" s="1">
        <f t="shared" si="178"/>
        <v>0</v>
      </c>
      <c r="AD342" s="1">
        <f t="shared" si="179"/>
        <v>0</v>
      </c>
      <c r="AE342" s="1" t="str">
        <f t="shared" si="187"/>
        <v/>
      </c>
      <c r="AF342" s="1" t="str">
        <f t="shared" si="180"/>
        <v/>
      </c>
      <c r="AG342" s="1" t="str">
        <f t="shared" si="181"/>
        <v/>
      </c>
      <c r="AH342" s="1" t="str">
        <f t="shared" si="182"/>
        <v/>
      </c>
      <c r="AI342" s="1" t="e">
        <f t="shared" si="188"/>
        <v>#N/A</v>
      </c>
      <c r="AJ342" s="9" t="e">
        <f t="shared" si="165"/>
        <v>#N/A</v>
      </c>
      <c r="AK342" s="9" t="e">
        <f t="shared" si="166"/>
        <v>#N/A</v>
      </c>
      <c r="AL342" s="9" t="e">
        <f t="shared" si="167"/>
        <v>#N/A</v>
      </c>
      <c r="AM342" s="9" t="e">
        <f t="shared" si="168"/>
        <v>#N/A</v>
      </c>
      <c r="AN342" s="9" t="e">
        <f t="shared" si="169"/>
        <v>#N/A</v>
      </c>
      <c r="AO342" s="9" t="e">
        <f t="shared" si="170"/>
        <v>#N/A</v>
      </c>
      <c r="AP342" s="1" t="str">
        <f t="shared" si="183"/>
        <v/>
      </c>
      <c r="AQ342" s="1" t="str">
        <f t="shared" si="184"/>
        <v/>
      </c>
      <c r="AS342" s="1" t="str">
        <f t="shared" si="185"/>
        <v/>
      </c>
      <c r="AT342" s="1" t="e">
        <f t="shared" si="189"/>
        <v>#N/A</v>
      </c>
      <c r="AU342" s="1" t="e">
        <f t="shared" si="171"/>
        <v>#N/A</v>
      </c>
      <c r="AV342" s="9" t="e">
        <f t="shared" si="186"/>
        <v>#N/A</v>
      </c>
      <c r="AW342" s="9" t="e">
        <f t="shared" si="172"/>
        <v>#N/A</v>
      </c>
      <c r="AX342" s="9" t="e">
        <f t="shared" si="173"/>
        <v>#N/A</v>
      </c>
      <c r="AY342" s="9" t="e">
        <f t="shared" si="174"/>
        <v>#N/A</v>
      </c>
      <c r="AZ342" s="9" t="e">
        <f t="shared" si="175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64"/>
        <v>#N/A</v>
      </c>
      <c r="C343" s="3"/>
      <c r="D343" s="3"/>
      <c r="E343" s="3"/>
      <c r="F343" s="3"/>
      <c r="G343" s="3"/>
      <c r="H343" s="3"/>
      <c r="I343" s="3"/>
      <c r="J343" s="104"/>
      <c r="K343" s="104"/>
      <c r="L343" s="104"/>
      <c r="M343" s="80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76"/>
        <v>0</v>
      </c>
      <c r="AB343" s="1">
        <f t="shared" si="177"/>
        <v>0</v>
      </c>
      <c r="AC343" s="1">
        <f t="shared" si="178"/>
        <v>0</v>
      </c>
      <c r="AD343" s="1">
        <f t="shared" si="179"/>
        <v>0</v>
      </c>
      <c r="AE343" s="1" t="str">
        <f t="shared" si="187"/>
        <v/>
      </c>
      <c r="AF343" s="1" t="str">
        <f t="shared" si="180"/>
        <v/>
      </c>
      <c r="AG343" s="1" t="str">
        <f t="shared" si="181"/>
        <v/>
      </c>
      <c r="AH343" s="1" t="str">
        <f t="shared" si="182"/>
        <v/>
      </c>
      <c r="AI343" s="1" t="e">
        <f t="shared" si="188"/>
        <v>#N/A</v>
      </c>
      <c r="AJ343" s="9" t="e">
        <f t="shared" si="165"/>
        <v>#N/A</v>
      </c>
      <c r="AK343" s="9" t="e">
        <f t="shared" si="166"/>
        <v>#N/A</v>
      </c>
      <c r="AL343" s="9" t="e">
        <f t="shared" si="167"/>
        <v>#N/A</v>
      </c>
      <c r="AM343" s="9" t="e">
        <f t="shared" si="168"/>
        <v>#N/A</v>
      </c>
      <c r="AN343" s="9" t="e">
        <f t="shared" si="169"/>
        <v>#N/A</v>
      </c>
      <c r="AO343" s="9" t="e">
        <f t="shared" si="170"/>
        <v>#N/A</v>
      </c>
      <c r="AP343" s="1" t="str">
        <f t="shared" si="183"/>
        <v/>
      </c>
      <c r="AQ343" s="1" t="str">
        <f t="shared" si="184"/>
        <v/>
      </c>
      <c r="AS343" s="1" t="str">
        <f t="shared" si="185"/>
        <v/>
      </c>
      <c r="AT343" s="1" t="e">
        <f t="shared" si="189"/>
        <v>#N/A</v>
      </c>
      <c r="AU343" s="1" t="e">
        <f t="shared" si="171"/>
        <v>#N/A</v>
      </c>
      <c r="AV343" s="9" t="e">
        <f t="shared" si="186"/>
        <v>#N/A</v>
      </c>
      <c r="AW343" s="9" t="e">
        <f t="shared" si="172"/>
        <v>#N/A</v>
      </c>
      <c r="AX343" s="9" t="e">
        <f t="shared" si="173"/>
        <v>#N/A</v>
      </c>
      <c r="AY343" s="9" t="e">
        <f t="shared" si="174"/>
        <v>#N/A</v>
      </c>
      <c r="AZ343" s="9" t="e">
        <f t="shared" si="175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64"/>
        <v>#N/A</v>
      </c>
      <c r="C344" s="3"/>
      <c r="D344" s="3"/>
      <c r="E344" s="3"/>
      <c r="F344" s="3"/>
      <c r="G344" s="3"/>
      <c r="H344" s="3"/>
      <c r="I344" s="3"/>
      <c r="J344" s="104"/>
      <c r="K344" s="104"/>
      <c r="L344" s="104"/>
      <c r="M344" s="80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76"/>
        <v>0</v>
      </c>
      <c r="AB344" s="1">
        <f t="shared" si="177"/>
        <v>0</v>
      </c>
      <c r="AC344" s="1">
        <f t="shared" si="178"/>
        <v>0</v>
      </c>
      <c r="AD344" s="1">
        <f t="shared" si="179"/>
        <v>0</v>
      </c>
      <c r="AE344" s="1" t="str">
        <f t="shared" si="187"/>
        <v/>
      </c>
      <c r="AF344" s="1" t="str">
        <f t="shared" si="180"/>
        <v/>
      </c>
      <c r="AG344" s="1" t="str">
        <f t="shared" si="181"/>
        <v/>
      </c>
      <c r="AH344" s="1" t="str">
        <f t="shared" si="182"/>
        <v/>
      </c>
      <c r="AI344" s="1" t="e">
        <f t="shared" si="188"/>
        <v>#N/A</v>
      </c>
      <c r="AJ344" s="9" t="e">
        <f t="shared" si="165"/>
        <v>#N/A</v>
      </c>
      <c r="AK344" s="9" t="e">
        <f t="shared" si="166"/>
        <v>#N/A</v>
      </c>
      <c r="AL344" s="9" t="e">
        <f t="shared" si="167"/>
        <v>#N/A</v>
      </c>
      <c r="AM344" s="9" t="e">
        <f t="shared" si="168"/>
        <v>#N/A</v>
      </c>
      <c r="AN344" s="9" t="e">
        <f t="shared" si="169"/>
        <v>#N/A</v>
      </c>
      <c r="AO344" s="9" t="e">
        <f t="shared" si="170"/>
        <v>#N/A</v>
      </c>
      <c r="AP344" s="1" t="str">
        <f t="shared" si="183"/>
        <v/>
      </c>
      <c r="AQ344" s="1" t="str">
        <f t="shared" si="184"/>
        <v/>
      </c>
      <c r="AS344" s="1" t="str">
        <f t="shared" si="185"/>
        <v/>
      </c>
      <c r="AT344" s="1" t="e">
        <f t="shared" si="189"/>
        <v>#N/A</v>
      </c>
      <c r="AU344" s="1" t="e">
        <f t="shared" si="171"/>
        <v>#N/A</v>
      </c>
      <c r="AV344" s="9" t="e">
        <f t="shared" si="186"/>
        <v>#N/A</v>
      </c>
      <c r="AW344" s="9" t="e">
        <f t="shared" si="172"/>
        <v>#N/A</v>
      </c>
      <c r="AX344" s="9" t="e">
        <f t="shared" si="173"/>
        <v>#N/A</v>
      </c>
      <c r="AY344" s="9" t="e">
        <f t="shared" si="174"/>
        <v>#N/A</v>
      </c>
      <c r="AZ344" s="9" t="e">
        <f t="shared" si="175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64"/>
        <v>#N/A</v>
      </c>
      <c r="C345" s="3"/>
      <c r="D345" s="3"/>
      <c r="E345" s="3"/>
      <c r="F345" s="3"/>
      <c r="G345" s="3"/>
      <c r="H345" s="3"/>
      <c r="I345" s="3"/>
      <c r="J345" s="104"/>
      <c r="K345" s="104"/>
      <c r="L345" s="104"/>
      <c r="M345" s="80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76"/>
        <v>0</v>
      </c>
      <c r="AB345" s="1">
        <f t="shared" si="177"/>
        <v>0</v>
      </c>
      <c r="AC345" s="1">
        <f t="shared" si="178"/>
        <v>0</v>
      </c>
      <c r="AD345" s="1">
        <f t="shared" si="179"/>
        <v>0</v>
      </c>
      <c r="AE345" s="1" t="str">
        <f t="shared" si="187"/>
        <v/>
      </c>
      <c r="AF345" s="1" t="str">
        <f t="shared" si="180"/>
        <v/>
      </c>
      <c r="AG345" s="1" t="str">
        <f t="shared" si="181"/>
        <v/>
      </c>
      <c r="AH345" s="1" t="str">
        <f t="shared" si="182"/>
        <v/>
      </c>
      <c r="AI345" s="1" t="e">
        <f t="shared" si="188"/>
        <v>#N/A</v>
      </c>
      <c r="AJ345" s="9" t="e">
        <f t="shared" si="165"/>
        <v>#N/A</v>
      </c>
      <c r="AK345" s="9" t="e">
        <f t="shared" si="166"/>
        <v>#N/A</v>
      </c>
      <c r="AL345" s="9" t="e">
        <f t="shared" si="167"/>
        <v>#N/A</v>
      </c>
      <c r="AM345" s="9" t="e">
        <f t="shared" si="168"/>
        <v>#N/A</v>
      </c>
      <c r="AN345" s="9" t="e">
        <f t="shared" si="169"/>
        <v>#N/A</v>
      </c>
      <c r="AO345" s="9" t="e">
        <f t="shared" si="170"/>
        <v>#N/A</v>
      </c>
      <c r="AP345" s="1" t="str">
        <f t="shared" si="183"/>
        <v/>
      </c>
      <c r="AQ345" s="1" t="str">
        <f t="shared" si="184"/>
        <v/>
      </c>
      <c r="AS345" s="1" t="str">
        <f t="shared" si="185"/>
        <v/>
      </c>
      <c r="AT345" s="1" t="e">
        <f t="shared" si="189"/>
        <v>#N/A</v>
      </c>
      <c r="AU345" s="1" t="e">
        <f t="shared" si="171"/>
        <v>#N/A</v>
      </c>
      <c r="AV345" s="9" t="e">
        <f t="shared" si="186"/>
        <v>#N/A</v>
      </c>
      <c r="AW345" s="9" t="e">
        <f t="shared" si="172"/>
        <v>#N/A</v>
      </c>
      <c r="AX345" s="9" t="e">
        <f t="shared" si="173"/>
        <v>#N/A</v>
      </c>
      <c r="AY345" s="9" t="e">
        <f t="shared" si="174"/>
        <v>#N/A</v>
      </c>
      <c r="AZ345" s="9" t="e">
        <f t="shared" si="175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64"/>
        <v>#N/A</v>
      </c>
      <c r="C346" s="3"/>
      <c r="D346" s="3"/>
      <c r="E346" s="3"/>
      <c r="F346" s="3"/>
      <c r="G346" s="3"/>
      <c r="H346" s="3"/>
      <c r="I346" s="3"/>
      <c r="J346" s="104"/>
      <c r="K346" s="104"/>
      <c r="L346" s="104"/>
      <c r="M346" s="80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76"/>
        <v>0</v>
      </c>
      <c r="AB346" s="1">
        <f t="shared" si="177"/>
        <v>0</v>
      </c>
      <c r="AC346" s="1">
        <f t="shared" si="178"/>
        <v>0</v>
      </c>
      <c r="AD346" s="1">
        <f t="shared" si="179"/>
        <v>0</v>
      </c>
      <c r="AE346" s="1" t="str">
        <f t="shared" si="187"/>
        <v/>
      </c>
      <c r="AF346" s="1" t="str">
        <f t="shared" si="180"/>
        <v/>
      </c>
      <c r="AG346" s="1" t="str">
        <f t="shared" si="181"/>
        <v/>
      </c>
      <c r="AH346" s="1" t="str">
        <f t="shared" si="182"/>
        <v/>
      </c>
      <c r="AI346" s="1" t="e">
        <f t="shared" si="188"/>
        <v>#N/A</v>
      </c>
      <c r="AJ346" s="9" t="e">
        <f t="shared" si="165"/>
        <v>#N/A</v>
      </c>
      <c r="AK346" s="9" t="e">
        <f t="shared" si="166"/>
        <v>#N/A</v>
      </c>
      <c r="AL346" s="9" t="e">
        <f t="shared" si="167"/>
        <v>#N/A</v>
      </c>
      <c r="AM346" s="9" t="e">
        <f t="shared" si="168"/>
        <v>#N/A</v>
      </c>
      <c r="AN346" s="9" t="e">
        <f t="shared" si="169"/>
        <v>#N/A</v>
      </c>
      <c r="AO346" s="9" t="e">
        <f t="shared" si="170"/>
        <v>#N/A</v>
      </c>
      <c r="AP346" s="1" t="str">
        <f t="shared" si="183"/>
        <v/>
      </c>
      <c r="AQ346" s="1" t="str">
        <f t="shared" si="184"/>
        <v/>
      </c>
      <c r="AS346" s="1" t="str">
        <f t="shared" si="185"/>
        <v/>
      </c>
      <c r="AT346" s="1" t="e">
        <f t="shared" si="189"/>
        <v>#N/A</v>
      </c>
      <c r="AU346" s="1" t="e">
        <f t="shared" si="171"/>
        <v>#N/A</v>
      </c>
      <c r="AV346" s="9" t="e">
        <f t="shared" si="186"/>
        <v>#N/A</v>
      </c>
      <c r="AW346" s="9" t="e">
        <f t="shared" si="172"/>
        <v>#N/A</v>
      </c>
      <c r="AX346" s="9" t="e">
        <f t="shared" si="173"/>
        <v>#N/A</v>
      </c>
      <c r="AY346" s="9" t="e">
        <f t="shared" si="174"/>
        <v>#N/A</v>
      </c>
      <c r="AZ346" s="9" t="e">
        <f t="shared" si="175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64"/>
        <v>#N/A</v>
      </c>
      <c r="C347" s="3"/>
      <c r="D347" s="3"/>
      <c r="E347" s="3"/>
      <c r="F347" s="3"/>
      <c r="G347" s="3"/>
      <c r="H347" s="3"/>
      <c r="I347" s="3"/>
      <c r="J347" s="104"/>
      <c r="K347" s="104"/>
      <c r="L347" s="104"/>
      <c r="M347" s="80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76"/>
        <v>0</v>
      </c>
      <c r="AB347" s="1">
        <f t="shared" si="177"/>
        <v>0</v>
      </c>
      <c r="AC347" s="1">
        <f t="shared" si="178"/>
        <v>0</v>
      </c>
      <c r="AD347" s="1">
        <f t="shared" si="179"/>
        <v>0</v>
      </c>
      <c r="AE347" s="1" t="str">
        <f t="shared" si="187"/>
        <v/>
      </c>
      <c r="AF347" s="1" t="str">
        <f t="shared" si="180"/>
        <v/>
      </c>
      <c r="AG347" s="1" t="str">
        <f t="shared" si="181"/>
        <v/>
      </c>
      <c r="AH347" s="1" t="str">
        <f t="shared" si="182"/>
        <v/>
      </c>
      <c r="AI347" s="1" t="e">
        <f t="shared" si="188"/>
        <v>#N/A</v>
      </c>
      <c r="AJ347" s="9" t="e">
        <f t="shared" si="165"/>
        <v>#N/A</v>
      </c>
      <c r="AK347" s="9" t="e">
        <f t="shared" si="166"/>
        <v>#N/A</v>
      </c>
      <c r="AL347" s="9" t="e">
        <f t="shared" si="167"/>
        <v>#N/A</v>
      </c>
      <c r="AM347" s="9" t="e">
        <f t="shared" si="168"/>
        <v>#N/A</v>
      </c>
      <c r="AN347" s="9" t="e">
        <f t="shared" si="169"/>
        <v>#N/A</v>
      </c>
      <c r="AO347" s="9" t="e">
        <f t="shared" si="170"/>
        <v>#N/A</v>
      </c>
      <c r="AP347" s="1" t="str">
        <f t="shared" si="183"/>
        <v/>
      </c>
      <c r="AQ347" s="1" t="str">
        <f t="shared" si="184"/>
        <v/>
      </c>
      <c r="AS347" s="1" t="str">
        <f t="shared" si="185"/>
        <v/>
      </c>
      <c r="AT347" s="1" t="e">
        <f t="shared" si="189"/>
        <v>#N/A</v>
      </c>
      <c r="AU347" s="1" t="e">
        <f t="shared" si="171"/>
        <v>#N/A</v>
      </c>
      <c r="AV347" s="9" t="e">
        <f t="shared" si="186"/>
        <v>#N/A</v>
      </c>
      <c r="AW347" s="9" t="e">
        <f t="shared" si="172"/>
        <v>#N/A</v>
      </c>
      <c r="AX347" s="9" t="e">
        <f t="shared" si="173"/>
        <v>#N/A</v>
      </c>
      <c r="AY347" s="9" t="e">
        <f t="shared" si="174"/>
        <v>#N/A</v>
      </c>
      <c r="AZ347" s="9" t="e">
        <f t="shared" si="175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64"/>
        <v>#N/A</v>
      </c>
      <c r="C348" s="3"/>
      <c r="D348" s="3"/>
      <c r="E348" s="3"/>
      <c r="F348" s="3"/>
      <c r="G348" s="3"/>
      <c r="H348" s="3"/>
      <c r="I348" s="3"/>
      <c r="J348" s="104"/>
      <c r="K348" s="104"/>
      <c r="L348" s="104"/>
      <c r="M348" s="80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76"/>
        <v>0</v>
      </c>
      <c r="AB348" s="1">
        <f t="shared" si="177"/>
        <v>0</v>
      </c>
      <c r="AC348" s="1">
        <f t="shared" si="178"/>
        <v>0</v>
      </c>
      <c r="AD348" s="1">
        <f t="shared" si="179"/>
        <v>0</v>
      </c>
      <c r="AE348" s="1" t="str">
        <f t="shared" si="187"/>
        <v/>
      </c>
      <c r="AF348" s="1" t="str">
        <f t="shared" si="180"/>
        <v/>
      </c>
      <c r="AG348" s="1" t="str">
        <f t="shared" si="181"/>
        <v/>
      </c>
      <c r="AH348" s="1" t="str">
        <f t="shared" si="182"/>
        <v/>
      </c>
      <c r="AI348" s="1" t="e">
        <f t="shared" si="188"/>
        <v>#N/A</v>
      </c>
      <c r="AJ348" s="9" t="e">
        <f t="shared" si="165"/>
        <v>#N/A</v>
      </c>
      <c r="AK348" s="9" t="e">
        <f t="shared" si="166"/>
        <v>#N/A</v>
      </c>
      <c r="AL348" s="9" t="e">
        <f t="shared" si="167"/>
        <v>#N/A</v>
      </c>
      <c r="AM348" s="9" t="e">
        <f t="shared" si="168"/>
        <v>#N/A</v>
      </c>
      <c r="AN348" s="9" t="e">
        <f t="shared" si="169"/>
        <v>#N/A</v>
      </c>
      <c r="AO348" s="9" t="e">
        <f t="shared" si="170"/>
        <v>#N/A</v>
      </c>
      <c r="AP348" s="1" t="str">
        <f t="shared" si="183"/>
        <v/>
      </c>
      <c r="AQ348" s="1" t="str">
        <f t="shared" si="184"/>
        <v/>
      </c>
      <c r="AS348" s="1" t="str">
        <f t="shared" si="185"/>
        <v/>
      </c>
      <c r="AT348" s="1" t="e">
        <f t="shared" si="189"/>
        <v>#N/A</v>
      </c>
      <c r="AU348" s="1" t="e">
        <f t="shared" si="171"/>
        <v>#N/A</v>
      </c>
      <c r="AV348" s="9" t="e">
        <f t="shared" si="186"/>
        <v>#N/A</v>
      </c>
      <c r="AW348" s="9" t="e">
        <f t="shared" si="172"/>
        <v>#N/A</v>
      </c>
      <c r="AX348" s="9" t="e">
        <f t="shared" si="173"/>
        <v>#N/A</v>
      </c>
      <c r="AY348" s="9" t="e">
        <f t="shared" si="174"/>
        <v>#N/A</v>
      </c>
      <c r="AZ348" s="9" t="e">
        <f t="shared" si="175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64"/>
        <v>#N/A</v>
      </c>
      <c r="C349" s="3"/>
      <c r="D349" s="3"/>
      <c r="E349" s="3"/>
      <c r="F349" s="3"/>
      <c r="G349" s="3"/>
      <c r="H349" s="3"/>
      <c r="I349" s="3"/>
      <c r="J349" s="104"/>
      <c r="K349" s="104"/>
      <c r="L349" s="104"/>
      <c r="M349" s="80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76"/>
        <v>0</v>
      </c>
      <c r="AB349" s="1">
        <f t="shared" si="177"/>
        <v>0</v>
      </c>
      <c r="AC349" s="1">
        <f t="shared" si="178"/>
        <v>0</v>
      </c>
      <c r="AD349" s="1">
        <f t="shared" si="179"/>
        <v>0</v>
      </c>
      <c r="AE349" s="1" t="str">
        <f t="shared" si="187"/>
        <v/>
      </c>
      <c r="AF349" s="1" t="str">
        <f t="shared" si="180"/>
        <v/>
      </c>
      <c r="AG349" s="1" t="str">
        <f t="shared" si="181"/>
        <v/>
      </c>
      <c r="AH349" s="1" t="str">
        <f t="shared" si="182"/>
        <v/>
      </c>
      <c r="AI349" s="1" t="e">
        <f t="shared" si="188"/>
        <v>#N/A</v>
      </c>
      <c r="AJ349" s="9" t="e">
        <f t="shared" si="165"/>
        <v>#N/A</v>
      </c>
      <c r="AK349" s="9" t="e">
        <f t="shared" si="166"/>
        <v>#N/A</v>
      </c>
      <c r="AL349" s="9" t="e">
        <f t="shared" si="167"/>
        <v>#N/A</v>
      </c>
      <c r="AM349" s="9" t="e">
        <f t="shared" si="168"/>
        <v>#N/A</v>
      </c>
      <c r="AN349" s="9" t="e">
        <f t="shared" si="169"/>
        <v>#N/A</v>
      </c>
      <c r="AO349" s="9" t="e">
        <f t="shared" si="170"/>
        <v>#N/A</v>
      </c>
      <c r="AP349" s="1" t="str">
        <f t="shared" si="183"/>
        <v/>
      </c>
      <c r="AQ349" s="1" t="str">
        <f t="shared" si="184"/>
        <v/>
      </c>
      <c r="AS349" s="1" t="str">
        <f t="shared" si="185"/>
        <v/>
      </c>
      <c r="AT349" s="1" t="e">
        <f t="shared" si="189"/>
        <v>#N/A</v>
      </c>
      <c r="AU349" s="1" t="e">
        <f t="shared" si="171"/>
        <v>#N/A</v>
      </c>
      <c r="AV349" s="9" t="e">
        <f t="shared" si="186"/>
        <v>#N/A</v>
      </c>
      <c r="AW349" s="9" t="e">
        <f t="shared" si="172"/>
        <v>#N/A</v>
      </c>
      <c r="AX349" s="9" t="e">
        <f t="shared" si="173"/>
        <v>#N/A</v>
      </c>
      <c r="AY349" s="9" t="e">
        <f t="shared" si="174"/>
        <v>#N/A</v>
      </c>
      <c r="AZ349" s="9" t="e">
        <f t="shared" si="175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64"/>
        <v>#N/A</v>
      </c>
      <c r="C350" s="3"/>
      <c r="D350" s="3"/>
      <c r="E350" s="3"/>
      <c r="F350" s="3"/>
      <c r="G350" s="3"/>
      <c r="H350" s="3"/>
      <c r="I350" s="3"/>
      <c r="J350" s="104"/>
      <c r="K350" s="104"/>
      <c r="L350" s="104"/>
      <c r="M350" s="80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76"/>
        <v>0</v>
      </c>
      <c r="AB350" s="1">
        <f t="shared" si="177"/>
        <v>0</v>
      </c>
      <c r="AC350" s="1">
        <f t="shared" si="178"/>
        <v>0</v>
      </c>
      <c r="AD350" s="1">
        <f t="shared" si="179"/>
        <v>0</v>
      </c>
      <c r="AE350" s="1" t="str">
        <f t="shared" si="187"/>
        <v/>
      </c>
      <c r="AF350" s="1" t="str">
        <f t="shared" si="180"/>
        <v/>
      </c>
      <c r="AG350" s="1" t="str">
        <f t="shared" si="181"/>
        <v/>
      </c>
      <c r="AH350" s="1" t="str">
        <f t="shared" si="182"/>
        <v/>
      </c>
      <c r="AI350" s="1" t="e">
        <f t="shared" si="188"/>
        <v>#N/A</v>
      </c>
      <c r="AJ350" s="9" t="e">
        <f t="shared" si="165"/>
        <v>#N/A</v>
      </c>
      <c r="AK350" s="9" t="e">
        <f t="shared" si="166"/>
        <v>#N/A</v>
      </c>
      <c r="AL350" s="9" t="e">
        <f t="shared" si="167"/>
        <v>#N/A</v>
      </c>
      <c r="AM350" s="9" t="e">
        <f t="shared" si="168"/>
        <v>#N/A</v>
      </c>
      <c r="AN350" s="9" t="e">
        <f t="shared" si="169"/>
        <v>#N/A</v>
      </c>
      <c r="AO350" s="9" t="e">
        <f t="shared" si="170"/>
        <v>#N/A</v>
      </c>
      <c r="AP350" s="1" t="str">
        <f t="shared" si="183"/>
        <v/>
      </c>
      <c r="AQ350" s="1" t="str">
        <f t="shared" si="184"/>
        <v/>
      </c>
      <c r="AS350" s="1" t="str">
        <f t="shared" si="185"/>
        <v/>
      </c>
      <c r="AT350" s="1" t="e">
        <f t="shared" si="189"/>
        <v>#N/A</v>
      </c>
      <c r="AU350" s="1" t="e">
        <f t="shared" si="171"/>
        <v>#N/A</v>
      </c>
      <c r="AV350" s="9" t="e">
        <f t="shared" si="186"/>
        <v>#N/A</v>
      </c>
      <c r="AW350" s="9" t="e">
        <f t="shared" si="172"/>
        <v>#N/A</v>
      </c>
      <c r="AX350" s="9" t="e">
        <f t="shared" si="173"/>
        <v>#N/A</v>
      </c>
      <c r="AY350" s="9" t="e">
        <f t="shared" si="174"/>
        <v>#N/A</v>
      </c>
      <c r="AZ350" s="9" t="e">
        <f t="shared" si="175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64"/>
        <v>#N/A</v>
      </c>
      <c r="C351" s="3"/>
      <c r="D351" s="3"/>
      <c r="E351" s="3"/>
      <c r="F351" s="3"/>
      <c r="G351" s="3"/>
      <c r="H351" s="3"/>
      <c r="I351" s="3"/>
      <c r="J351" s="104"/>
      <c r="K351" s="104"/>
      <c r="L351" s="104"/>
      <c r="M351" s="80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76"/>
        <v>0</v>
      </c>
      <c r="AB351" s="1">
        <f t="shared" si="177"/>
        <v>0</v>
      </c>
      <c r="AC351" s="1">
        <f t="shared" si="178"/>
        <v>0</v>
      </c>
      <c r="AD351" s="1">
        <f t="shared" si="179"/>
        <v>0</v>
      </c>
      <c r="AE351" s="1" t="str">
        <f t="shared" si="187"/>
        <v/>
      </c>
      <c r="AF351" s="1" t="str">
        <f t="shared" si="180"/>
        <v/>
      </c>
      <c r="AG351" s="1" t="str">
        <f t="shared" si="181"/>
        <v/>
      </c>
      <c r="AH351" s="1" t="str">
        <f t="shared" si="182"/>
        <v/>
      </c>
      <c r="AI351" s="1" t="e">
        <f t="shared" si="188"/>
        <v>#N/A</v>
      </c>
      <c r="AJ351" s="9" t="e">
        <f t="shared" si="165"/>
        <v>#N/A</v>
      </c>
      <c r="AK351" s="9" t="e">
        <f t="shared" si="166"/>
        <v>#N/A</v>
      </c>
      <c r="AL351" s="9" t="e">
        <f t="shared" si="167"/>
        <v>#N/A</v>
      </c>
      <c r="AM351" s="9" t="e">
        <f t="shared" si="168"/>
        <v>#N/A</v>
      </c>
      <c r="AN351" s="9" t="e">
        <f t="shared" si="169"/>
        <v>#N/A</v>
      </c>
      <c r="AO351" s="9" t="e">
        <f t="shared" si="170"/>
        <v>#N/A</v>
      </c>
      <c r="AP351" s="1" t="str">
        <f t="shared" si="183"/>
        <v/>
      </c>
      <c r="AQ351" s="1" t="str">
        <f t="shared" si="184"/>
        <v/>
      </c>
      <c r="AS351" s="1" t="str">
        <f t="shared" si="185"/>
        <v/>
      </c>
      <c r="AT351" s="1" t="e">
        <f t="shared" si="189"/>
        <v>#N/A</v>
      </c>
      <c r="AU351" s="1" t="e">
        <f t="shared" si="171"/>
        <v>#N/A</v>
      </c>
      <c r="AV351" s="9" t="e">
        <f t="shared" si="186"/>
        <v>#N/A</v>
      </c>
      <c r="AW351" s="9" t="e">
        <f t="shared" si="172"/>
        <v>#N/A</v>
      </c>
      <c r="AX351" s="9" t="e">
        <f t="shared" si="173"/>
        <v>#N/A</v>
      </c>
      <c r="AY351" s="9" t="e">
        <f t="shared" si="174"/>
        <v>#N/A</v>
      </c>
      <c r="AZ351" s="9" t="e">
        <f t="shared" si="175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64"/>
        <v>#N/A</v>
      </c>
      <c r="C352" s="3"/>
      <c r="D352" s="3"/>
      <c r="E352" s="3"/>
      <c r="F352" s="3"/>
      <c r="G352" s="3"/>
      <c r="H352" s="3"/>
      <c r="I352" s="3"/>
      <c r="J352" s="104"/>
      <c r="K352" s="104"/>
      <c r="L352" s="104"/>
      <c r="M352" s="80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76"/>
        <v>0</v>
      </c>
      <c r="AB352" s="1">
        <f t="shared" si="177"/>
        <v>0</v>
      </c>
      <c r="AC352" s="1">
        <f t="shared" si="178"/>
        <v>0</v>
      </c>
      <c r="AD352" s="1">
        <f t="shared" si="179"/>
        <v>0</v>
      </c>
      <c r="AE352" s="1" t="str">
        <f t="shared" si="187"/>
        <v/>
      </c>
      <c r="AF352" s="1" t="str">
        <f t="shared" si="180"/>
        <v/>
      </c>
      <c r="AG352" s="1" t="str">
        <f t="shared" si="181"/>
        <v/>
      </c>
      <c r="AH352" s="1" t="str">
        <f t="shared" si="182"/>
        <v/>
      </c>
      <c r="AI352" s="1" t="e">
        <f t="shared" si="188"/>
        <v>#N/A</v>
      </c>
      <c r="AJ352" s="9" t="e">
        <f t="shared" si="165"/>
        <v>#N/A</v>
      </c>
      <c r="AK352" s="9" t="e">
        <f t="shared" si="166"/>
        <v>#N/A</v>
      </c>
      <c r="AL352" s="9" t="e">
        <f t="shared" si="167"/>
        <v>#N/A</v>
      </c>
      <c r="AM352" s="9" t="e">
        <f t="shared" si="168"/>
        <v>#N/A</v>
      </c>
      <c r="AN352" s="9" t="e">
        <f t="shared" si="169"/>
        <v>#N/A</v>
      </c>
      <c r="AO352" s="9" t="e">
        <f t="shared" si="170"/>
        <v>#N/A</v>
      </c>
      <c r="AP352" s="1" t="str">
        <f t="shared" si="183"/>
        <v/>
      </c>
      <c r="AQ352" s="1" t="str">
        <f t="shared" si="184"/>
        <v/>
      </c>
      <c r="AS352" s="1" t="str">
        <f t="shared" si="185"/>
        <v/>
      </c>
      <c r="AT352" s="1" t="e">
        <f t="shared" si="189"/>
        <v>#N/A</v>
      </c>
      <c r="AU352" s="1" t="e">
        <f t="shared" si="171"/>
        <v>#N/A</v>
      </c>
      <c r="AV352" s="9" t="e">
        <f t="shared" si="186"/>
        <v>#N/A</v>
      </c>
      <c r="AW352" s="9" t="e">
        <f t="shared" si="172"/>
        <v>#N/A</v>
      </c>
      <c r="AX352" s="9" t="e">
        <f t="shared" si="173"/>
        <v>#N/A</v>
      </c>
      <c r="AY352" s="9" t="e">
        <f t="shared" si="174"/>
        <v>#N/A</v>
      </c>
      <c r="AZ352" s="9" t="e">
        <f t="shared" si="175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64"/>
        <v>#N/A</v>
      </c>
      <c r="C353" s="3"/>
      <c r="D353" s="3"/>
      <c r="E353" s="3"/>
      <c r="F353" s="3"/>
      <c r="G353" s="3"/>
      <c r="H353" s="3"/>
      <c r="I353" s="3"/>
      <c r="J353" s="104"/>
      <c r="K353" s="104"/>
      <c r="L353" s="104"/>
      <c r="M353" s="80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76"/>
        <v>0</v>
      </c>
      <c r="AB353" s="1">
        <f t="shared" si="177"/>
        <v>0</v>
      </c>
      <c r="AC353" s="1">
        <f t="shared" si="178"/>
        <v>0</v>
      </c>
      <c r="AD353" s="1">
        <f t="shared" si="179"/>
        <v>0</v>
      </c>
      <c r="AE353" s="1" t="str">
        <f t="shared" si="187"/>
        <v/>
      </c>
      <c r="AF353" s="1" t="str">
        <f t="shared" si="180"/>
        <v/>
      </c>
      <c r="AG353" s="1" t="str">
        <f t="shared" si="181"/>
        <v/>
      </c>
      <c r="AH353" s="1" t="str">
        <f t="shared" si="182"/>
        <v/>
      </c>
      <c r="AI353" s="1" t="e">
        <f t="shared" si="188"/>
        <v>#N/A</v>
      </c>
      <c r="AJ353" s="9" t="e">
        <f t="shared" si="165"/>
        <v>#N/A</v>
      </c>
      <c r="AK353" s="9" t="e">
        <f t="shared" si="166"/>
        <v>#N/A</v>
      </c>
      <c r="AL353" s="9" t="e">
        <f t="shared" si="167"/>
        <v>#N/A</v>
      </c>
      <c r="AM353" s="9" t="e">
        <f t="shared" si="168"/>
        <v>#N/A</v>
      </c>
      <c r="AN353" s="9" t="e">
        <f t="shared" si="169"/>
        <v>#N/A</v>
      </c>
      <c r="AO353" s="9" t="e">
        <f t="shared" si="170"/>
        <v>#N/A</v>
      </c>
      <c r="AP353" s="1" t="str">
        <f t="shared" si="183"/>
        <v/>
      </c>
      <c r="AQ353" s="1" t="str">
        <f t="shared" si="184"/>
        <v/>
      </c>
      <c r="AS353" s="1" t="str">
        <f t="shared" si="185"/>
        <v/>
      </c>
      <c r="AT353" s="1" t="e">
        <f t="shared" si="189"/>
        <v>#N/A</v>
      </c>
      <c r="AU353" s="1" t="e">
        <f t="shared" si="171"/>
        <v>#N/A</v>
      </c>
      <c r="AV353" s="9" t="e">
        <f t="shared" si="186"/>
        <v>#N/A</v>
      </c>
      <c r="AW353" s="9" t="e">
        <f t="shared" si="172"/>
        <v>#N/A</v>
      </c>
      <c r="AX353" s="9" t="e">
        <f t="shared" si="173"/>
        <v>#N/A</v>
      </c>
      <c r="AY353" s="9" t="e">
        <f t="shared" si="174"/>
        <v>#N/A</v>
      </c>
      <c r="AZ353" s="9" t="e">
        <f t="shared" si="175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64"/>
        <v>#N/A</v>
      </c>
      <c r="C354" s="3"/>
      <c r="D354" s="3"/>
      <c r="E354" s="3"/>
      <c r="F354" s="3"/>
      <c r="G354" s="3"/>
      <c r="H354" s="3"/>
      <c r="I354" s="3"/>
      <c r="J354" s="104"/>
      <c r="K354" s="104"/>
      <c r="L354" s="104"/>
      <c r="M354" s="80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76"/>
        <v>0</v>
      </c>
      <c r="AB354" s="1">
        <f t="shared" si="177"/>
        <v>0</v>
      </c>
      <c r="AC354" s="1">
        <f t="shared" si="178"/>
        <v>0</v>
      </c>
      <c r="AD354" s="1">
        <f t="shared" si="179"/>
        <v>0</v>
      </c>
      <c r="AE354" s="1" t="str">
        <f t="shared" si="187"/>
        <v/>
      </c>
      <c r="AF354" s="1" t="str">
        <f t="shared" si="180"/>
        <v/>
      </c>
      <c r="AG354" s="1" t="str">
        <f t="shared" si="181"/>
        <v/>
      </c>
      <c r="AH354" s="1" t="str">
        <f t="shared" si="182"/>
        <v/>
      </c>
      <c r="AI354" s="1" t="e">
        <f t="shared" si="188"/>
        <v>#N/A</v>
      </c>
      <c r="AJ354" s="9" t="e">
        <f t="shared" si="165"/>
        <v>#N/A</v>
      </c>
      <c r="AK354" s="9" t="e">
        <f t="shared" si="166"/>
        <v>#N/A</v>
      </c>
      <c r="AL354" s="9" t="e">
        <f t="shared" si="167"/>
        <v>#N/A</v>
      </c>
      <c r="AM354" s="9" t="e">
        <f t="shared" si="168"/>
        <v>#N/A</v>
      </c>
      <c r="AN354" s="9" t="e">
        <f t="shared" si="169"/>
        <v>#N/A</v>
      </c>
      <c r="AO354" s="9" t="e">
        <f t="shared" si="170"/>
        <v>#N/A</v>
      </c>
      <c r="AP354" s="1" t="str">
        <f t="shared" si="183"/>
        <v/>
      </c>
      <c r="AQ354" s="1" t="str">
        <f t="shared" si="184"/>
        <v/>
      </c>
      <c r="AS354" s="1" t="str">
        <f t="shared" si="185"/>
        <v/>
      </c>
      <c r="AT354" s="1" t="e">
        <f t="shared" si="189"/>
        <v>#N/A</v>
      </c>
      <c r="AU354" s="1" t="e">
        <f t="shared" si="171"/>
        <v>#N/A</v>
      </c>
      <c r="AV354" s="9" t="e">
        <f t="shared" si="186"/>
        <v>#N/A</v>
      </c>
      <c r="AW354" s="9" t="e">
        <f t="shared" si="172"/>
        <v>#N/A</v>
      </c>
      <c r="AX354" s="9" t="e">
        <f t="shared" si="173"/>
        <v>#N/A</v>
      </c>
      <c r="AY354" s="9" t="e">
        <f t="shared" si="174"/>
        <v>#N/A</v>
      </c>
      <c r="AZ354" s="9" t="e">
        <f t="shared" si="175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64"/>
        <v>#N/A</v>
      </c>
      <c r="C355" s="3"/>
      <c r="D355" s="3"/>
      <c r="E355" s="3"/>
      <c r="F355" s="3"/>
      <c r="G355" s="3"/>
      <c r="H355" s="3"/>
      <c r="I355" s="3"/>
      <c r="J355" s="104"/>
      <c r="K355" s="104"/>
      <c r="L355" s="104"/>
      <c r="M355" s="80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76"/>
        <v>0</v>
      </c>
      <c r="AB355" s="1">
        <f t="shared" si="177"/>
        <v>0</v>
      </c>
      <c r="AC355" s="1">
        <f t="shared" si="178"/>
        <v>0</v>
      </c>
      <c r="AD355" s="1">
        <f t="shared" si="179"/>
        <v>0</v>
      </c>
      <c r="AE355" s="1" t="str">
        <f t="shared" si="187"/>
        <v/>
      </c>
      <c r="AF355" s="1" t="str">
        <f t="shared" si="180"/>
        <v/>
      </c>
      <c r="AG355" s="1" t="str">
        <f t="shared" si="181"/>
        <v/>
      </c>
      <c r="AH355" s="1" t="str">
        <f t="shared" si="182"/>
        <v/>
      </c>
      <c r="AI355" s="1" t="e">
        <f t="shared" si="188"/>
        <v>#N/A</v>
      </c>
      <c r="AJ355" s="9" t="e">
        <f t="shared" si="165"/>
        <v>#N/A</v>
      </c>
      <c r="AK355" s="9" t="e">
        <f t="shared" si="166"/>
        <v>#N/A</v>
      </c>
      <c r="AL355" s="9" t="e">
        <f t="shared" si="167"/>
        <v>#N/A</v>
      </c>
      <c r="AM355" s="9" t="e">
        <f t="shared" si="168"/>
        <v>#N/A</v>
      </c>
      <c r="AN355" s="9" t="e">
        <f t="shared" si="169"/>
        <v>#N/A</v>
      </c>
      <c r="AO355" s="9" t="e">
        <f t="shared" si="170"/>
        <v>#N/A</v>
      </c>
      <c r="AP355" s="1" t="str">
        <f t="shared" si="183"/>
        <v/>
      </c>
      <c r="AQ355" s="1" t="str">
        <f t="shared" si="184"/>
        <v/>
      </c>
      <c r="AS355" s="1" t="str">
        <f t="shared" si="185"/>
        <v/>
      </c>
      <c r="AT355" s="1" t="e">
        <f t="shared" si="189"/>
        <v>#N/A</v>
      </c>
      <c r="AU355" s="1" t="e">
        <f t="shared" si="171"/>
        <v>#N/A</v>
      </c>
      <c r="AV355" s="9" t="e">
        <f t="shared" si="186"/>
        <v>#N/A</v>
      </c>
      <c r="AW355" s="9" t="e">
        <f t="shared" si="172"/>
        <v>#N/A</v>
      </c>
      <c r="AX355" s="9" t="e">
        <f t="shared" si="173"/>
        <v>#N/A</v>
      </c>
      <c r="AY355" s="9" t="e">
        <f t="shared" si="174"/>
        <v>#N/A</v>
      </c>
      <c r="AZ355" s="9" t="e">
        <f t="shared" si="175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64"/>
        <v>#N/A</v>
      </c>
      <c r="C356" s="3"/>
      <c r="D356" s="3"/>
      <c r="E356" s="3"/>
      <c r="F356" s="3"/>
      <c r="G356" s="3"/>
      <c r="H356" s="3"/>
      <c r="I356" s="3"/>
      <c r="J356" s="104"/>
      <c r="K356" s="104"/>
      <c r="L356" s="104"/>
      <c r="M356" s="80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76"/>
        <v>0</v>
      </c>
      <c r="AB356" s="1">
        <f t="shared" si="177"/>
        <v>0</v>
      </c>
      <c r="AC356" s="1">
        <f t="shared" si="178"/>
        <v>0</v>
      </c>
      <c r="AD356" s="1">
        <f t="shared" si="179"/>
        <v>0</v>
      </c>
      <c r="AE356" s="1" t="str">
        <f t="shared" si="187"/>
        <v/>
      </c>
      <c r="AF356" s="1" t="str">
        <f t="shared" si="180"/>
        <v/>
      </c>
      <c r="AG356" s="1" t="str">
        <f t="shared" si="181"/>
        <v/>
      </c>
      <c r="AH356" s="1" t="str">
        <f t="shared" si="182"/>
        <v/>
      </c>
      <c r="AI356" s="1" t="e">
        <f t="shared" si="188"/>
        <v>#N/A</v>
      </c>
      <c r="AJ356" s="9" t="e">
        <f t="shared" si="165"/>
        <v>#N/A</v>
      </c>
      <c r="AK356" s="9" t="e">
        <f t="shared" si="166"/>
        <v>#N/A</v>
      </c>
      <c r="AL356" s="9" t="e">
        <f t="shared" si="167"/>
        <v>#N/A</v>
      </c>
      <c r="AM356" s="9" t="e">
        <f t="shared" si="168"/>
        <v>#N/A</v>
      </c>
      <c r="AN356" s="9" t="e">
        <f t="shared" si="169"/>
        <v>#N/A</v>
      </c>
      <c r="AO356" s="9" t="e">
        <f t="shared" si="170"/>
        <v>#N/A</v>
      </c>
      <c r="AP356" s="1" t="str">
        <f t="shared" si="183"/>
        <v/>
      </c>
      <c r="AQ356" s="1" t="str">
        <f t="shared" si="184"/>
        <v/>
      </c>
      <c r="AS356" s="1" t="str">
        <f t="shared" si="185"/>
        <v/>
      </c>
      <c r="AT356" s="1" t="e">
        <f t="shared" si="189"/>
        <v>#N/A</v>
      </c>
      <c r="AU356" s="1" t="e">
        <f t="shared" si="171"/>
        <v>#N/A</v>
      </c>
      <c r="AV356" s="9" t="e">
        <f t="shared" si="186"/>
        <v>#N/A</v>
      </c>
      <c r="AW356" s="9" t="e">
        <f t="shared" si="172"/>
        <v>#N/A</v>
      </c>
      <c r="AX356" s="9" t="e">
        <f t="shared" si="173"/>
        <v>#N/A</v>
      </c>
      <c r="AY356" s="9" t="e">
        <f t="shared" si="174"/>
        <v>#N/A</v>
      </c>
      <c r="AZ356" s="9" t="e">
        <f t="shared" si="175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64"/>
        <v>#N/A</v>
      </c>
      <c r="C357" s="3"/>
      <c r="D357" s="3"/>
      <c r="E357" s="3"/>
      <c r="F357" s="3"/>
      <c r="G357" s="3"/>
      <c r="H357" s="3"/>
      <c r="I357" s="3"/>
      <c r="J357" s="104"/>
      <c r="K357" s="104"/>
      <c r="L357" s="104"/>
      <c r="M357" s="80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76"/>
        <v>0</v>
      </c>
      <c r="AB357" s="1">
        <f t="shared" si="177"/>
        <v>0</v>
      </c>
      <c r="AC357" s="1">
        <f t="shared" si="178"/>
        <v>0</v>
      </c>
      <c r="AD357" s="1">
        <f t="shared" si="179"/>
        <v>0</v>
      </c>
      <c r="AE357" s="1" t="str">
        <f t="shared" si="187"/>
        <v/>
      </c>
      <c r="AF357" s="1" t="str">
        <f t="shared" si="180"/>
        <v/>
      </c>
      <c r="AG357" s="1" t="str">
        <f t="shared" si="181"/>
        <v/>
      </c>
      <c r="AH357" s="1" t="str">
        <f t="shared" si="182"/>
        <v/>
      </c>
      <c r="AI357" s="1" t="e">
        <f t="shared" si="188"/>
        <v>#N/A</v>
      </c>
      <c r="AJ357" s="9" t="e">
        <f t="shared" si="165"/>
        <v>#N/A</v>
      </c>
      <c r="AK357" s="9" t="e">
        <f t="shared" si="166"/>
        <v>#N/A</v>
      </c>
      <c r="AL357" s="9" t="e">
        <f t="shared" si="167"/>
        <v>#N/A</v>
      </c>
      <c r="AM357" s="9" t="e">
        <f t="shared" si="168"/>
        <v>#N/A</v>
      </c>
      <c r="AN357" s="9" t="e">
        <f t="shared" si="169"/>
        <v>#N/A</v>
      </c>
      <c r="AO357" s="9" t="e">
        <f t="shared" si="170"/>
        <v>#N/A</v>
      </c>
      <c r="AP357" s="1" t="str">
        <f t="shared" si="183"/>
        <v/>
      </c>
      <c r="AQ357" s="1" t="str">
        <f t="shared" si="184"/>
        <v/>
      </c>
      <c r="AS357" s="1" t="str">
        <f t="shared" si="185"/>
        <v/>
      </c>
      <c r="AT357" s="1" t="e">
        <f t="shared" si="189"/>
        <v>#N/A</v>
      </c>
      <c r="AU357" s="1" t="e">
        <f t="shared" si="171"/>
        <v>#N/A</v>
      </c>
      <c r="AV357" s="9" t="e">
        <f t="shared" si="186"/>
        <v>#N/A</v>
      </c>
      <c r="AW357" s="9" t="e">
        <f t="shared" si="172"/>
        <v>#N/A</v>
      </c>
      <c r="AX357" s="9" t="e">
        <f t="shared" si="173"/>
        <v>#N/A</v>
      </c>
      <c r="AY357" s="9" t="e">
        <f t="shared" si="174"/>
        <v>#N/A</v>
      </c>
      <c r="AZ357" s="9" t="e">
        <f t="shared" si="175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64"/>
        <v>#N/A</v>
      </c>
      <c r="C358" s="3"/>
      <c r="D358" s="3"/>
      <c r="E358" s="3"/>
      <c r="F358" s="3"/>
      <c r="G358" s="3"/>
      <c r="H358" s="3"/>
      <c r="I358" s="3"/>
      <c r="J358" s="104"/>
      <c r="K358" s="104"/>
      <c r="L358" s="104"/>
      <c r="M358" s="80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76"/>
        <v>0</v>
      </c>
      <c r="AB358" s="1">
        <f t="shared" si="177"/>
        <v>0</v>
      </c>
      <c r="AC358" s="1">
        <f t="shared" si="178"/>
        <v>0</v>
      </c>
      <c r="AD358" s="1">
        <f t="shared" si="179"/>
        <v>0</v>
      </c>
      <c r="AE358" s="1" t="str">
        <f t="shared" si="187"/>
        <v/>
      </c>
      <c r="AF358" s="1" t="str">
        <f t="shared" si="180"/>
        <v/>
      </c>
      <c r="AG358" s="1" t="str">
        <f t="shared" si="181"/>
        <v/>
      </c>
      <c r="AH358" s="1" t="str">
        <f t="shared" si="182"/>
        <v/>
      </c>
      <c r="AI358" s="1" t="e">
        <f t="shared" si="188"/>
        <v>#N/A</v>
      </c>
      <c r="AJ358" s="9" t="e">
        <f t="shared" si="165"/>
        <v>#N/A</v>
      </c>
      <c r="AK358" s="9" t="e">
        <f t="shared" si="166"/>
        <v>#N/A</v>
      </c>
      <c r="AL358" s="9" t="e">
        <f t="shared" si="167"/>
        <v>#N/A</v>
      </c>
      <c r="AM358" s="9" t="e">
        <f t="shared" si="168"/>
        <v>#N/A</v>
      </c>
      <c r="AN358" s="9" t="e">
        <f t="shared" si="169"/>
        <v>#N/A</v>
      </c>
      <c r="AO358" s="9" t="e">
        <f t="shared" si="170"/>
        <v>#N/A</v>
      </c>
      <c r="AP358" s="1" t="str">
        <f t="shared" si="183"/>
        <v/>
      </c>
      <c r="AQ358" s="1" t="str">
        <f t="shared" si="184"/>
        <v/>
      </c>
      <c r="AS358" s="1" t="str">
        <f t="shared" si="185"/>
        <v/>
      </c>
      <c r="AT358" s="1" t="e">
        <f t="shared" si="189"/>
        <v>#N/A</v>
      </c>
      <c r="AU358" s="1" t="e">
        <f t="shared" si="171"/>
        <v>#N/A</v>
      </c>
      <c r="AV358" s="9" t="e">
        <f t="shared" si="186"/>
        <v>#N/A</v>
      </c>
      <c r="AW358" s="9" t="e">
        <f t="shared" si="172"/>
        <v>#N/A</v>
      </c>
      <c r="AX358" s="9" t="e">
        <f t="shared" si="173"/>
        <v>#N/A</v>
      </c>
      <c r="AY358" s="9" t="e">
        <f t="shared" si="174"/>
        <v>#N/A</v>
      </c>
      <c r="AZ358" s="9" t="e">
        <f t="shared" si="175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64"/>
        <v>#N/A</v>
      </c>
      <c r="C359" s="3"/>
      <c r="D359" s="3"/>
      <c r="E359" s="3"/>
      <c r="F359" s="3"/>
      <c r="G359" s="3"/>
      <c r="H359" s="3"/>
      <c r="I359" s="3"/>
      <c r="J359" s="104"/>
      <c r="K359" s="104"/>
      <c r="L359" s="104"/>
      <c r="M359" s="80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76"/>
        <v>0</v>
      </c>
      <c r="AB359" s="1">
        <f t="shared" si="177"/>
        <v>0</v>
      </c>
      <c r="AC359" s="1">
        <f t="shared" si="178"/>
        <v>0</v>
      </c>
      <c r="AD359" s="1">
        <f t="shared" si="179"/>
        <v>0</v>
      </c>
      <c r="AE359" s="1" t="str">
        <f t="shared" si="187"/>
        <v/>
      </c>
      <c r="AF359" s="1" t="str">
        <f t="shared" si="180"/>
        <v/>
      </c>
      <c r="AG359" s="1" t="str">
        <f t="shared" si="181"/>
        <v/>
      </c>
      <c r="AH359" s="1" t="str">
        <f t="shared" si="182"/>
        <v/>
      </c>
      <c r="AI359" s="1" t="e">
        <f t="shared" si="188"/>
        <v>#N/A</v>
      </c>
      <c r="AJ359" s="9" t="e">
        <f t="shared" si="165"/>
        <v>#N/A</v>
      </c>
      <c r="AK359" s="9" t="e">
        <f t="shared" si="166"/>
        <v>#N/A</v>
      </c>
      <c r="AL359" s="9" t="e">
        <f t="shared" si="167"/>
        <v>#N/A</v>
      </c>
      <c r="AM359" s="9" t="e">
        <f t="shared" si="168"/>
        <v>#N/A</v>
      </c>
      <c r="AN359" s="9" t="e">
        <f t="shared" si="169"/>
        <v>#N/A</v>
      </c>
      <c r="AO359" s="9" t="e">
        <f t="shared" si="170"/>
        <v>#N/A</v>
      </c>
      <c r="AP359" s="1" t="str">
        <f t="shared" si="183"/>
        <v/>
      </c>
      <c r="AQ359" s="1" t="str">
        <f t="shared" si="184"/>
        <v/>
      </c>
      <c r="AS359" s="1" t="str">
        <f t="shared" si="185"/>
        <v/>
      </c>
      <c r="AT359" s="1" t="e">
        <f t="shared" si="189"/>
        <v>#N/A</v>
      </c>
      <c r="AU359" s="1" t="e">
        <f t="shared" si="171"/>
        <v>#N/A</v>
      </c>
      <c r="AV359" s="9" t="e">
        <f t="shared" si="186"/>
        <v>#N/A</v>
      </c>
      <c r="AW359" s="9" t="e">
        <f t="shared" si="172"/>
        <v>#N/A</v>
      </c>
      <c r="AX359" s="9" t="e">
        <f t="shared" si="173"/>
        <v>#N/A</v>
      </c>
      <c r="AY359" s="9" t="e">
        <f t="shared" si="174"/>
        <v>#N/A</v>
      </c>
      <c r="AZ359" s="9" t="e">
        <f t="shared" si="175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64"/>
        <v>#N/A</v>
      </c>
      <c r="C360" s="3"/>
      <c r="D360" s="3"/>
      <c r="E360" s="3"/>
      <c r="F360" s="3"/>
      <c r="G360" s="3"/>
      <c r="H360" s="3"/>
      <c r="I360" s="3"/>
      <c r="J360" s="104"/>
      <c r="K360" s="104"/>
      <c r="L360" s="104"/>
      <c r="M360" s="80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76"/>
        <v>0</v>
      </c>
      <c r="AB360" s="1">
        <f t="shared" si="177"/>
        <v>0</v>
      </c>
      <c r="AC360" s="1">
        <f t="shared" si="178"/>
        <v>0</v>
      </c>
      <c r="AD360" s="1">
        <f t="shared" si="179"/>
        <v>0</v>
      </c>
      <c r="AE360" s="1" t="str">
        <f t="shared" si="187"/>
        <v/>
      </c>
      <c r="AF360" s="1" t="str">
        <f t="shared" si="180"/>
        <v/>
      </c>
      <c r="AG360" s="1" t="str">
        <f t="shared" si="181"/>
        <v/>
      </c>
      <c r="AH360" s="1" t="str">
        <f t="shared" si="182"/>
        <v/>
      </c>
      <c r="AI360" s="1" t="e">
        <f t="shared" si="188"/>
        <v>#N/A</v>
      </c>
      <c r="AJ360" s="9" t="e">
        <f t="shared" si="165"/>
        <v>#N/A</v>
      </c>
      <c r="AK360" s="9" t="e">
        <f t="shared" si="166"/>
        <v>#N/A</v>
      </c>
      <c r="AL360" s="9" t="e">
        <f t="shared" si="167"/>
        <v>#N/A</v>
      </c>
      <c r="AM360" s="9" t="e">
        <f t="shared" si="168"/>
        <v>#N/A</v>
      </c>
      <c r="AN360" s="9" t="e">
        <f t="shared" si="169"/>
        <v>#N/A</v>
      </c>
      <c r="AO360" s="9" t="e">
        <f t="shared" si="170"/>
        <v>#N/A</v>
      </c>
      <c r="AP360" s="1" t="str">
        <f t="shared" si="183"/>
        <v/>
      </c>
      <c r="AQ360" s="1" t="str">
        <f t="shared" si="184"/>
        <v/>
      </c>
      <c r="AS360" s="1" t="str">
        <f t="shared" si="185"/>
        <v/>
      </c>
      <c r="AT360" s="1" t="e">
        <f t="shared" si="189"/>
        <v>#N/A</v>
      </c>
      <c r="AU360" s="1" t="e">
        <f t="shared" si="171"/>
        <v>#N/A</v>
      </c>
      <c r="AV360" s="9" t="e">
        <f t="shared" si="186"/>
        <v>#N/A</v>
      </c>
      <c r="AW360" s="9" t="e">
        <f t="shared" si="172"/>
        <v>#N/A</v>
      </c>
      <c r="AX360" s="9" t="e">
        <f t="shared" si="173"/>
        <v>#N/A</v>
      </c>
      <c r="AY360" s="9" t="e">
        <f t="shared" si="174"/>
        <v>#N/A</v>
      </c>
      <c r="AZ360" s="9" t="e">
        <f t="shared" si="175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64"/>
        <v>#N/A</v>
      </c>
      <c r="C361" s="3"/>
      <c r="D361" s="3"/>
      <c r="E361" s="3"/>
      <c r="F361" s="3"/>
      <c r="G361" s="3"/>
      <c r="H361" s="3"/>
      <c r="I361" s="3"/>
      <c r="J361" s="104"/>
      <c r="K361" s="104"/>
      <c r="L361" s="104"/>
      <c r="M361" s="8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76"/>
        <v>0</v>
      </c>
      <c r="AB361" s="1">
        <f t="shared" si="177"/>
        <v>0</v>
      </c>
      <c r="AC361" s="1">
        <f t="shared" si="178"/>
        <v>0</v>
      </c>
      <c r="AD361" s="1">
        <f t="shared" si="179"/>
        <v>0</v>
      </c>
      <c r="AE361" s="1" t="str">
        <f t="shared" si="187"/>
        <v/>
      </c>
      <c r="AF361" s="1" t="str">
        <f t="shared" si="180"/>
        <v/>
      </c>
      <c r="AG361" s="1" t="str">
        <f t="shared" si="181"/>
        <v/>
      </c>
      <c r="AH361" s="1" t="str">
        <f t="shared" si="182"/>
        <v/>
      </c>
      <c r="AI361" s="1" t="e">
        <f t="shared" si="188"/>
        <v>#N/A</v>
      </c>
      <c r="AJ361" s="9" t="e">
        <f t="shared" si="165"/>
        <v>#N/A</v>
      </c>
      <c r="AK361" s="9" t="e">
        <f t="shared" si="166"/>
        <v>#N/A</v>
      </c>
      <c r="AL361" s="9" t="e">
        <f t="shared" si="167"/>
        <v>#N/A</v>
      </c>
      <c r="AM361" s="9" t="e">
        <f t="shared" si="168"/>
        <v>#N/A</v>
      </c>
      <c r="AN361" s="9" t="e">
        <f t="shared" si="169"/>
        <v>#N/A</v>
      </c>
      <c r="AO361" s="9" t="e">
        <f t="shared" si="170"/>
        <v>#N/A</v>
      </c>
      <c r="AP361" s="1" t="str">
        <f t="shared" si="183"/>
        <v/>
      </c>
      <c r="AQ361" s="1" t="str">
        <f t="shared" si="184"/>
        <v/>
      </c>
      <c r="AS361" s="1" t="str">
        <f t="shared" si="185"/>
        <v/>
      </c>
      <c r="AT361" s="1" t="e">
        <f t="shared" si="189"/>
        <v>#N/A</v>
      </c>
      <c r="AU361" s="1" t="e">
        <f t="shared" si="171"/>
        <v>#N/A</v>
      </c>
      <c r="AV361" s="9" t="e">
        <f t="shared" si="186"/>
        <v>#N/A</v>
      </c>
      <c r="AW361" s="9" t="e">
        <f t="shared" si="172"/>
        <v>#N/A</v>
      </c>
      <c r="AX361" s="9" t="e">
        <f t="shared" si="173"/>
        <v>#N/A</v>
      </c>
      <c r="AY361" s="9" t="e">
        <f t="shared" si="174"/>
        <v>#N/A</v>
      </c>
      <c r="AZ361" s="9" t="e">
        <f t="shared" si="175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64"/>
        <v>#N/A</v>
      </c>
      <c r="C362" s="3"/>
      <c r="D362" s="3"/>
      <c r="E362" s="3"/>
      <c r="F362" s="3"/>
      <c r="G362" s="3"/>
      <c r="H362" s="3"/>
      <c r="I362" s="3"/>
      <c r="J362" s="104"/>
      <c r="K362" s="104"/>
      <c r="L362" s="104"/>
      <c r="M362" s="8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76"/>
        <v>0</v>
      </c>
      <c r="AB362" s="1">
        <f t="shared" si="177"/>
        <v>0</v>
      </c>
      <c r="AC362" s="1">
        <f t="shared" si="178"/>
        <v>0</v>
      </c>
      <c r="AD362" s="1">
        <f t="shared" si="179"/>
        <v>0</v>
      </c>
      <c r="AE362" s="1" t="str">
        <f t="shared" si="187"/>
        <v/>
      </c>
      <c r="AF362" s="1" t="str">
        <f t="shared" si="180"/>
        <v/>
      </c>
      <c r="AG362" s="1" t="str">
        <f t="shared" si="181"/>
        <v/>
      </c>
      <c r="AH362" s="1" t="str">
        <f t="shared" si="182"/>
        <v/>
      </c>
      <c r="AI362" s="1" t="e">
        <f t="shared" si="188"/>
        <v>#N/A</v>
      </c>
      <c r="AJ362" s="9" t="e">
        <f t="shared" si="165"/>
        <v>#N/A</v>
      </c>
      <c r="AK362" s="9" t="e">
        <f t="shared" si="166"/>
        <v>#N/A</v>
      </c>
      <c r="AL362" s="9" t="e">
        <f t="shared" si="167"/>
        <v>#N/A</v>
      </c>
      <c r="AM362" s="9" t="e">
        <f t="shared" si="168"/>
        <v>#N/A</v>
      </c>
      <c r="AN362" s="9" t="e">
        <f t="shared" si="169"/>
        <v>#N/A</v>
      </c>
      <c r="AO362" s="9" t="e">
        <f t="shared" si="170"/>
        <v>#N/A</v>
      </c>
      <c r="AP362" s="1" t="str">
        <f t="shared" si="183"/>
        <v/>
      </c>
      <c r="AQ362" s="1" t="str">
        <f t="shared" si="184"/>
        <v/>
      </c>
      <c r="AS362" s="1" t="str">
        <f t="shared" si="185"/>
        <v/>
      </c>
      <c r="AT362" s="1" t="e">
        <f t="shared" si="189"/>
        <v>#N/A</v>
      </c>
      <c r="AU362" s="1" t="e">
        <f t="shared" si="171"/>
        <v>#N/A</v>
      </c>
      <c r="AV362" s="9" t="e">
        <f t="shared" si="186"/>
        <v>#N/A</v>
      </c>
      <c r="AW362" s="9" t="e">
        <f t="shared" si="172"/>
        <v>#N/A</v>
      </c>
      <c r="AX362" s="9" t="e">
        <f t="shared" si="173"/>
        <v>#N/A</v>
      </c>
      <c r="AY362" s="9" t="e">
        <f t="shared" si="174"/>
        <v>#N/A</v>
      </c>
      <c r="AZ362" s="9" t="e">
        <f t="shared" si="175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64"/>
        <v>#N/A</v>
      </c>
      <c r="C363" s="3"/>
      <c r="D363" s="3"/>
      <c r="E363" s="3"/>
      <c r="F363" s="3"/>
      <c r="G363" s="3"/>
      <c r="H363" s="3"/>
      <c r="I363" s="3"/>
      <c r="J363" s="104"/>
      <c r="K363" s="104"/>
      <c r="L363" s="104"/>
      <c r="M363" s="80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76"/>
        <v>0</v>
      </c>
      <c r="AB363" s="1">
        <f t="shared" si="177"/>
        <v>0</v>
      </c>
      <c r="AC363" s="1">
        <f t="shared" si="178"/>
        <v>0</v>
      </c>
      <c r="AD363" s="1">
        <f t="shared" si="179"/>
        <v>0</v>
      </c>
      <c r="AE363" s="1" t="str">
        <f t="shared" si="187"/>
        <v/>
      </c>
      <c r="AF363" s="1" t="str">
        <f t="shared" si="180"/>
        <v/>
      </c>
      <c r="AG363" s="1" t="str">
        <f t="shared" si="181"/>
        <v/>
      </c>
      <c r="AH363" s="1" t="str">
        <f t="shared" si="182"/>
        <v/>
      </c>
      <c r="AI363" s="1" t="e">
        <f t="shared" si="188"/>
        <v>#N/A</v>
      </c>
      <c r="AJ363" s="9" t="e">
        <f t="shared" si="165"/>
        <v>#N/A</v>
      </c>
      <c r="AK363" s="9" t="e">
        <f t="shared" si="166"/>
        <v>#N/A</v>
      </c>
      <c r="AL363" s="9" t="e">
        <f t="shared" si="167"/>
        <v>#N/A</v>
      </c>
      <c r="AM363" s="9" t="e">
        <f t="shared" si="168"/>
        <v>#N/A</v>
      </c>
      <c r="AN363" s="9" t="e">
        <f t="shared" si="169"/>
        <v>#N/A</v>
      </c>
      <c r="AO363" s="9" t="e">
        <f t="shared" si="170"/>
        <v>#N/A</v>
      </c>
      <c r="AP363" s="1" t="str">
        <f t="shared" si="183"/>
        <v/>
      </c>
      <c r="AQ363" s="1" t="str">
        <f t="shared" si="184"/>
        <v/>
      </c>
      <c r="AS363" s="1" t="str">
        <f t="shared" si="185"/>
        <v/>
      </c>
      <c r="AT363" s="1" t="e">
        <f t="shared" si="189"/>
        <v>#N/A</v>
      </c>
      <c r="AU363" s="1" t="e">
        <f t="shared" si="171"/>
        <v>#N/A</v>
      </c>
      <c r="AV363" s="9" t="e">
        <f t="shared" si="186"/>
        <v>#N/A</v>
      </c>
      <c r="AW363" s="9" t="e">
        <f t="shared" si="172"/>
        <v>#N/A</v>
      </c>
      <c r="AX363" s="9" t="e">
        <f t="shared" si="173"/>
        <v>#N/A</v>
      </c>
      <c r="AY363" s="9" t="e">
        <f t="shared" si="174"/>
        <v>#N/A</v>
      </c>
      <c r="AZ363" s="9" t="e">
        <f t="shared" si="175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64"/>
        <v>#N/A</v>
      </c>
      <c r="C364" s="3"/>
      <c r="D364" s="3"/>
      <c r="E364" s="3"/>
      <c r="F364" s="3"/>
      <c r="G364" s="3"/>
      <c r="H364" s="3"/>
      <c r="I364" s="3"/>
      <c r="J364" s="104"/>
      <c r="K364" s="104"/>
      <c r="L364" s="104"/>
      <c r="M364" s="8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76"/>
        <v>0</v>
      </c>
      <c r="AB364" s="1">
        <f t="shared" si="177"/>
        <v>0</v>
      </c>
      <c r="AC364" s="1">
        <f t="shared" si="178"/>
        <v>0</v>
      </c>
      <c r="AD364" s="1">
        <f t="shared" si="179"/>
        <v>0</v>
      </c>
      <c r="AE364" s="1" t="str">
        <f t="shared" si="187"/>
        <v/>
      </c>
      <c r="AF364" s="1" t="str">
        <f t="shared" si="180"/>
        <v/>
      </c>
      <c r="AG364" s="1" t="str">
        <f t="shared" si="181"/>
        <v/>
      </c>
      <c r="AH364" s="1" t="str">
        <f t="shared" si="182"/>
        <v/>
      </c>
      <c r="AI364" s="1" t="e">
        <f t="shared" si="188"/>
        <v>#N/A</v>
      </c>
      <c r="AJ364" s="9" t="e">
        <f t="shared" si="165"/>
        <v>#N/A</v>
      </c>
      <c r="AK364" s="9" t="e">
        <f t="shared" si="166"/>
        <v>#N/A</v>
      </c>
      <c r="AL364" s="9" t="e">
        <f t="shared" si="167"/>
        <v>#N/A</v>
      </c>
      <c r="AM364" s="9" t="e">
        <f t="shared" si="168"/>
        <v>#N/A</v>
      </c>
      <c r="AN364" s="9" t="e">
        <f t="shared" si="169"/>
        <v>#N/A</v>
      </c>
      <c r="AO364" s="9" t="e">
        <f t="shared" si="170"/>
        <v>#N/A</v>
      </c>
      <c r="AP364" s="1" t="str">
        <f t="shared" si="183"/>
        <v/>
      </c>
      <c r="AQ364" s="1" t="str">
        <f t="shared" si="184"/>
        <v/>
      </c>
      <c r="AS364" s="1" t="str">
        <f t="shared" si="185"/>
        <v/>
      </c>
      <c r="AT364" s="1" t="e">
        <f t="shared" si="189"/>
        <v>#N/A</v>
      </c>
      <c r="AU364" s="1" t="e">
        <f t="shared" si="171"/>
        <v>#N/A</v>
      </c>
      <c r="AV364" s="9" t="e">
        <f t="shared" si="186"/>
        <v>#N/A</v>
      </c>
      <c r="AW364" s="9" t="e">
        <f t="shared" si="172"/>
        <v>#N/A</v>
      </c>
      <c r="AX364" s="9" t="e">
        <f t="shared" si="173"/>
        <v>#N/A</v>
      </c>
      <c r="AY364" s="9" t="e">
        <f t="shared" si="174"/>
        <v>#N/A</v>
      </c>
      <c r="AZ364" s="9" t="e">
        <f t="shared" si="175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64"/>
        <v>#N/A</v>
      </c>
      <c r="C365" s="3"/>
      <c r="D365" s="3"/>
      <c r="E365" s="3"/>
      <c r="F365" s="3"/>
      <c r="G365" s="3"/>
      <c r="H365" s="3"/>
      <c r="I365" s="3"/>
      <c r="J365" s="104"/>
      <c r="K365" s="104"/>
      <c r="L365" s="104"/>
      <c r="M365" s="80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76"/>
        <v>0</v>
      </c>
      <c r="AB365" s="1">
        <f t="shared" si="177"/>
        <v>0</v>
      </c>
      <c r="AC365" s="1">
        <f t="shared" si="178"/>
        <v>0</v>
      </c>
      <c r="AD365" s="1">
        <f t="shared" si="179"/>
        <v>0</v>
      </c>
      <c r="AE365" s="1" t="str">
        <f t="shared" si="187"/>
        <v/>
      </c>
      <c r="AF365" s="1" t="str">
        <f t="shared" si="180"/>
        <v/>
      </c>
      <c r="AG365" s="1" t="str">
        <f t="shared" si="181"/>
        <v/>
      </c>
      <c r="AH365" s="1" t="str">
        <f t="shared" si="182"/>
        <v/>
      </c>
      <c r="AI365" s="1" t="e">
        <f t="shared" si="188"/>
        <v>#N/A</v>
      </c>
      <c r="AJ365" s="9" t="e">
        <f t="shared" si="165"/>
        <v>#N/A</v>
      </c>
      <c r="AK365" s="9" t="e">
        <f t="shared" si="166"/>
        <v>#N/A</v>
      </c>
      <c r="AL365" s="9" t="e">
        <f t="shared" si="167"/>
        <v>#N/A</v>
      </c>
      <c r="AM365" s="9" t="e">
        <f t="shared" si="168"/>
        <v>#N/A</v>
      </c>
      <c r="AN365" s="9" t="e">
        <f t="shared" si="169"/>
        <v>#N/A</v>
      </c>
      <c r="AO365" s="9" t="e">
        <f t="shared" si="170"/>
        <v>#N/A</v>
      </c>
      <c r="AP365" s="1" t="str">
        <f t="shared" si="183"/>
        <v/>
      </c>
      <c r="AQ365" s="1" t="str">
        <f t="shared" si="184"/>
        <v/>
      </c>
      <c r="AS365" s="1" t="str">
        <f t="shared" si="185"/>
        <v/>
      </c>
      <c r="AT365" s="1" t="e">
        <f t="shared" si="189"/>
        <v>#N/A</v>
      </c>
      <c r="AU365" s="1" t="e">
        <f t="shared" si="171"/>
        <v>#N/A</v>
      </c>
      <c r="AV365" s="9" t="e">
        <f t="shared" si="186"/>
        <v>#N/A</v>
      </c>
      <c r="AW365" s="9" t="e">
        <f t="shared" si="172"/>
        <v>#N/A</v>
      </c>
      <c r="AX365" s="9" t="e">
        <f t="shared" si="173"/>
        <v>#N/A</v>
      </c>
      <c r="AY365" s="9" t="e">
        <f t="shared" si="174"/>
        <v>#N/A</v>
      </c>
      <c r="AZ365" s="9" t="e">
        <f t="shared" si="175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64"/>
        <v>#N/A</v>
      </c>
      <c r="C366" s="3"/>
      <c r="D366" s="3"/>
      <c r="E366" s="3"/>
      <c r="F366" s="3"/>
      <c r="G366" s="3"/>
      <c r="H366" s="3"/>
      <c r="I366" s="3"/>
      <c r="J366" s="104"/>
      <c r="K366" s="104"/>
      <c r="L366" s="104"/>
      <c r="M366" s="80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76"/>
        <v>0</v>
      </c>
      <c r="AB366" s="1">
        <f t="shared" si="177"/>
        <v>0</v>
      </c>
      <c r="AC366" s="1">
        <f t="shared" si="178"/>
        <v>0</v>
      </c>
      <c r="AD366" s="1">
        <f t="shared" si="179"/>
        <v>0</v>
      </c>
      <c r="AE366" s="1" t="str">
        <f t="shared" si="187"/>
        <v/>
      </c>
      <c r="AF366" s="1" t="str">
        <f t="shared" si="180"/>
        <v/>
      </c>
      <c r="AG366" s="1" t="str">
        <f t="shared" si="181"/>
        <v/>
      </c>
      <c r="AH366" s="1" t="str">
        <f t="shared" si="182"/>
        <v/>
      </c>
      <c r="AI366" s="1" t="e">
        <f t="shared" si="188"/>
        <v>#N/A</v>
      </c>
      <c r="AJ366" s="9" t="e">
        <f t="shared" si="165"/>
        <v>#N/A</v>
      </c>
      <c r="AK366" s="9" t="e">
        <f t="shared" si="166"/>
        <v>#N/A</v>
      </c>
      <c r="AL366" s="9" t="e">
        <f t="shared" si="167"/>
        <v>#N/A</v>
      </c>
      <c r="AM366" s="9" t="e">
        <f t="shared" si="168"/>
        <v>#N/A</v>
      </c>
      <c r="AN366" s="9" t="e">
        <f t="shared" si="169"/>
        <v>#N/A</v>
      </c>
      <c r="AO366" s="9" t="e">
        <f t="shared" si="170"/>
        <v>#N/A</v>
      </c>
      <c r="AP366" s="1" t="str">
        <f t="shared" si="183"/>
        <v/>
      </c>
      <c r="AQ366" s="1" t="str">
        <f t="shared" si="184"/>
        <v/>
      </c>
      <c r="AS366" s="1" t="str">
        <f t="shared" si="185"/>
        <v/>
      </c>
      <c r="AT366" s="1" t="e">
        <f t="shared" si="189"/>
        <v>#N/A</v>
      </c>
      <c r="AU366" s="1" t="e">
        <f t="shared" si="171"/>
        <v>#N/A</v>
      </c>
      <c r="AV366" s="9" t="e">
        <f t="shared" si="186"/>
        <v>#N/A</v>
      </c>
      <c r="AW366" s="9" t="e">
        <f t="shared" si="172"/>
        <v>#N/A</v>
      </c>
      <c r="AX366" s="9" t="e">
        <f t="shared" si="173"/>
        <v>#N/A</v>
      </c>
      <c r="AY366" s="9" t="e">
        <f t="shared" si="174"/>
        <v>#N/A</v>
      </c>
      <c r="AZ366" s="9" t="e">
        <f t="shared" si="175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64"/>
        <v>#N/A</v>
      </c>
      <c r="C367" s="3"/>
      <c r="D367" s="3"/>
      <c r="E367" s="3"/>
      <c r="F367" s="3"/>
      <c r="G367" s="3"/>
      <c r="H367" s="3"/>
      <c r="I367" s="3"/>
      <c r="J367" s="104"/>
      <c r="K367" s="104"/>
      <c r="L367" s="104"/>
      <c r="M367" s="80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76"/>
        <v>0</v>
      </c>
      <c r="AB367" s="1">
        <f t="shared" si="177"/>
        <v>0</v>
      </c>
      <c r="AC367" s="1">
        <f t="shared" si="178"/>
        <v>0</v>
      </c>
      <c r="AD367" s="1">
        <f t="shared" si="179"/>
        <v>0</v>
      </c>
      <c r="AE367" s="1" t="str">
        <f t="shared" si="187"/>
        <v/>
      </c>
      <c r="AF367" s="1" t="str">
        <f t="shared" si="180"/>
        <v/>
      </c>
      <c r="AG367" s="1" t="str">
        <f t="shared" si="181"/>
        <v/>
      </c>
      <c r="AH367" s="1" t="str">
        <f t="shared" si="182"/>
        <v/>
      </c>
      <c r="AI367" s="1" t="e">
        <f t="shared" si="188"/>
        <v>#N/A</v>
      </c>
      <c r="AJ367" s="9" t="e">
        <f t="shared" si="165"/>
        <v>#N/A</v>
      </c>
      <c r="AK367" s="9" t="e">
        <f t="shared" si="166"/>
        <v>#N/A</v>
      </c>
      <c r="AL367" s="9" t="e">
        <f t="shared" si="167"/>
        <v>#N/A</v>
      </c>
      <c r="AM367" s="9" t="e">
        <f t="shared" si="168"/>
        <v>#N/A</v>
      </c>
      <c r="AN367" s="9" t="e">
        <f t="shared" si="169"/>
        <v>#N/A</v>
      </c>
      <c r="AO367" s="9" t="e">
        <f t="shared" si="170"/>
        <v>#N/A</v>
      </c>
      <c r="AP367" s="1" t="str">
        <f t="shared" si="183"/>
        <v/>
      </c>
      <c r="AQ367" s="1" t="str">
        <f t="shared" si="184"/>
        <v/>
      </c>
      <c r="AS367" s="1" t="str">
        <f t="shared" si="185"/>
        <v/>
      </c>
      <c r="AT367" s="1" t="e">
        <f t="shared" si="189"/>
        <v>#N/A</v>
      </c>
      <c r="AU367" s="1" t="e">
        <f t="shared" si="171"/>
        <v>#N/A</v>
      </c>
      <c r="AV367" s="9" t="e">
        <f t="shared" si="186"/>
        <v>#N/A</v>
      </c>
      <c r="AW367" s="9" t="e">
        <f t="shared" si="172"/>
        <v>#N/A</v>
      </c>
      <c r="AX367" s="9" t="e">
        <f t="shared" si="173"/>
        <v>#N/A</v>
      </c>
      <c r="AY367" s="9" t="e">
        <f t="shared" si="174"/>
        <v>#N/A</v>
      </c>
      <c r="AZ367" s="9" t="e">
        <f t="shared" si="175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64"/>
        <v>#N/A</v>
      </c>
      <c r="C368" s="3"/>
      <c r="D368" s="3"/>
      <c r="E368" s="3"/>
      <c r="F368" s="3"/>
      <c r="G368" s="3"/>
      <c r="H368" s="3"/>
      <c r="I368" s="3"/>
      <c r="J368" s="104"/>
      <c r="K368" s="104"/>
      <c r="L368" s="104"/>
      <c r="M368" s="80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76"/>
        <v>0</v>
      </c>
      <c r="AB368" s="1">
        <f t="shared" si="177"/>
        <v>0</v>
      </c>
      <c r="AC368" s="1">
        <f t="shared" si="178"/>
        <v>0</v>
      </c>
      <c r="AD368" s="1">
        <f t="shared" si="179"/>
        <v>0</v>
      </c>
      <c r="AE368" s="1" t="str">
        <f t="shared" si="187"/>
        <v/>
      </c>
      <c r="AF368" s="1" t="str">
        <f t="shared" si="180"/>
        <v/>
      </c>
      <c r="AG368" s="1" t="str">
        <f t="shared" si="181"/>
        <v/>
      </c>
      <c r="AH368" s="1" t="str">
        <f t="shared" si="182"/>
        <v/>
      </c>
      <c r="AI368" s="1" t="e">
        <f t="shared" si="188"/>
        <v>#N/A</v>
      </c>
      <c r="AJ368" s="9" t="e">
        <f t="shared" si="165"/>
        <v>#N/A</v>
      </c>
      <c r="AK368" s="9" t="e">
        <f t="shared" si="166"/>
        <v>#N/A</v>
      </c>
      <c r="AL368" s="9" t="e">
        <f t="shared" si="167"/>
        <v>#N/A</v>
      </c>
      <c r="AM368" s="9" t="e">
        <f t="shared" si="168"/>
        <v>#N/A</v>
      </c>
      <c r="AN368" s="9" t="e">
        <f t="shared" si="169"/>
        <v>#N/A</v>
      </c>
      <c r="AO368" s="9" t="e">
        <f t="shared" si="170"/>
        <v>#N/A</v>
      </c>
      <c r="AP368" s="1" t="str">
        <f t="shared" si="183"/>
        <v/>
      </c>
      <c r="AQ368" s="1" t="str">
        <f t="shared" si="184"/>
        <v/>
      </c>
      <c r="AS368" s="1" t="str">
        <f t="shared" si="185"/>
        <v/>
      </c>
      <c r="AT368" s="1" t="e">
        <f t="shared" si="189"/>
        <v>#N/A</v>
      </c>
      <c r="AU368" s="1" t="e">
        <f t="shared" si="171"/>
        <v>#N/A</v>
      </c>
      <c r="AV368" s="9" t="e">
        <f t="shared" si="186"/>
        <v>#N/A</v>
      </c>
      <c r="AW368" s="9" t="e">
        <f t="shared" si="172"/>
        <v>#N/A</v>
      </c>
      <c r="AX368" s="9" t="e">
        <f t="shared" si="173"/>
        <v>#N/A</v>
      </c>
      <c r="AY368" s="9" t="e">
        <f t="shared" si="174"/>
        <v>#N/A</v>
      </c>
      <c r="AZ368" s="9" t="e">
        <f t="shared" si="175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64"/>
        <v>#N/A</v>
      </c>
      <c r="C369" s="3"/>
      <c r="D369" s="3"/>
      <c r="E369" s="3"/>
      <c r="F369" s="3"/>
      <c r="G369" s="3"/>
      <c r="H369" s="3"/>
      <c r="I369" s="3"/>
      <c r="J369" s="104"/>
      <c r="K369" s="104"/>
      <c r="L369" s="104"/>
      <c r="M369" s="80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76"/>
        <v>0</v>
      </c>
      <c r="AB369" s="1">
        <f t="shared" si="177"/>
        <v>0</v>
      </c>
      <c r="AC369" s="1">
        <f t="shared" si="178"/>
        <v>0</v>
      </c>
      <c r="AD369" s="1">
        <f t="shared" si="179"/>
        <v>0</v>
      </c>
      <c r="AE369" s="1" t="str">
        <f t="shared" si="187"/>
        <v/>
      </c>
      <c r="AF369" s="1" t="str">
        <f t="shared" si="180"/>
        <v/>
      </c>
      <c r="AG369" s="1" t="str">
        <f t="shared" si="181"/>
        <v/>
      </c>
      <c r="AH369" s="1" t="str">
        <f t="shared" si="182"/>
        <v/>
      </c>
      <c r="AI369" s="1" t="e">
        <f t="shared" si="188"/>
        <v>#N/A</v>
      </c>
      <c r="AJ369" s="9" t="e">
        <f t="shared" si="165"/>
        <v>#N/A</v>
      </c>
      <c r="AK369" s="9" t="e">
        <f t="shared" si="166"/>
        <v>#N/A</v>
      </c>
      <c r="AL369" s="9" t="e">
        <f t="shared" si="167"/>
        <v>#N/A</v>
      </c>
      <c r="AM369" s="9" t="e">
        <f t="shared" si="168"/>
        <v>#N/A</v>
      </c>
      <c r="AN369" s="9" t="e">
        <f t="shared" si="169"/>
        <v>#N/A</v>
      </c>
      <c r="AO369" s="9" t="e">
        <f t="shared" si="170"/>
        <v>#N/A</v>
      </c>
      <c r="AP369" s="1" t="str">
        <f t="shared" si="183"/>
        <v/>
      </c>
      <c r="AQ369" s="1" t="str">
        <f t="shared" si="184"/>
        <v/>
      </c>
      <c r="AS369" s="1" t="str">
        <f t="shared" si="185"/>
        <v/>
      </c>
      <c r="AT369" s="1" t="e">
        <f t="shared" si="189"/>
        <v>#N/A</v>
      </c>
      <c r="AU369" s="1" t="e">
        <f t="shared" si="171"/>
        <v>#N/A</v>
      </c>
      <c r="AV369" s="9" t="e">
        <f t="shared" si="186"/>
        <v>#N/A</v>
      </c>
      <c r="AW369" s="9" t="e">
        <f t="shared" si="172"/>
        <v>#N/A</v>
      </c>
      <c r="AX369" s="9" t="e">
        <f t="shared" si="173"/>
        <v>#N/A</v>
      </c>
      <c r="AY369" s="9" t="e">
        <f t="shared" si="174"/>
        <v>#N/A</v>
      </c>
      <c r="AZ369" s="9" t="e">
        <f t="shared" si="175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64"/>
        <v>#N/A</v>
      </c>
      <c r="C370" s="3"/>
      <c r="D370" s="3"/>
      <c r="E370" s="3"/>
      <c r="F370" s="3"/>
      <c r="G370" s="3"/>
      <c r="H370" s="3"/>
      <c r="I370" s="3"/>
      <c r="J370" s="104"/>
      <c r="K370" s="104"/>
      <c r="L370" s="104"/>
      <c r="M370" s="80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76"/>
        <v>0</v>
      </c>
      <c r="AB370" s="1">
        <f t="shared" si="177"/>
        <v>0</v>
      </c>
      <c r="AC370" s="1">
        <f t="shared" si="178"/>
        <v>0</v>
      </c>
      <c r="AD370" s="1">
        <f t="shared" si="179"/>
        <v>0</v>
      </c>
      <c r="AE370" s="1" t="str">
        <f t="shared" si="187"/>
        <v/>
      </c>
      <c r="AF370" s="1" t="str">
        <f t="shared" si="180"/>
        <v/>
      </c>
      <c r="AG370" s="1" t="str">
        <f t="shared" si="181"/>
        <v/>
      </c>
      <c r="AH370" s="1" t="str">
        <f t="shared" si="182"/>
        <v/>
      </c>
      <c r="AI370" s="1" t="e">
        <f t="shared" si="188"/>
        <v>#N/A</v>
      </c>
      <c r="AJ370" s="9" t="e">
        <f t="shared" si="165"/>
        <v>#N/A</v>
      </c>
      <c r="AK370" s="9" t="e">
        <f t="shared" si="166"/>
        <v>#N/A</v>
      </c>
      <c r="AL370" s="9" t="e">
        <f t="shared" si="167"/>
        <v>#N/A</v>
      </c>
      <c r="AM370" s="9" t="e">
        <f t="shared" si="168"/>
        <v>#N/A</v>
      </c>
      <c r="AN370" s="9" t="e">
        <f t="shared" si="169"/>
        <v>#N/A</v>
      </c>
      <c r="AO370" s="9" t="e">
        <f t="shared" si="170"/>
        <v>#N/A</v>
      </c>
      <c r="AP370" s="1" t="str">
        <f t="shared" si="183"/>
        <v/>
      </c>
      <c r="AQ370" s="1" t="str">
        <f t="shared" si="184"/>
        <v/>
      </c>
      <c r="AS370" s="1" t="str">
        <f t="shared" si="185"/>
        <v/>
      </c>
      <c r="AT370" s="1" t="e">
        <f t="shared" si="189"/>
        <v>#N/A</v>
      </c>
      <c r="AU370" s="1" t="e">
        <f t="shared" si="171"/>
        <v>#N/A</v>
      </c>
      <c r="AV370" s="9" t="e">
        <f t="shared" si="186"/>
        <v>#N/A</v>
      </c>
      <c r="AW370" s="9" t="e">
        <f t="shared" si="172"/>
        <v>#N/A</v>
      </c>
      <c r="AX370" s="9" t="e">
        <f t="shared" si="173"/>
        <v>#N/A</v>
      </c>
      <c r="AY370" s="9" t="e">
        <f t="shared" si="174"/>
        <v>#N/A</v>
      </c>
      <c r="AZ370" s="9" t="e">
        <f t="shared" si="175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64"/>
        <v>#N/A</v>
      </c>
      <c r="C371" s="3"/>
      <c r="D371" s="3"/>
      <c r="E371" s="3"/>
      <c r="F371" s="3"/>
      <c r="G371" s="3"/>
      <c r="H371" s="3"/>
      <c r="I371" s="3"/>
      <c r="J371" s="104"/>
      <c r="K371" s="104"/>
      <c r="L371" s="104"/>
      <c r="M371" s="80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76"/>
        <v>0</v>
      </c>
      <c r="AB371" s="1">
        <f t="shared" si="177"/>
        <v>0</v>
      </c>
      <c r="AC371" s="1">
        <f t="shared" si="178"/>
        <v>0</v>
      </c>
      <c r="AD371" s="1">
        <f t="shared" si="179"/>
        <v>0</v>
      </c>
      <c r="AE371" s="1" t="str">
        <f t="shared" si="187"/>
        <v/>
      </c>
      <c r="AF371" s="1" t="str">
        <f t="shared" si="180"/>
        <v/>
      </c>
      <c r="AG371" s="1" t="str">
        <f t="shared" si="181"/>
        <v/>
      </c>
      <c r="AH371" s="1" t="str">
        <f t="shared" si="182"/>
        <v/>
      </c>
      <c r="AI371" s="1" t="e">
        <f t="shared" si="188"/>
        <v>#N/A</v>
      </c>
      <c r="AJ371" s="9" t="e">
        <f t="shared" si="165"/>
        <v>#N/A</v>
      </c>
      <c r="AK371" s="9" t="e">
        <f t="shared" si="166"/>
        <v>#N/A</v>
      </c>
      <c r="AL371" s="9" t="e">
        <f t="shared" si="167"/>
        <v>#N/A</v>
      </c>
      <c r="AM371" s="9" t="e">
        <f t="shared" si="168"/>
        <v>#N/A</v>
      </c>
      <c r="AN371" s="9" t="e">
        <f t="shared" si="169"/>
        <v>#N/A</v>
      </c>
      <c r="AO371" s="9" t="e">
        <f t="shared" si="170"/>
        <v>#N/A</v>
      </c>
      <c r="AP371" s="1" t="str">
        <f t="shared" si="183"/>
        <v/>
      </c>
      <c r="AQ371" s="1" t="str">
        <f t="shared" si="184"/>
        <v/>
      </c>
      <c r="AS371" s="1" t="str">
        <f t="shared" si="185"/>
        <v/>
      </c>
      <c r="AT371" s="1" t="e">
        <f t="shared" si="189"/>
        <v>#N/A</v>
      </c>
      <c r="AU371" s="1" t="e">
        <f t="shared" si="171"/>
        <v>#N/A</v>
      </c>
      <c r="AV371" s="9" t="e">
        <f t="shared" si="186"/>
        <v>#N/A</v>
      </c>
      <c r="AW371" s="9" t="e">
        <f t="shared" si="172"/>
        <v>#N/A</v>
      </c>
      <c r="AX371" s="9" t="e">
        <f t="shared" si="173"/>
        <v>#N/A</v>
      </c>
      <c r="AY371" s="9" t="e">
        <f t="shared" si="174"/>
        <v>#N/A</v>
      </c>
      <c r="AZ371" s="9" t="e">
        <f t="shared" si="175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64"/>
        <v>#N/A</v>
      </c>
      <c r="C372" s="3"/>
      <c r="D372" s="3"/>
      <c r="E372" s="3"/>
      <c r="F372" s="3"/>
      <c r="G372" s="3"/>
      <c r="H372" s="3"/>
      <c r="I372" s="3"/>
      <c r="J372" s="104"/>
      <c r="K372" s="104"/>
      <c r="L372" s="104"/>
      <c r="M372" s="80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76"/>
        <v>0</v>
      </c>
      <c r="AB372" s="1">
        <f t="shared" si="177"/>
        <v>0</v>
      </c>
      <c r="AC372" s="1">
        <f t="shared" si="178"/>
        <v>0</v>
      </c>
      <c r="AD372" s="1">
        <f t="shared" si="179"/>
        <v>0</v>
      </c>
      <c r="AE372" s="1" t="str">
        <f t="shared" si="187"/>
        <v/>
      </c>
      <c r="AF372" s="1" t="str">
        <f t="shared" si="180"/>
        <v/>
      </c>
      <c r="AG372" s="1" t="str">
        <f t="shared" si="181"/>
        <v/>
      </c>
      <c r="AH372" s="1" t="str">
        <f t="shared" si="182"/>
        <v/>
      </c>
      <c r="AI372" s="1" t="e">
        <f t="shared" si="188"/>
        <v>#N/A</v>
      </c>
      <c r="AJ372" s="9" t="e">
        <f t="shared" si="165"/>
        <v>#N/A</v>
      </c>
      <c r="AK372" s="9" t="e">
        <f t="shared" si="166"/>
        <v>#N/A</v>
      </c>
      <c r="AL372" s="9" t="e">
        <f t="shared" si="167"/>
        <v>#N/A</v>
      </c>
      <c r="AM372" s="9" t="e">
        <f t="shared" si="168"/>
        <v>#N/A</v>
      </c>
      <c r="AN372" s="9" t="e">
        <f t="shared" si="169"/>
        <v>#N/A</v>
      </c>
      <c r="AO372" s="9" t="e">
        <f t="shared" si="170"/>
        <v>#N/A</v>
      </c>
      <c r="AP372" s="1" t="str">
        <f t="shared" si="183"/>
        <v/>
      </c>
      <c r="AQ372" s="1" t="str">
        <f t="shared" si="184"/>
        <v/>
      </c>
      <c r="AS372" s="1" t="str">
        <f t="shared" si="185"/>
        <v/>
      </c>
      <c r="AT372" s="1" t="e">
        <f t="shared" si="189"/>
        <v>#N/A</v>
      </c>
      <c r="AU372" s="1" t="e">
        <f t="shared" si="171"/>
        <v>#N/A</v>
      </c>
      <c r="AV372" s="9" t="e">
        <f t="shared" si="186"/>
        <v>#N/A</v>
      </c>
      <c r="AW372" s="9" t="e">
        <f t="shared" si="172"/>
        <v>#N/A</v>
      </c>
      <c r="AX372" s="9" t="e">
        <f t="shared" si="173"/>
        <v>#N/A</v>
      </c>
      <c r="AY372" s="9" t="e">
        <f t="shared" si="174"/>
        <v>#N/A</v>
      </c>
      <c r="AZ372" s="9" t="e">
        <f t="shared" si="175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64"/>
        <v>#N/A</v>
      </c>
      <c r="C373" s="3"/>
      <c r="D373" s="3"/>
      <c r="E373" s="3"/>
      <c r="F373" s="3"/>
      <c r="G373" s="3"/>
      <c r="H373" s="3"/>
      <c r="I373" s="3"/>
      <c r="J373" s="104"/>
      <c r="K373" s="104"/>
      <c r="L373" s="104"/>
      <c r="M373" s="80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76"/>
        <v>0</v>
      </c>
      <c r="AB373" s="1">
        <f t="shared" si="177"/>
        <v>0</v>
      </c>
      <c r="AC373" s="1">
        <f t="shared" si="178"/>
        <v>0</v>
      </c>
      <c r="AD373" s="1">
        <f t="shared" si="179"/>
        <v>0</v>
      </c>
      <c r="AE373" s="1" t="str">
        <f t="shared" si="187"/>
        <v/>
      </c>
      <c r="AF373" s="1" t="str">
        <f t="shared" si="180"/>
        <v/>
      </c>
      <c r="AG373" s="1" t="str">
        <f t="shared" si="181"/>
        <v/>
      </c>
      <c r="AH373" s="1" t="str">
        <f t="shared" si="182"/>
        <v/>
      </c>
      <c r="AI373" s="1" t="e">
        <f t="shared" si="188"/>
        <v>#N/A</v>
      </c>
      <c r="AJ373" s="9" t="e">
        <f t="shared" si="165"/>
        <v>#N/A</v>
      </c>
      <c r="AK373" s="9" t="e">
        <f t="shared" si="166"/>
        <v>#N/A</v>
      </c>
      <c r="AL373" s="9" t="e">
        <f t="shared" si="167"/>
        <v>#N/A</v>
      </c>
      <c r="AM373" s="9" t="e">
        <f t="shared" si="168"/>
        <v>#N/A</v>
      </c>
      <c r="AN373" s="9" t="e">
        <f t="shared" si="169"/>
        <v>#N/A</v>
      </c>
      <c r="AO373" s="9" t="e">
        <f t="shared" si="170"/>
        <v>#N/A</v>
      </c>
      <c r="AP373" s="1" t="str">
        <f t="shared" si="183"/>
        <v/>
      </c>
      <c r="AQ373" s="1" t="str">
        <f t="shared" si="184"/>
        <v/>
      </c>
      <c r="AS373" s="1" t="str">
        <f t="shared" si="185"/>
        <v/>
      </c>
      <c r="AT373" s="1" t="e">
        <f t="shared" si="189"/>
        <v>#N/A</v>
      </c>
      <c r="AU373" s="1" t="e">
        <f t="shared" si="171"/>
        <v>#N/A</v>
      </c>
      <c r="AV373" s="9" t="e">
        <f t="shared" si="186"/>
        <v>#N/A</v>
      </c>
      <c r="AW373" s="9" t="e">
        <f t="shared" si="172"/>
        <v>#N/A</v>
      </c>
      <c r="AX373" s="9" t="e">
        <f t="shared" si="173"/>
        <v>#N/A</v>
      </c>
      <c r="AY373" s="9" t="e">
        <f t="shared" si="174"/>
        <v>#N/A</v>
      </c>
      <c r="AZ373" s="9" t="e">
        <f t="shared" si="175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104"/>
      <c r="K374" s="104"/>
      <c r="L374" s="104"/>
      <c r="M374" s="8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104"/>
      <c r="K375" s="104"/>
      <c r="L375" s="104"/>
      <c r="M375" s="80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104"/>
      <c r="K376" s="104"/>
      <c r="L376" s="104"/>
      <c r="M376" s="80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104"/>
      <c r="K377" s="104"/>
      <c r="L377" s="104"/>
      <c r="M377" s="80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104"/>
      <c r="K378" s="104"/>
      <c r="L378" s="104"/>
      <c r="M378" s="80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104"/>
      <c r="K379" s="104"/>
      <c r="L379" s="104"/>
      <c r="M379" s="80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104"/>
      <c r="K380" s="104"/>
      <c r="L380" s="104"/>
      <c r="M380" s="80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104"/>
      <c r="K381" s="104"/>
      <c r="L381" s="104"/>
      <c r="M381" s="80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104"/>
      <c r="K382" s="104"/>
      <c r="L382" s="104"/>
      <c r="M382" s="80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104"/>
      <c r="K383" s="104"/>
      <c r="L383" s="104"/>
      <c r="M383" s="80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104"/>
      <c r="K384" s="104"/>
      <c r="L384" s="104"/>
      <c r="M384" s="80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104"/>
      <c r="K385" s="104"/>
      <c r="L385" s="104"/>
      <c r="M385" s="80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104"/>
      <c r="K386" s="104"/>
      <c r="L386" s="104"/>
      <c r="M386" s="80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104"/>
      <c r="K387" s="104"/>
      <c r="L387" s="104"/>
      <c r="M387" s="80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104"/>
      <c r="K388" s="104"/>
      <c r="L388" s="104"/>
      <c r="M388" s="80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104"/>
      <c r="K389" s="104"/>
      <c r="L389" s="104"/>
      <c r="M389" s="80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104"/>
      <c r="K390" s="104"/>
      <c r="L390" s="104"/>
      <c r="M390" s="80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104"/>
      <c r="K391" s="104"/>
      <c r="L391" s="104"/>
      <c r="M391" s="80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104"/>
      <c r="K392" s="104"/>
      <c r="L392" s="104"/>
      <c r="M392" s="80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104"/>
      <c r="K393" s="104"/>
      <c r="L393" s="104"/>
      <c r="M393" s="80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104"/>
      <c r="K394" s="104"/>
      <c r="L394" s="104"/>
      <c r="M394" s="80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104"/>
      <c r="K395" s="104"/>
      <c r="L395" s="104"/>
      <c r="M395" s="80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104"/>
      <c r="K396" s="104"/>
      <c r="L396" s="104"/>
      <c r="M396" s="80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104"/>
      <c r="K397" s="104"/>
      <c r="L397" s="104"/>
      <c r="M397" s="80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104"/>
      <c r="K398" s="104"/>
      <c r="L398" s="104"/>
      <c r="M398" s="80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104"/>
      <c r="K399" s="104"/>
      <c r="L399" s="104"/>
      <c r="M399" s="80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104"/>
      <c r="K400" s="104"/>
      <c r="L400" s="104"/>
      <c r="M400" s="80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104"/>
      <c r="K401" s="104"/>
      <c r="L401" s="104"/>
      <c r="M401" s="80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104"/>
      <c r="K402" s="104"/>
      <c r="L402" s="104"/>
      <c r="M402" s="80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104"/>
      <c r="K403" s="104"/>
      <c r="L403" s="104"/>
      <c r="M403" s="80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104"/>
      <c r="K404" s="104"/>
      <c r="L404" s="104"/>
      <c r="M404" s="80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104"/>
      <c r="K405" s="104"/>
      <c r="L405" s="104"/>
      <c r="M405" s="80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104"/>
      <c r="K406" s="104"/>
      <c r="L406" s="104"/>
      <c r="M406" s="80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104"/>
      <c r="K407" s="104"/>
      <c r="L407" s="104"/>
      <c r="M407" s="80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104"/>
      <c r="K408" s="104"/>
      <c r="L408" s="104"/>
      <c r="M408" s="80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104"/>
      <c r="K409" s="104"/>
      <c r="L409" s="104"/>
      <c r="M409" s="80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104"/>
      <c r="K410" s="104"/>
      <c r="L410" s="104"/>
      <c r="M410" s="80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104"/>
      <c r="K411" s="104"/>
      <c r="L411" s="104"/>
      <c r="M411" s="80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104"/>
      <c r="K412" s="104"/>
      <c r="L412" s="104"/>
      <c r="M412" s="80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104"/>
      <c r="K413" s="104"/>
      <c r="L413" s="104"/>
      <c r="M413" s="80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104"/>
      <c r="K414" s="104"/>
      <c r="L414" s="104"/>
      <c r="M414" s="80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104"/>
      <c r="K415" s="104"/>
      <c r="L415" s="104"/>
      <c r="M415" s="80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104"/>
      <c r="K416" s="104"/>
      <c r="L416" s="104"/>
      <c r="M416" s="80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104"/>
      <c r="K417" s="104"/>
      <c r="L417" s="104"/>
      <c r="M417" s="80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104"/>
      <c r="K418" s="104"/>
      <c r="L418" s="104"/>
      <c r="M418" s="80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104"/>
      <c r="K419" s="104"/>
      <c r="L419" s="104"/>
      <c r="M419" s="80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104"/>
      <c r="K420" s="104"/>
      <c r="L420" s="104"/>
      <c r="M420" s="80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104"/>
      <c r="K421" s="104"/>
      <c r="L421" s="104"/>
      <c r="M421" s="80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104"/>
      <c r="K422" s="104"/>
      <c r="L422" s="104"/>
      <c r="M422" s="80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104"/>
      <c r="K423" s="104"/>
      <c r="L423" s="104"/>
      <c r="M423" s="80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104"/>
      <c r="K424" s="104"/>
      <c r="L424" s="104"/>
      <c r="M424" s="80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104"/>
      <c r="K425" s="104"/>
      <c r="L425" s="104"/>
      <c r="M425" s="80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104"/>
      <c r="K426" s="104"/>
      <c r="L426" s="104"/>
      <c r="M426" s="80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104"/>
      <c r="K427" s="104"/>
      <c r="L427" s="104"/>
      <c r="M427" s="80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104"/>
      <c r="K428" s="104"/>
      <c r="L428" s="104"/>
      <c r="M428" s="8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104"/>
      <c r="K429" s="104"/>
      <c r="L429" s="104"/>
      <c r="M429" s="80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104"/>
      <c r="K430" s="104"/>
      <c r="L430" s="104"/>
      <c r="M430" s="8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104"/>
      <c r="K431" s="104"/>
      <c r="L431" s="104"/>
      <c r="M431" s="80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104"/>
      <c r="K432" s="104"/>
      <c r="L432" s="104"/>
      <c r="M432" s="80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104"/>
      <c r="K433" s="104"/>
      <c r="L433" s="104"/>
      <c r="M433" s="80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104"/>
      <c r="K434" s="104"/>
      <c r="L434" s="104"/>
      <c r="M434" s="8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104"/>
      <c r="K435" s="104"/>
      <c r="L435" s="104"/>
      <c r="M435" s="80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104"/>
      <c r="K436" s="104"/>
      <c r="L436" s="104"/>
      <c r="M436" s="8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104"/>
      <c r="K437" s="104"/>
      <c r="L437" s="104"/>
      <c r="M437" s="80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104"/>
      <c r="K438" s="104"/>
      <c r="L438" s="104"/>
      <c r="M438" s="80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104"/>
      <c r="K439" s="104"/>
      <c r="L439" s="104"/>
      <c r="M439" s="8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104"/>
      <c r="K440" s="104"/>
      <c r="L440" s="104"/>
      <c r="M440" s="80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104"/>
      <c r="K441" s="104"/>
      <c r="L441" s="104"/>
      <c r="M441" s="80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104"/>
      <c r="K442" s="104"/>
      <c r="L442" s="104"/>
      <c r="M442" s="80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104"/>
      <c r="K443" s="104"/>
      <c r="L443" s="104"/>
      <c r="M443" s="80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104"/>
      <c r="K444" s="104"/>
      <c r="L444" s="104"/>
      <c r="M444" s="80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104"/>
      <c r="K445" s="104"/>
      <c r="L445" s="104"/>
      <c r="M445" s="80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104"/>
      <c r="K446" s="104"/>
      <c r="L446" s="104"/>
      <c r="M446" s="80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104"/>
      <c r="K447" s="104"/>
      <c r="L447" s="104"/>
      <c r="M447" s="80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104"/>
      <c r="K448" s="104"/>
      <c r="L448" s="104"/>
      <c r="M448" s="80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104"/>
      <c r="K449" s="104"/>
      <c r="L449" s="104"/>
      <c r="M449" s="80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104"/>
      <c r="K450" s="104"/>
      <c r="L450" s="104"/>
      <c r="M450" s="80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104"/>
      <c r="K451" s="104"/>
      <c r="L451" s="104"/>
      <c r="M451" s="80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104"/>
      <c r="K452" s="104"/>
      <c r="L452" s="104"/>
      <c r="M452" s="80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104"/>
      <c r="K453" s="104"/>
      <c r="L453" s="104"/>
      <c r="M453" s="80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104"/>
      <c r="K454" s="104"/>
      <c r="L454" s="104"/>
      <c r="M454" s="80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104"/>
      <c r="K455" s="104"/>
      <c r="L455" s="104"/>
      <c r="M455" s="80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104"/>
      <c r="K456" s="104"/>
      <c r="L456" s="104"/>
      <c r="M456" s="80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104"/>
      <c r="K457" s="104"/>
      <c r="L457" s="104"/>
      <c r="M457" s="80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104"/>
      <c r="K458" s="104"/>
      <c r="L458" s="104"/>
      <c r="M458" s="80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104"/>
      <c r="K459" s="104"/>
      <c r="L459" s="104"/>
      <c r="M459" s="80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104"/>
      <c r="K460" s="104"/>
      <c r="L460" s="104"/>
      <c r="M460" s="80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104"/>
      <c r="K461" s="104"/>
      <c r="L461" s="104"/>
      <c r="M461" s="80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104"/>
      <c r="K462" s="104"/>
      <c r="L462" s="104"/>
      <c r="M462" s="80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104"/>
      <c r="K463" s="104"/>
      <c r="L463" s="104"/>
      <c r="M463" s="80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104"/>
      <c r="K464" s="104"/>
      <c r="L464" s="104"/>
      <c r="M464" s="80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104"/>
      <c r="K465" s="104"/>
      <c r="L465" s="104"/>
      <c r="M465" s="80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104"/>
      <c r="K466" s="104"/>
      <c r="L466" s="104"/>
      <c r="M466" s="80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104"/>
      <c r="K467" s="104"/>
      <c r="L467" s="104"/>
      <c r="M467" s="80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104"/>
      <c r="K468" s="104"/>
      <c r="L468" s="104"/>
      <c r="M468" s="80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104"/>
      <c r="K469" s="104"/>
      <c r="L469" s="104"/>
      <c r="M469" s="80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104"/>
      <c r="K470" s="104"/>
      <c r="L470" s="104"/>
      <c r="M470" s="80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104"/>
      <c r="K471" s="104"/>
      <c r="L471" s="104"/>
      <c r="M471" s="80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104"/>
      <c r="K472" s="104"/>
      <c r="L472" s="104"/>
      <c r="M472" s="80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104"/>
      <c r="K473" s="104"/>
      <c r="L473" s="104"/>
      <c r="M473" s="80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104"/>
      <c r="K474" s="104"/>
      <c r="L474" s="104"/>
      <c r="M474" s="80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104"/>
      <c r="K475" s="104"/>
      <c r="L475" s="104"/>
      <c r="M475" s="80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104"/>
      <c r="K476" s="104"/>
      <c r="L476" s="104"/>
      <c r="M476" s="80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104"/>
      <c r="K477" s="104"/>
      <c r="L477" s="104"/>
      <c r="M477" s="80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104"/>
      <c r="K478" s="104"/>
      <c r="L478" s="104"/>
      <c r="M478" s="80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104"/>
      <c r="K479" s="104"/>
      <c r="L479" s="104"/>
      <c r="M479" s="80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104"/>
      <c r="K480" s="104"/>
      <c r="L480" s="104"/>
      <c r="M480" s="80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104"/>
      <c r="K481" s="104"/>
      <c r="L481" s="104"/>
      <c r="M481" s="80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104"/>
      <c r="K482" s="104"/>
      <c r="L482" s="104"/>
      <c r="M482" s="80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104"/>
      <c r="K483" s="104"/>
      <c r="L483" s="104"/>
      <c r="M483" s="80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104"/>
      <c r="K484" s="104"/>
      <c r="L484" s="104"/>
      <c r="M484" s="80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104"/>
      <c r="K485" s="104"/>
      <c r="L485" s="104"/>
      <c r="M485" s="80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104"/>
      <c r="K486" s="104"/>
      <c r="L486" s="104"/>
      <c r="M486" s="80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104"/>
      <c r="K487" s="104"/>
      <c r="L487" s="104"/>
      <c r="M487" s="80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104"/>
      <c r="K488" s="104"/>
      <c r="L488" s="104"/>
      <c r="M488" s="80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104"/>
      <c r="K489" s="104"/>
      <c r="L489" s="104"/>
      <c r="M489" s="80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104"/>
      <c r="K490" s="104"/>
      <c r="L490" s="104"/>
      <c r="M490" s="80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104"/>
      <c r="K491" s="104"/>
      <c r="L491" s="104"/>
      <c r="M491" s="80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104"/>
      <c r="K492" s="104"/>
      <c r="L492" s="104"/>
      <c r="M492" s="80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104"/>
      <c r="K493" s="104"/>
      <c r="L493" s="104"/>
      <c r="M493" s="80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104"/>
      <c r="K494" s="104"/>
      <c r="L494" s="104"/>
      <c r="M494" s="80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104"/>
      <c r="K495" s="104"/>
      <c r="L495" s="104"/>
      <c r="M495" s="80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104"/>
      <c r="K496" s="104"/>
      <c r="L496" s="104"/>
      <c r="M496" s="80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104"/>
      <c r="K497" s="104"/>
      <c r="L497" s="104"/>
      <c r="M497" s="80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104"/>
      <c r="K498" s="104"/>
      <c r="L498" s="104"/>
      <c r="M498" s="80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104"/>
      <c r="K499" s="104"/>
      <c r="L499" s="104"/>
      <c r="M499" s="80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104"/>
      <c r="K500" s="104"/>
      <c r="L500" s="104"/>
      <c r="M500" s="8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104"/>
      <c r="K501" s="104"/>
      <c r="L501" s="104"/>
      <c r="M501" s="80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104"/>
      <c r="K502" s="104"/>
      <c r="L502" s="104"/>
      <c r="M502" s="80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104"/>
      <c r="K503" s="104"/>
      <c r="L503" s="104"/>
      <c r="M503" s="80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104"/>
      <c r="K504" s="104"/>
      <c r="L504" s="104"/>
      <c r="M504" s="80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104"/>
      <c r="K505" s="104"/>
      <c r="L505" s="104"/>
      <c r="M505" s="80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104"/>
      <c r="K506" s="104"/>
      <c r="L506" s="104"/>
      <c r="M506" s="80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104"/>
      <c r="K507" s="104"/>
      <c r="L507" s="104"/>
      <c r="M507" s="8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104"/>
      <c r="K508" s="104"/>
      <c r="L508" s="104"/>
      <c r="M508" s="8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104"/>
      <c r="K509" s="104"/>
      <c r="L509" s="104"/>
      <c r="M509" s="80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104"/>
      <c r="K510" s="104"/>
      <c r="L510" s="104"/>
      <c r="M510" s="80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104"/>
      <c r="K511" s="104"/>
      <c r="L511" s="104"/>
      <c r="M511" s="80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104"/>
      <c r="K512" s="104"/>
      <c r="L512" s="104"/>
      <c r="M512" s="80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104"/>
      <c r="K513" s="104"/>
      <c r="L513" s="104"/>
      <c r="M513" s="80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104"/>
      <c r="K514" s="104"/>
      <c r="L514" s="104"/>
      <c r="M514" s="8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104"/>
      <c r="K515" s="104"/>
      <c r="L515" s="104"/>
      <c r="M515" s="80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104"/>
      <c r="K516" s="104"/>
      <c r="L516" s="104"/>
      <c r="M516" s="80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104"/>
      <c r="K517" s="104"/>
      <c r="L517" s="104"/>
      <c r="M517" s="80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104"/>
      <c r="K518" s="104"/>
      <c r="L518" s="104"/>
      <c r="M518" s="80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104"/>
      <c r="K519" s="104"/>
      <c r="L519" s="104"/>
      <c r="M519" s="80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104"/>
      <c r="K520" s="104"/>
      <c r="L520" s="104"/>
      <c r="M520" s="80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104"/>
      <c r="K521" s="104"/>
      <c r="L521" s="104"/>
      <c r="M521" s="80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104"/>
      <c r="K522" s="104"/>
      <c r="L522" s="104"/>
      <c r="M522" s="80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104"/>
      <c r="K523" s="104"/>
      <c r="L523" s="104"/>
      <c r="M523" s="80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104"/>
      <c r="K524" s="104"/>
      <c r="L524" s="104"/>
      <c r="M524" s="80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104"/>
      <c r="K525" s="104"/>
      <c r="L525" s="104"/>
      <c r="M525" s="80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104"/>
      <c r="K526" s="104"/>
      <c r="L526" s="104"/>
      <c r="M526" s="80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104"/>
      <c r="K527" s="104"/>
      <c r="L527" s="104"/>
      <c r="M527" s="8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104"/>
      <c r="K528" s="104"/>
      <c r="L528" s="104"/>
      <c r="M528" s="80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104"/>
      <c r="K529" s="104"/>
      <c r="L529" s="104"/>
      <c r="M529" s="80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104"/>
      <c r="K530" s="104"/>
      <c r="L530" s="104"/>
      <c r="M530" s="80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104"/>
      <c r="K531" s="104"/>
      <c r="L531" s="104"/>
      <c r="M531" s="8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104"/>
      <c r="K532" s="104"/>
      <c r="L532" s="104"/>
      <c r="M532" s="80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104"/>
      <c r="K533" s="104"/>
      <c r="L533" s="104"/>
      <c r="M533" s="80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104"/>
      <c r="K534" s="104"/>
      <c r="L534" s="104"/>
      <c r="M534" s="80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104"/>
      <c r="K535" s="104"/>
      <c r="L535" s="104"/>
      <c r="M535" s="8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104"/>
      <c r="K536" s="104"/>
      <c r="L536" s="104"/>
      <c r="M536" s="80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104"/>
      <c r="K537" s="104"/>
      <c r="L537" s="104"/>
      <c r="M537" s="80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104"/>
      <c r="K538" s="104"/>
      <c r="L538" s="104"/>
      <c r="M538" s="80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104"/>
      <c r="K539" s="104"/>
      <c r="L539" s="104"/>
      <c r="M539" s="80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104"/>
      <c r="K540" s="104"/>
      <c r="L540" s="104"/>
      <c r="M540" s="80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104"/>
      <c r="K541" s="104"/>
      <c r="L541" s="104"/>
      <c r="M541" s="80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104"/>
      <c r="K542" s="104"/>
      <c r="L542" s="104"/>
      <c r="M542" s="80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104"/>
      <c r="K543" s="104"/>
      <c r="L543" s="104"/>
      <c r="M543" s="80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104"/>
      <c r="K544" s="104"/>
      <c r="L544" s="104"/>
      <c r="M544" s="80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104"/>
      <c r="K545" s="104"/>
      <c r="L545" s="104"/>
      <c r="M545" s="80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104"/>
      <c r="K546" s="104"/>
      <c r="L546" s="104"/>
      <c r="M546" s="80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104"/>
      <c r="K547" s="104"/>
      <c r="L547" s="104"/>
      <c r="M547" s="80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104"/>
      <c r="K548" s="104"/>
      <c r="L548" s="104"/>
      <c r="M548" s="80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104"/>
      <c r="K549" s="104"/>
      <c r="L549" s="104"/>
      <c r="M549" s="80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104"/>
      <c r="K550" s="104"/>
      <c r="L550" s="104"/>
      <c r="M550" s="80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104"/>
      <c r="K551" s="104"/>
      <c r="L551" s="104"/>
      <c r="M551" s="80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104"/>
      <c r="K552" s="104"/>
      <c r="L552" s="104"/>
      <c r="M552" s="80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104"/>
      <c r="K553" s="104"/>
      <c r="L553" s="104"/>
      <c r="M553" s="80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104"/>
      <c r="K554" s="104"/>
      <c r="L554" s="104"/>
      <c r="M554" s="80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104"/>
      <c r="K555" s="104"/>
      <c r="L555" s="104"/>
      <c r="M555" s="80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104"/>
      <c r="K556" s="104"/>
      <c r="L556" s="104"/>
      <c r="M556" s="80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104"/>
      <c r="K557" s="104"/>
      <c r="L557" s="104"/>
      <c r="M557" s="80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104"/>
      <c r="K558" s="104"/>
      <c r="L558" s="104"/>
      <c r="M558" s="80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104"/>
      <c r="K559" s="104"/>
      <c r="L559" s="104"/>
      <c r="M559" s="80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104"/>
      <c r="K560" s="104"/>
      <c r="L560" s="104"/>
      <c r="M560" s="80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104"/>
      <c r="K561" s="104"/>
      <c r="L561" s="104"/>
      <c r="M561" s="80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104"/>
      <c r="K562" s="104"/>
      <c r="L562" s="104"/>
      <c r="M562" s="80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104"/>
      <c r="K563" s="104"/>
      <c r="L563" s="104"/>
      <c r="M563" s="80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104"/>
      <c r="K564" s="104"/>
      <c r="L564" s="104"/>
      <c r="M564" s="80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104"/>
      <c r="K565" s="104"/>
      <c r="L565" s="104"/>
      <c r="M565" s="80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104"/>
      <c r="K566" s="104"/>
      <c r="L566" s="104"/>
      <c r="M566" s="80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104"/>
      <c r="K567" s="104"/>
      <c r="L567" s="104"/>
      <c r="M567" s="80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104"/>
      <c r="K568" s="104"/>
      <c r="L568" s="104"/>
      <c r="M568" s="80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104"/>
      <c r="K569" s="104"/>
      <c r="L569" s="104"/>
      <c r="M569" s="80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104"/>
      <c r="K570" s="104"/>
      <c r="L570" s="104"/>
      <c r="M570" s="80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104"/>
      <c r="K571" s="104"/>
      <c r="L571" s="104"/>
      <c r="M571" s="8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104"/>
      <c r="K572" s="104"/>
      <c r="L572" s="104"/>
      <c r="M572" s="80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104"/>
      <c r="K573" s="104"/>
      <c r="L573" s="104"/>
      <c r="M573" s="80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104"/>
      <c r="K574" s="104"/>
      <c r="L574" s="104"/>
      <c r="M574" s="80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104"/>
      <c r="K575" s="104"/>
      <c r="L575" s="104"/>
      <c r="M575" s="80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104"/>
      <c r="K576" s="104"/>
      <c r="L576" s="104"/>
      <c r="M576" s="80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104"/>
      <c r="K577" s="104"/>
      <c r="L577" s="104"/>
      <c r="M577" s="80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104"/>
      <c r="K578" s="104"/>
      <c r="L578" s="104"/>
      <c r="M578" s="80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104"/>
      <c r="K579" s="104"/>
      <c r="L579" s="104"/>
      <c r="M579" s="80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104"/>
      <c r="K580" s="104"/>
      <c r="L580" s="104"/>
      <c r="M580" s="80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104"/>
      <c r="K581" s="104"/>
      <c r="L581" s="104"/>
      <c r="M581" s="80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104"/>
      <c r="K582" s="104"/>
      <c r="L582" s="104"/>
      <c r="M582" s="80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104"/>
      <c r="K583" s="104"/>
      <c r="L583" s="104"/>
      <c r="M583" s="80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104"/>
      <c r="K584" s="104"/>
      <c r="L584" s="104"/>
      <c r="M584" s="8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104"/>
      <c r="K585" s="104"/>
      <c r="L585" s="104"/>
      <c r="M585" s="80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104"/>
      <c r="K586" s="104"/>
      <c r="L586" s="104"/>
      <c r="M586" s="8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104"/>
      <c r="K587" s="104"/>
      <c r="L587" s="104"/>
      <c r="M587" s="80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104"/>
      <c r="K588" s="104"/>
      <c r="L588" s="104"/>
      <c r="M588" s="80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104"/>
      <c r="K589" s="104"/>
      <c r="L589" s="104"/>
      <c r="M589" s="80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104"/>
      <c r="K590" s="104"/>
      <c r="L590" s="104"/>
      <c r="M590" s="80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104"/>
      <c r="K591" s="104"/>
      <c r="L591" s="104"/>
      <c r="M591" s="80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104"/>
      <c r="K592" s="104"/>
      <c r="L592" s="104"/>
      <c r="M592" s="80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104"/>
      <c r="K593" s="104"/>
      <c r="L593" s="104"/>
      <c r="M593" s="80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104"/>
      <c r="K594" s="104"/>
      <c r="L594" s="104"/>
      <c r="M594" s="80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104"/>
      <c r="K595" s="104"/>
      <c r="L595" s="104"/>
      <c r="M595" s="80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104"/>
      <c r="K596" s="104"/>
      <c r="L596" s="104"/>
      <c r="M596" s="80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104"/>
      <c r="K597" s="104"/>
      <c r="L597" s="104"/>
      <c r="M597" s="8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104"/>
      <c r="K598" s="104"/>
      <c r="L598" s="104"/>
      <c r="M598" s="80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104"/>
      <c r="K599" s="104"/>
      <c r="L599" s="104"/>
      <c r="M599" s="80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104"/>
      <c r="K600" s="104"/>
      <c r="L600" s="104"/>
      <c r="M600" s="80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104"/>
      <c r="K601" s="104"/>
      <c r="L601" s="104"/>
      <c r="M601" s="80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104"/>
      <c r="K602" s="104"/>
      <c r="L602" s="104"/>
      <c r="M602" s="80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104"/>
      <c r="K603" s="104"/>
      <c r="L603" s="104"/>
      <c r="M603" s="80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104"/>
      <c r="K604" s="104"/>
      <c r="L604" s="104"/>
      <c r="M604" s="80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104"/>
      <c r="K605" s="104"/>
      <c r="L605" s="104"/>
      <c r="M605" s="80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104"/>
      <c r="K606" s="104"/>
      <c r="L606" s="104"/>
      <c r="M606" s="80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104"/>
      <c r="K607" s="104"/>
      <c r="L607" s="104"/>
      <c r="M607" s="80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104"/>
      <c r="K608" s="104"/>
      <c r="L608" s="104"/>
      <c r="M608" s="80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104"/>
      <c r="K609" s="104"/>
      <c r="L609" s="104"/>
      <c r="M609" s="80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104"/>
      <c r="K610" s="104"/>
      <c r="L610" s="104"/>
      <c r="M610" s="80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104"/>
      <c r="K611" s="104"/>
      <c r="L611" s="104"/>
      <c r="M611" s="80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104"/>
      <c r="K612" s="104"/>
      <c r="L612" s="104"/>
      <c r="M612" s="80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104"/>
      <c r="K613" s="104"/>
      <c r="L613" s="104"/>
      <c r="M613" s="80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104"/>
      <c r="K614" s="104"/>
      <c r="L614" s="104"/>
      <c r="M614" s="80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104"/>
      <c r="K615" s="104"/>
      <c r="L615" s="104"/>
      <c r="M615" s="80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104"/>
      <c r="K616" s="104"/>
      <c r="L616" s="104"/>
      <c r="M616" s="80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104"/>
      <c r="K617" s="104"/>
      <c r="L617" s="104"/>
      <c r="M617" s="80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104"/>
      <c r="K618" s="104"/>
      <c r="L618" s="104"/>
      <c r="M618" s="80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104"/>
      <c r="K619" s="104"/>
      <c r="L619" s="104"/>
      <c r="M619" s="80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104"/>
      <c r="K620" s="104"/>
      <c r="L620" s="104"/>
      <c r="M620" s="80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104"/>
      <c r="K621" s="104"/>
      <c r="L621" s="104"/>
      <c r="M621" s="80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104"/>
      <c r="K622" s="104"/>
      <c r="L622" s="104"/>
      <c r="M622" s="80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104"/>
      <c r="K623" s="104"/>
      <c r="L623" s="104"/>
      <c r="M623" s="80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104"/>
      <c r="K624" s="104"/>
      <c r="L624" s="104"/>
      <c r="M624" s="80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104"/>
      <c r="K625" s="104"/>
      <c r="L625" s="104"/>
      <c r="M625" s="80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104"/>
      <c r="K626" s="104"/>
      <c r="L626" s="104"/>
      <c r="M626" s="80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104"/>
      <c r="K627" s="104"/>
      <c r="L627" s="104"/>
      <c r="M627" s="80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104"/>
      <c r="K628" s="104"/>
      <c r="L628" s="104"/>
      <c r="M628" s="80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104"/>
      <c r="K629" s="104"/>
      <c r="L629" s="104"/>
      <c r="M629" s="80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104"/>
      <c r="K630" s="104"/>
      <c r="L630" s="104"/>
      <c r="M630" s="80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104"/>
      <c r="K631" s="104"/>
      <c r="L631" s="104"/>
      <c r="M631" s="80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104"/>
      <c r="K632" s="104"/>
      <c r="L632" s="104"/>
      <c r="M632" s="80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104"/>
      <c r="K633" s="104"/>
      <c r="L633" s="104"/>
      <c r="M633" s="80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104"/>
      <c r="K634" s="104"/>
      <c r="L634" s="104"/>
      <c r="M634" s="80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104"/>
      <c r="K635" s="104"/>
      <c r="L635" s="104"/>
      <c r="M635" s="80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104"/>
      <c r="K636" s="104"/>
      <c r="L636" s="104"/>
      <c r="M636" s="80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104"/>
      <c r="K637" s="104"/>
      <c r="L637" s="104"/>
      <c r="M637" s="80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104"/>
      <c r="K638" s="104"/>
      <c r="L638" s="104"/>
      <c r="M638" s="80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104"/>
      <c r="K639" s="104"/>
      <c r="L639" s="104"/>
      <c r="M639" s="80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104"/>
      <c r="K640" s="104"/>
      <c r="L640" s="104"/>
      <c r="M640" s="80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104"/>
      <c r="K641" s="104"/>
      <c r="L641" s="104"/>
      <c r="M641" s="80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104"/>
      <c r="K642" s="104"/>
      <c r="L642" s="104"/>
      <c r="M642" s="80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104"/>
      <c r="K643" s="104"/>
      <c r="L643" s="104"/>
      <c r="M643" s="80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104"/>
      <c r="K644" s="104"/>
      <c r="L644" s="104"/>
      <c r="M644" s="80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104"/>
      <c r="K645" s="104"/>
      <c r="L645" s="104"/>
      <c r="M645" s="80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104"/>
      <c r="K646" s="104"/>
      <c r="L646" s="104"/>
      <c r="M646" s="80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104"/>
      <c r="K647" s="104"/>
      <c r="L647" s="104"/>
      <c r="M647" s="80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104"/>
      <c r="K648" s="104"/>
      <c r="L648" s="104"/>
      <c r="M648" s="80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104"/>
      <c r="K649" s="104"/>
      <c r="L649" s="104"/>
      <c r="M649" s="80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L12:BM12"/>
    <mergeCell ref="AK11:AO11"/>
    <mergeCell ref="N12:O12"/>
    <mergeCell ref="P12:R12"/>
    <mergeCell ref="AE12:AH12"/>
    <mergeCell ref="AK12:AO12"/>
    <mergeCell ref="BJ12:BK12"/>
    <mergeCell ref="AU11:AZ11"/>
    <mergeCell ref="AP12:AS12"/>
    <mergeCell ref="AU12:AZ12"/>
    <mergeCell ref="Y12:Z12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EB20C-1A89-4173-BEA6-E6EA1B1B28F3}">
  <dimension ref="A1:CI649"/>
  <sheetViews>
    <sheetView workbookViewId="0">
      <selection activeCell="P7" sqref="P7"/>
    </sheetView>
  </sheetViews>
  <sheetFormatPr baseColWidth="10" defaultRowHeight="14.4" x14ac:dyDescent="0.3"/>
  <cols>
    <col min="1" max="1" width="15.33203125" style="7" bestFit="1" customWidth="1"/>
    <col min="2" max="2" width="9.44140625" style="1" bestFit="1" customWidth="1"/>
    <col min="3" max="3" width="4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5" bestFit="1" customWidth="1"/>
    <col min="11" max="11" width="10.44140625" style="5" bestFit="1" customWidth="1"/>
    <col min="12" max="12" width="8.6640625" style="5" bestFit="1" customWidth="1"/>
    <col min="13" max="13" width="3.44140625" style="4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9" style="1" bestFit="1" customWidth="1"/>
    <col min="20" max="20" width="13" style="1" bestFit="1" customWidth="1"/>
    <col min="21" max="21" width="6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6" width="11.44140625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4.6640625" style="1" bestFit="1" customWidth="1"/>
    <col min="32" max="32" width="4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63" width="11.5546875" style="7"/>
    <col min="64" max="64" width="11.5546875" style="1"/>
    <col min="65" max="65" width="11.5546875" style="74"/>
    <col min="66" max="68" width="11.5546875" style="1"/>
    <col min="69" max="69" width="13.6640625" style="1" bestFit="1" customWidth="1"/>
    <col min="70" max="70" width="13.6640625" style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3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BL3" s="7"/>
      <c r="BM3" s="7"/>
      <c r="BN3" s="7"/>
      <c r="BO3" s="7"/>
      <c r="BP3" s="7"/>
      <c r="BQ3" s="7"/>
      <c r="BR3" s="7"/>
      <c r="BT3" s="7">
        <v>0</v>
      </c>
      <c r="BU3" s="68">
        <v>14</v>
      </c>
      <c r="BV3" s="82">
        <v>45.531870826998805</v>
      </c>
      <c r="BW3" s="1">
        <v>3547795.5229972079</v>
      </c>
      <c r="BX3" s="7">
        <v>21</v>
      </c>
      <c r="BY3" s="1">
        <v>168942.64395224801</v>
      </c>
      <c r="BZ3" s="49">
        <v>548795.63907781662</v>
      </c>
      <c r="CA3" s="49">
        <v>670138.0748317684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BL4" s="7"/>
      <c r="BM4" s="7"/>
      <c r="BN4" s="7"/>
      <c r="BO4" s="7"/>
      <c r="BP4" s="7"/>
      <c r="BQ4" s="7"/>
      <c r="BR4" s="7"/>
      <c r="BT4" s="7">
        <v>34</v>
      </c>
      <c r="BU4" s="83"/>
      <c r="BV4" s="84"/>
      <c r="BW4" s="85"/>
      <c r="BX4" s="86"/>
      <c r="BY4" s="85"/>
      <c r="BZ4" s="87"/>
      <c r="CA4" s="87"/>
      <c r="CB4" s="1">
        <v>49</v>
      </c>
      <c r="CH4" s="1"/>
      <c r="CI4" s="1"/>
    </row>
    <row r="5" spans="1:87" x14ac:dyDescent="0.3">
      <c r="A5" s="1"/>
      <c r="BL5" s="7"/>
      <c r="BM5" s="7"/>
      <c r="BN5" s="7"/>
      <c r="BO5" s="7"/>
      <c r="BP5" s="7"/>
      <c r="BQ5" s="7"/>
      <c r="BR5" s="7"/>
      <c r="BU5" s="68">
        <v>12</v>
      </c>
      <c r="BV5" s="82">
        <v>32.713884886111167</v>
      </c>
      <c r="BW5" s="1">
        <v>16286396.148567203</v>
      </c>
      <c r="BX5" s="7">
        <v>23</v>
      </c>
      <c r="BY5" s="1">
        <v>708104.18037248706</v>
      </c>
      <c r="BZ5" s="49">
        <v>394300.45453229791</v>
      </c>
      <c r="CA5" s="49">
        <v>481482.95775378414</v>
      </c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BL6" s="7"/>
      <c r="BM6" s="7"/>
      <c r="BN6" s="7"/>
      <c r="BO6" s="7"/>
      <c r="BP6" s="7"/>
      <c r="BQ6" s="7"/>
      <c r="BR6" s="7"/>
      <c r="BU6" s="68">
        <v>13</v>
      </c>
      <c r="BV6" s="82">
        <v>38.522108046029203</v>
      </c>
      <c r="BW6" s="1">
        <v>8793405.6751205344</v>
      </c>
      <c r="BX6" s="7">
        <v>22</v>
      </c>
      <c r="BY6" s="1">
        <v>399700.25796002429</v>
      </c>
      <c r="BZ6" s="49">
        <v>464306.96827879001</v>
      </c>
      <c r="CA6" s="49">
        <v>566968.38622145785</v>
      </c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BL7" s="7"/>
      <c r="BM7" s="7"/>
      <c r="BN7" s="7"/>
      <c r="BO7" s="7"/>
      <c r="BP7" s="7"/>
      <c r="BQ7" s="7"/>
      <c r="BR7" s="7"/>
      <c r="BU7" s="68">
        <v>14</v>
      </c>
      <c r="BV7" s="82">
        <v>45.531870815208222</v>
      </c>
      <c r="BW7" s="1">
        <v>3547795.5229972005</v>
      </c>
      <c r="BX7" s="7">
        <v>21</v>
      </c>
      <c r="BY7" s="1">
        <v>168942.64395224763</v>
      </c>
      <c r="BZ7" s="49">
        <v>548795.63893570472</v>
      </c>
      <c r="CA7" s="49">
        <v>670138.0746582346</v>
      </c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BL8" s="7"/>
      <c r="BM8" s="7"/>
      <c r="BN8" s="7"/>
      <c r="BO8" s="7"/>
      <c r="BP8" s="7"/>
      <c r="BQ8" s="7"/>
      <c r="BR8" s="7"/>
      <c r="BU8" s="83">
        <v>15</v>
      </c>
      <c r="BV8" s="84">
        <v>54.095622867353732</v>
      </c>
      <c r="BW8" s="85">
        <v>3634802.5956616676</v>
      </c>
      <c r="BX8" s="86">
        <v>20</v>
      </c>
      <c r="BY8" s="85">
        <v>181740.12978308339</v>
      </c>
      <c r="BZ8" s="87">
        <v>652014.54242021451</v>
      </c>
      <c r="CA8" s="87">
        <v>796179.37736171228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BL9" s="7"/>
      <c r="BM9" s="7"/>
      <c r="BN9" s="7"/>
      <c r="BO9" s="7"/>
      <c r="BP9" s="7"/>
      <c r="BQ9" s="7"/>
      <c r="BR9" s="7"/>
      <c r="BU9" s="68">
        <v>16</v>
      </c>
      <c r="BV9" s="82">
        <v>64.535931423774215</v>
      </c>
      <c r="BW9" s="1">
        <v>10217466.620816583</v>
      </c>
      <c r="BX9" s="7">
        <v>19</v>
      </c>
      <c r="BY9" s="1">
        <v>537761.40109560965</v>
      </c>
      <c r="BZ9" s="49">
        <v>777851.58145075059</v>
      </c>
      <c r="CA9" s="49">
        <v>949839.83869510889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BL10" s="101" t="s">
        <v>132</v>
      </c>
      <c r="BU10" s="68">
        <v>17</v>
      </c>
      <c r="BV10" s="82">
        <v>77.113495700532013</v>
      </c>
      <c r="BW10" s="1">
        <v>23657516.492395323</v>
      </c>
      <c r="BX10" s="7">
        <v>18</v>
      </c>
      <c r="BY10" s="1">
        <v>1314306.4717997401</v>
      </c>
      <c r="BZ10" s="49">
        <v>929448.96367851237</v>
      </c>
      <c r="CA10" s="49">
        <v>1134956.4297204302</v>
      </c>
    </row>
    <row r="11" spans="1:87" x14ac:dyDescent="0.3">
      <c r="A11" s="1"/>
      <c r="N11" s="55"/>
      <c r="O11" s="55"/>
      <c r="P11" s="55"/>
      <c r="AJ11" s="1"/>
      <c r="AK11" s="123">
        <v>50000</v>
      </c>
      <c r="AL11" s="123"/>
      <c r="AM11" s="123"/>
      <c r="AN11" s="123"/>
      <c r="AO11" s="123"/>
      <c r="AP11" s="92"/>
      <c r="AQ11" s="92"/>
      <c r="AR11" s="92"/>
      <c r="AS11" s="92"/>
      <c r="AT11" s="92"/>
      <c r="AU11" s="123"/>
      <c r="AV11" s="123"/>
      <c r="AW11" s="123"/>
      <c r="AX11" s="123"/>
      <c r="AY11" s="123"/>
      <c r="AZ11" s="123"/>
      <c r="BL11" s="72">
        <f>+BU14</f>
        <v>45.531870826998805</v>
      </c>
      <c r="BV11" s="1"/>
      <c r="BW11" s="1"/>
      <c r="BX11" s="1"/>
    </row>
    <row r="12" spans="1:87" x14ac:dyDescent="0.3">
      <c r="C12" s="48"/>
      <c r="D12" s="48"/>
      <c r="E12" s="48"/>
      <c r="F12" s="48"/>
      <c r="G12" s="48"/>
      <c r="H12" s="48"/>
      <c r="I12" s="48"/>
      <c r="J12" s="78"/>
      <c r="K12" s="78"/>
      <c r="L12" s="78"/>
      <c r="M12" s="102"/>
      <c r="N12" s="124" t="s">
        <v>19</v>
      </c>
      <c r="O12" s="124"/>
      <c r="P12" s="125" t="s">
        <v>28</v>
      </c>
      <c r="Q12" s="125"/>
      <c r="R12" s="125"/>
      <c r="S12" s="100"/>
      <c r="T12" s="100"/>
      <c r="U12" s="100"/>
      <c r="V12" s="100"/>
      <c r="W12" s="100"/>
      <c r="X12" s="100"/>
      <c r="Y12" s="125" t="s">
        <v>164</v>
      </c>
      <c r="Z12" s="125"/>
      <c r="AA12" s="100"/>
      <c r="AB12" s="100"/>
      <c r="AC12" s="100"/>
      <c r="AD12" s="100"/>
      <c r="AE12" s="126" t="s">
        <v>14</v>
      </c>
      <c r="AF12" s="126"/>
      <c r="AG12" s="126"/>
      <c r="AH12" s="126"/>
      <c r="AI12" s="42" t="s">
        <v>68</v>
      </c>
      <c r="AK12" s="127" t="s">
        <v>67</v>
      </c>
      <c r="AL12" s="127"/>
      <c r="AM12" s="127"/>
      <c r="AN12" s="127"/>
      <c r="AO12" s="127"/>
      <c r="AP12" s="126" t="s">
        <v>14</v>
      </c>
      <c r="AQ12" s="126"/>
      <c r="AR12" s="126"/>
      <c r="AS12" s="126"/>
      <c r="AT12" s="42" t="s">
        <v>68</v>
      </c>
      <c r="AU12" s="127" t="s">
        <v>67</v>
      </c>
      <c r="AV12" s="127"/>
      <c r="AW12" s="127"/>
      <c r="AX12" s="127"/>
      <c r="AY12" s="127"/>
      <c r="AZ12" s="127"/>
      <c r="BJ12" s="128" t="s">
        <v>129</v>
      </c>
      <c r="BK12" s="128"/>
      <c r="BL12" s="122" t="s">
        <v>19</v>
      </c>
      <c r="BM12" s="122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0" t="s">
        <v>5</v>
      </c>
      <c r="D13" s="100" t="s">
        <v>6</v>
      </c>
      <c r="E13" s="100" t="s">
        <v>29</v>
      </c>
      <c r="F13" s="100" t="s">
        <v>18</v>
      </c>
      <c r="G13" s="100" t="s">
        <v>7</v>
      </c>
      <c r="H13" s="100" t="s">
        <v>17</v>
      </c>
      <c r="I13" s="100" t="s">
        <v>8</v>
      </c>
      <c r="J13" s="79" t="s">
        <v>9</v>
      </c>
      <c r="K13" s="79" t="s">
        <v>10</v>
      </c>
      <c r="L13" s="79" t="s">
        <v>12</v>
      </c>
      <c r="M13" s="103" t="s">
        <v>13</v>
      </c>
      <c r="N13" s="100" t="s">
        <v>102</v>
      </c>
      <c r="O13" s="100" t="s">
        <v>28</v>
      </c>
      <c r="P13" s="100" t="s">
        <v>29</v>
      </c>
      <c r="Q13" s="100" t="s">
        <v>7</v>
      </c>
      <c r="R13" s="100" t="s">
        <v>8</v>
      </c>
      <c r="S13" s="100" t="s">
        <v>103</v>
      </c>
      <c r="T13" s="100" t="s">
        <v>74</v>
      </c>
      <c r="U13" s="90" t="s">
        <v>6</v>
      </c>
      <c r="V13" s="90" t="s">
        <v>29</v>
      </c>
      <c r="W13" s="90" t="s">
        <v>7</v>
      </c>
      <c r="X13" s="90" t="s">
        <v>8</v>
      </c>
      <c r="Y13" s="100" t="s">
        <v>165</v>
      </c>
      <c r="Z13" s="90" t="s">
        <v>166</v>
      </c>
      <c r="AA13" s="70" t="s">
        <v>6</v>
      </c>
      <c r="AB13" s="70" t="s">
        <v>29</v>
      </c>
      <c r="AC13" s="70" t="s">
        <v>7</v>
      </c>
      <c r="AD13" s="70" t="s">
        <v>8</v>
      </c>
      <c r="AE13" s="101" t="s">
        <v>50</v>
      </c>
      <c r="AF13" s="101" t="s">
        <v>15</v>
      </c>
      <c r="AG13" s="101" t="s">
        <v>49</v>
      </c>
      <c r="AH13" s="101" t="s">
        <v>16</v>
      </c>
      <c r="AI13" s="101" t="s">
        <v>69</v>
      </c>
      <c r="AJ13" s="101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1" t="s">
        <v>50</v>
      </c>
      <c r="AQ13" s="101" t="s">
        <v>15</v>
      </c>
      <c r="AR13" s="101"/>
      <c r="AS13" s="101" t="s">
        <v>16</v>
      </c>
      <c r="AT13" s="101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5">
        <v>56.36</v>
      </c>
      <c r="K14" s="5">
        <v>0</v>
      </c>
      <c r="L14" s="5">
        <v>0</v>
      </c>
      <c r="M14" s="4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7498</v>
      </c>
      <c r="V14" s="1">
        <v>1</v>
      </c>
      <c r="W14" s="1">
        <v>0</v>
      </c>
      <c r="X14" s="1">
        <v>0</v>
      </c>
      <c r="Y14" s="1">
        <v>0</v>
      </c>
      <c r="Z14" s="1">
        <v>0</v>
      </c>
      <c r="AA14" s="1">
        <f>+D14+U14</f>
        <v>57488</v>
      </c>
      <c r="AB14" s="1">
        <f>+E14+V14</f>
        <v>11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1</v>
      </c>
      <c r="AV14" s="9">
        <f>IF(OR(ISNA(B14),B14=0),NA(),AU14/$AK$11)</f>
        <v>2.0000000000000002E-5</v>
      </c>
      <c r="AW14" s="9">
        <f t="shared" ref="AW14:AW77" si="8">IF(OR(ISNA(B14),B14=0),NA(),V14/$AK$11)</f>
        <v>2.0000000000000002E-5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J14" s="7">
        <f>+BT14</f>
        <v>14</v>
      </c>
      <c r="BK14" s="7">
        <v>1</v>
      </c>
      <c r="BL14" s="1">
        <f t="shared" ref="BL14:BL77" si="12">IF(OR(BJ14&lt;$BU$12,BJ14&gt;$BW$12),0,$BU$14*B14)</f>
        <v>455.31870826998806</v>
      </c>
      <c r="BM14" s="74">
        <f>+EvolOf!H3</f>
        <v>2</v>
      </c>
      <c r="BN14" s="1">
        <f t="shared" ref="BN14:BN77" si="13">IF(OR(BJ14&lt;$BU$12,BJ14&gt;$BW$12),0,IF(BJ14&gt;$BW$12,0,VLOOKUP(BJ14,$BK$14:$BM$87,3)))</f>
        <v>238</v>
      </c>
      <c r="BO14" s="1">
        <f>+BL14-BN14</f>
        <v>217.31870826998806</v>
      </c>
      <c r="BP14" s="36">
        <f>IF(BN14=0,0,BL14/BN14-1)</f>
        <v>0.91310381626045412</v>
      </c>
      <c r="BQ14" s="1">
        <f t="shared" ref="BQ14:BQ77" si="14">+BO14*BO14</f>
        <v>47227.420964136181</v>
      </c>
      <c r="BR14" s="1">
        <f t="shared" ref="BR14:BR77" si="15">+$BU$14*B14</f>
        <v>455.31870826998806</v>
      </c>
      <c r="BS14" s="1">
        <f t="shared" ref="BS14:BS77" si="16">+$BU$14*E14</f>
        <v>455.31870826998806</v>
      </c>
      <c r="BT14" s="68">
        <v>14</v>
      </c>
      <c r="BU14" s="82">
        <v>45.531870826998805</v>
      </c>
      <c r="BV14" s="1">
        <f>SUM(BQ14:BQ71)</f>
        <v>3547795.5229972079</v>
      </c>
      <c r="BW14" s="7">
        <f>COUNTIF(BQ14:BQ52,"&gt;0")</f>
        <v>21</v>
      </c>
      <c r="BX14" s="1">
        <f>+BV14/BW14</f>
        <v>168942.64395224801</v>
      </c>
      <c r="BY14" s="49">
        <f>MAX(BS14:BS91)</f>
        <v>548795.63907781662</v>
      </c>
      <c r="BZ14" s="49">
        <f>INDEX(BR14:BR88,MATCH(BY14,BS14:BS88,0),1)</f>
        <v>670138.0748317684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5">
        <v>56.35</v>
      </c>
      <c r="K15" s="5">
        <v>0</v>
      </c>
      <c r="L15" s="5">
        <v>0</v>
      </c>
      <c r="M15" s="4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7498</v>
      </c>
      <c r="V15" s="1">
        <v>1</v>
      </c>
      <c r="W15" s="1">
        <v>0</v>
      </c>
      <c r="X15" s="1">
        <v>0</v>
      </c>
      <c r="Y15" s="1">
        <v>0</v>
      </c>
      <c r="Z15" s="1">
        <v>0</v>
      </c>
      <c r="AA15" s="1">
        <f t="shared" ref="AA15:AB78" si="17">+D15+U15</f>
        <v>57488</v>
      </c>
      <c r="AB15" s="1">
        <f t="shared" si="17"/>
        <v>11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1</v>
      </c>
      <c r="AV15" s="9">
        <f t="shared" ref="AV15:AV78" si="23">IF(OR(ISNA(B15),B15=0),NA(),AU15/$AK$11)</f>
        <v>2.0000000000000002E-5</v>
      </c>
      <c r="AW15" s="9">
        <f t="shared" si="8"/>
        <v>2.0000000000000002E-5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J15" s="7">
        <f>+BJ14+1</f>
        <v>15</v>
      </c>
      <c r="BK15" s="7">
        <f>+BK14+1</f>
        <v>2</v>
      </c>
      <c r="BL15" s="1">
        <f t="shared" si="12"/>
        <v>455.31870826998806</v>
      </c>
      <c r="BM15" s="74">
        <f>+EvolOf!H4</f>
        <v>2</v>
      </c>
      <c r="BN15" s="1">
        <f t="shared" si="13"/>
        <v>364</v>
      </c>
      <c r="BO15" s="1">
        <f t="shared" ref="BO15:BO78" si="24">+BL15-BN15</f>
        <v>91.318708269988065</v>
      </c>
      <c r="BP15" s="36">
        <f t="shared" ref="BP15:BP78" si="25">IF(BN15=0,0,BL15/BN15-1)</f>
        <v>0.25087557217029688</v>
      </c>
      <c r="BQ15" s="1">
        <f t="shared" si="14"/>
        <v>8339.1064800991862</v>
      </c>
      <c r="BR15" s="1">
        <f t="shared" si="15"/>
        <v>455.31870826998806</v>
      </c>
      <c r="BS15" s="1">
        <f t="shared" si="16"/>
        <v>455.31870826998806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5">
        <v>56.35</v>
      </c>
      <c r="K16" s="5">
        <v>0</v>
      </c>
      <c r="L16" s="5">
        <v>0</v>
      </c>
      <c r="M16" s="4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7498</v>
      </c>
      <c r="V16" s="1">
        <v>1</v>
      </c>
      <c r="W16" s="1">
        <v>0</v>
      </c>
      <c r="X16" s="1">
        <v>0</v>
      </c>
      <c r="Y16" s="1">
        <v>0</v>
      </c>
      <c r="Z16" s="1">
        <v>0</v>
      </c>
      <c r="AA16" s="1">
        <f t="shared" si="17"/>
        <v>57488</v>
      </c>
      <c r="AB16" s="1">
        <f t="shared" si="17"/>
        <v>11</v>
      </c>
      <c r="AC16" s="1">
        <f t="shared" si="18"/>
        <v>0</v>
      </c>
      <c r="AD16" s="1">
        <f t="shared" si="19"/>
        <v>0</v>
      </c>
      <c r="AE16" s="1">
        <f t="shared" ref="AE16:AE79" si="26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7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8">IF(OR($C16="",ISNA($C16)),NA(),AP16+AQ16+AR16+AS16)</f>
        <v>0</v>
      </c>
      <c r="AU16" s="1">
        <f t="shared" si="7"/>
        <v>1</v>
      </c>
      <c r="AV16" s="9">
        <f t="shared" si="23"/>
        <v>2.0000000000000002E-5</v>
      </c>
      <c r="AW16" s="9">
        <f t="shared" si="8"/>
        <v>2.0000000000000002E-5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J16" s="7">
        <f t="shared" ref="BJ16:BK31" si="29">+BJ15+1</f>
        <v>16</v>
      </c>
      <c r="BK16" s="7">
        <f t="shared" si="29"/>
        <v>3</v>
      </c>
      <c r="BL16" s="1">
        <f t="shared" si="12"/>
        <v>455.31870826998806</v>
      </c>
      <c r="BM16" s="74">
        <f>+EvolOf!H5</f>
        <v>2</v>
      </c>
      <c r="BN16" s="1">
        <f t="shared" si="13"/>
        <v>386</v>
      </c>
      <c r="BO16" s="1">
        <f t="shared" si="24"/>
        <v>69.318708269988065</v>
      </c>
      <c r="BP16" s="36">
        <f t="shared" si="25"/>
        <v>0.17958214577717113</v>
      </c>
      <c r="BQ16" s="1">
        <f t="shared" si="14"/>
        <v>4805.0833162197114</v>
      </c>
      <c r="BR16" s="1">
        <f t="shared" si="15"/>
        <v>455.31870826998806</v>
      </c>
      <c r="BS16" s="1">
        <f t="shared" si="16"/>
        <v>455.31870826998806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18</v>
      </c>
      <c r="C17" s="1">
        <v>4</v>
      </c>
      <c r="D17" s="1">
        <v>49981</v>
      </c>
      <c r="E17" s="1">
        <v>18</v>
      </c>
      <c r="F17" s="1">
        <v>0</v>
      </c>
      <c r="G17" s="1">
        <v>0</v>
      </c>
      <c r="H17" s="1">
        <v>0</v>
      </c>
      <c r="I17" s="1">
        <v>0</v>
      </c>
      <c r="J17" s="5">
        <v>56.36</v>
      </c>
      <c r="K17" s="5">
        <v>0.59</v>
      </c>
      <c r="L17" s="5">
        <v>0</v>
      </c>
      <c r="M17" s="4">
        <v>0</v>
      </c>
      <c r="N17" s="1">
        <v>0</v>
      </c>
      <c r="O17" s="1">
        <v>8</v>
      </c>
      <c r="P17" s="1">
        <v>8</v>
      </c>
      <c r="Q17" s="1">
        <v>0</v>
      </c>
      <c r="R17" s="1">
        <v>0</v>
      </c>
      <c r="S17" s="1">
        <v>0</v>
      </c>
      <c r="T17" s="1">
        <v>0</v>
      </c>
      <c r="U17" s="1">
        <v>7498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f t="shared" si="17"/>
        <v>57479</v>
      </c>
      <c r="AB17" s="1">
        <f t="shared" si="17"/>
        <v>19</v>
      </c>
      <c r="AC17" s="1">
        <f t="shared" si="18"/>
        <v>0</v>
      </c>
      <c r="AD17" s="1">
        <f t="shared" si="19"/>
        <v>0</v>
      </c>
      <c r="AE17" s="1">
        <f t="shared" si="26"/>
        <v>8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7"/>
        <v>8</v>
      </c>
      <c r="AJ17" s="9">
        <f t="shared" si="1"/>
        <v>0</v>
      </c>
      <c r="AK17" s="9">
        <f t="shared" si="2"/>
        <v>3.6000000000000002E-4</v>
      </c>
      <c r="AL17" s="9">
        <f t="shared" si="3"/>
        <v>3.6000000000000002E-4</v>
      </c>
      <c r="AM17" s="9">
        <f t="shared" si="4"/>
        <v>0</v>
      </c>
      <c r="AN17" s="9">
        <f t="shared" si="5"/>
        <v>0</v>
      </c>
      <c r="AO17" s="9">
        <f t="shared" si="6"/>
        <v>1.6000000000000001E-4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8"/>
        <v>0</v>
      </c>
      <c r="AU17" s="1">
        <f t="shared" si="7"/>
        <v>1</v>
      </c>
      <c r="AV17" s="9">
        <f t="shared" si="23"/>
        <v>2.0000000000000002E-5</v>
      </c>
      <c r="AW17" s="9">
        <f t="shared" si="8"/>
        <v>2.0000000000000002E-5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J17" s="7">
        <f t="shared" si="29"/>
        <v>17</v>
      </c>
      <c r="BK17" s="7">
        <f t="shared" si="29"/>
        <v>4</v>
      </c>
      <c r="BL17" s="1">
        <f t="shared" si="12"/>
        <v>819.57367488597845</v>
      </c>
      <c r="BM17" s="74">
        <f>+EvolOf!H6</f>
        <v>2</v>
      </c>
      <c r="BN17" s="1">
        <f t="shared" si="13"/>
        <v>526</v>
      </c>
      <c r="BO17" s="1">
        <f t="shared" si="24"/>
        <v>293.57367488597845</v>
      </c>
      <c r="BP17" s="36">
        <f t="shared" si="25"/>
        <v>0.55812485719767757</v>
      </c>
      <c r="BQ17" s="1">
        <f t="shared" si="14"/>
        <v>86185.502586058166</v>
      </c>
      <c r="BR17" s="1">
        <f t="shared" si="15"/>
        <v>819.57367488597845</v>
      </c>
      <c r="BS17" s="1">
        <f t="shared" si="16"/>
        <v>819.57367488597845</v>
      </c>
      <c r="CC17" s="1"/>
      <c r="CD17" s="1"/>
      <c r="CE17" s="1"/>
      <c r="CF17" s="1"/>
    </row>
    <row r="18" spans="2:85" x14ac:dyDescent="0.3">
      <c r="B18" s="1">
        <f t="shared" si="0"/>
        <v>26</v>
      </c>
      <c r="C18" s="1">
        <v>5</v>
      </c>
      <c r="D18" s="1">
        <v>49973</v>
      </c>
      <c r="E18" s="1">
        <v>26</v>
      </c>
      <c r="F18" s="1">
        <v>0</v>
      </c>
      <c r="G18" s="1">
        <v>0</v>
      </c>
      <c r="H18" s="1">
        <v>0</v>
      </c>
      <c r="I18" s="1">
        <v>0</v>
      </c>
      <c r="J18" s="5">
        <v>56.35</v>
      </c>
      <c r="K18" s="5">
        <v>0.75</v>
      </c>
      <c r="L18" s="5">
        <v>0</v>
      </c>
      <c r="M18" s="4">
        <v>0</v>
      </c>
      <c r="N18" s="1">
        <v>2</v>
      </c>
      <c r="O18" s="1">
        <v>13</v>
      </c>
      <c r="P18" s="1">
        <v>13</v>
      </c>
      <c r="Q18" s="1">
        <v>0</v>
      </c>
      <c r="R18" s="1">
        <v>0</v>
      </c>
      <c r="S18" s="1">
        <v>0</v>
      </c>
      <c r="T18" s="1">
        <v>0</v>
      </c>
      <c r="U18" s="1">
        <v>7498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f t="shared" si="17"/>
        <v>57471</v>
      </c>
      <c r="AB18" s="1">
        <f t="shared" si="17"/>
        <v>27</v>
      </c>
      <c r="AC18" s="1">
        <f t="shared" si="18"/>
        <v>0</v>
      </c>
      <c r="AD18" s="1">
        <f t="shared" si="19"/>
        <v>0</v>
      </c>
      <c r="AE18" s="1">
        <f t="shared" si="26"/>
        <v>8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7"/>
        <v>8</v>
      </c>
      <c r="AJ18" s="9">
        <f t="shared" si="1"/>
        <v>0</v>
      </c>
      <c r="AK18" s="9">
        <f t="shared" si="2"/>
        <v>5.1999999999999995E-4</v>
      </c>
      <c r="AL18" s="9">
        <f t="shared" si="3"/>
        <v>5.1999999999999995E-4</v>
      </c>
      <c r="AM18" s="9">
        <f t="shared" si="4"/>
        <v>0</v>
      </c>
      <c r="AN18" s="9">
        <f t="shared" si="5"/>
        <v>0</v>
      </c>
      <c r="AO18" s="9">
        <f t="shared" si="6"/>
        <v>1.6000000000000001E-4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8"/>
        <v>0</v>
      </c>
      <c r="AU18" s="1">
        <f t="shared" si="7"/>
        <v>1</v>
      </c>
      <c r="AV18" s="9">
        <f t="shared" si="23"/>
        <v>2.0000000000000002E-5</v>
      </c>
      <c r="AW18" s="9">
        <f t="shared" si="8"/>
        <v>2.0000000000000002E-5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J18" s="7">
        <f t="shared" si="29"/>
        <v>18</v>
      </c>
      <c r="BK18" s="7">
        <f t="shared" si="29"/>
        <v>5</v>
      </c>
      <c r="BL18" s="1">
        <f t="shared" si="12"/>
        <v>1183.8286415019688</v>
      </c>
      <c r="BM18" s="74">
        <f>+EvolOf!H7</f>
        <v>3</v>
      </c>
      <c r="BN18" s="1">
        <f t="shared" si="13"/>
        <v>1006</v>
      </c>
      <c r="BO18" s="1">
        <f t="shared" si="24"/>
        <v>177.82864150196883</v>
      </c>
      <c r="BP18" s="36">
        <f t="shared" si="25"/>
        <v>0.17676803330215596</v>
      </c>
      <c r="BQ18" s="1">
        <f t="shared" si="14"/>
        <v>31623.02573843575</v>
      </c>
      <c r="BR18" s="1">
        <f t="shared" si="15"/>
        <v>1183.8286415019688</v>
      </c>
      <c r="BS18" s="1">
        <f t="shared" si="16"/>
        <v>1183.8286415019688</v>
      </c>
    </row>
    <row r="19" spans="2:85" x14ac:dyDescent="0.3">
      <c r="B19" s="1">
        <f t="shared" si="0"/>
        <v>32</v>
      </c>
      <c r="C19" s="1">
        <v>6</v>
      </c>
      <c r="D19" s="1">
        <v>49967</v>
      </c>
      <c r="E19" s="1">
        <v>32</v>
      </c>
      <c r="F19" s="1">
        <v>0</v>
      </c>
      <c r="G19" s="1">
        <v>0</v>
      </c>
      <c r="H19" s="1">
        <v>0</v>
      </c>
      <c r="I19" s="1">
        <v>0</v>
      </c>
      <c r="J19" s="5">
        <v>56.35</v>
      </c>
      <c r="K19" s="5">
        <v>0.78</v>
      </c>
      <c r="L19" s="5">
        <v>0</v>
      </c>
      <c r="M19" s="4">
        <v>0</v>
      </c>
      <c r="N19" s="1">
        <v>3</v>
      </c>
      <c r="O19" s="1">
        <v>18</v>
      </c>
      <c r="P19" s="1">
        <v>18</v>
      </c>
      <c r="Q19" s="1">
        <v>0</v>
      </c>
      <c r="R19" s="1">
        <v>0</v>
      </c>
      <c r="S19" s="1">
        <v>0</v>
      </c>
      <c r="T19" s="1">
        <v>0</v>
      </c>
      <c r="U19" s="1">
        <v>7498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f t="shared" si="17"/>
        <v>57465</v>
      </c>
      <c r="AB19" s="1">
        <f t="shared" si="17"/>
        <v>33</v>
      </c>
      <c r="AC19" s="1">
        <f t="shared" si="18"/>
        <v>0</v>
      </c>
      <c r="AD19" s="1">
        <f t="shared" si="19"/>
        <v>0</v>
      </c>
      <c r="AE19" s="1">
        <f t="shared" si="26"/>
        <v>6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7"/>
        <v>6</v>
      </c>
      <c r="AJ19" s="9">
        <f t="shared" si="1"/>
        <v>0</v>
      </c>
      <c r="AK19" s="9">
        <f t="shared" si="2"/>
        <v>6.4000000000000005E-4</v>
      </c>
      <c r="AL19" s="9">
        <f t="shared" si="3"/>
        <v>6.4000000000000005E-4</v>
      </c>
      <c r="AM19" s="9">
        <f t="shared" si="4"/>
        <v>0</v>
      </c>
      <c r="AN19" s="9">
        <f t="shared" si="5"/>
        <v>0</v>
      </c>
      <c r="AO19" s="9">
        <f t="shared" si="6"/>
        <v>1.2E-4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8"/>
        <v>0</v>
      </c>
      <c r="AU19" s="1">
        <f t="shared" si="7"/>
        <v>1</v>
      </c>
      <c r="AV19" s="9">
        <f t="shared" si="23"/>
        <v>2.0000000000000002E-5</v>
      </c>
      <c r="AW19" s="9">
        <f t="shared" si="8"/>
        <v>2.0000000000000002E-5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J19" s="7">
        <f t="shared" si="29"/>
        <v>19</v>
      </c>
      <c r="BK19" s="7">
        <f t="shared" si="29"/>
        <v>6</v>
      </c>
      <c r="BL19" s="1">
        <f t="shared" si="12"/>
        <v>1457.0198664639618</v>
      </c>
      <c r="BM19" s="74">
        <f>+EvolOf!H8</f>
        <v>10</v>
      </c>
      <c r="BN19" s="1">
        <f t="shared" si="13"/>
        <v>1606</v>
      </c>
      <c r="BO19" s="1">
        <f t="shared" si="24"/>
        <v>-148.98013353603824</v>
      </c>
      <c r="BP19" s="36">
        <f t="shared" si="25"/>
        <v>-9.2764715775864426E-2</v>
      </c>
      <c r="BQ19" s="1">
        <f t="shared" si="14"/>
        <v>22195.080188415785</v>
      </c>
      <c r="BR19" s="1">
        <f t="shared" si="15"/>
        <v>1457.0198664639618</v>
      </c>
      <c r="BS19" s="1">
        <f t="shared" si="16"/>
        <v>1457.0198664639618</v>
      </c>
    </row>
    <row r="20" spans="2:85" x14ac:dyDescent="0.3">
      <c r="B20" s="1">
        <f t="shared" si="0"/>
        <v>49</v>
      </c>
      <c r="C20" s="1">
        <v>7</v>
      </c>
      <c r="D20" s="1">
        <v>49950</v>
      </c>
      <c r="E20" s="1">
        <v>49</v>
      </c>
      <c r="F20" s="1">
        <v>0</v>
      </c>
      <c r="G20" s="1">
        <v>0</v>
      </c>
      <c r="H20" s="1">
        <v>0</v>
      </c>
      <c r="I20" s="1">
        <v>0</v>
      </c>
      <c r="J20" s="5">
        <v>56.35</v>
      </c>
      <c r="K20" s="5">
        <v>0.82</v>
      </c>
      <c r="L20" s="5">
        <v>0</v>
      </c>
      <c r="M20" s="4">
        <v>0</v>
      </c>
      <c r="N20" s="1">
        <v>5</v>
      </c>
      <c r="O20" s="1">
        <v>33</v>
      </c>
      <c r="P20" s="1">
        <v>33</v>
      </c>
      <c r="Q20" s="1">
        <v>0</v>
      </c>
      <c r="R20" s="1">
        <v>0</v>
      </c>
      <c r="S20" s="1">
        <v>10</v>
      </c>
      <c r="T20" s="1">
        <v>0</v>
      </c>
      <c r="U20" s="1">
        <v>7498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f t="shared" si="17"/>
        <v>57448</v>
      </c>
      <c r="AB20" s="1">
        <f t="shared" si="17"/>
        <v>50</v>
      </c>
      <c r="AC20" s="1">
        <f t="shared" si="18"/>
        <v>0</v>
      </c>
      <c r="AD20" s="1">
        <f t="shared" si="19"/>
        <v>0</v>
      </c>
      <c r="AE20" s="1">
        <f t="shared" si="26"/>
        <v>17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7"/>
        <v>17</v>
      </c>
      <c r="AJ20" s="9">
        <f t="shared" si="1"/>
        <v>0</v>
      </c>
      <c r="AK20" s="9">
        <f t="shared" si="2"/>
        <v>9.7999999999999997E-4</v>
      </c>
      <c r="AL20" s="9">
        <f t="shared" si="3"/>
        <v>9.7999999999999997E-4</v>
      </c>
      <c r="AM20" s="9">
        <f t="shared" si="4"/>
        <v>0</v>
      </c>
      <c r="AN20" s="9">
        <f t="shared" si="5"/>
        <v>0</v>
      </c>
      <c r="AO20" s="9">
        <f t="shared" si="6"/>
        <v>3.4000000000000002E-4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8"/>
        <v>0</v>
      </c>
      <c r="AU20" s="1">
        <f t="shared" si="7"/>
        <v>1</v>
      </c>
      <c r="AV20" s="9">
        <f t="shared" si="23"/>
        <v>2.0000000000000002E-5</v>
      </c>
      <c r="AW20" s="9">
        <f t="shared" si="8"/>
        <v>2.0000000000000002E-5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J20" s="7">
        <f t="shared" si="29"/>
        <v>20</v>
      </c>
      <c r="BK20" s="7">
        <f t="shared" si="29"/>
        <v>7</v>
      </c>
      <c r="BL20" s="1">
        <f t="shared" si="12"/>
        <v>2231.0616705229413</v>
      </c>
      <c r="BM20" s="74">
        <f>+EvolOf!H9</f>
        <v>16</v>
      </c>
      <c r="BN20" s="1">
        <f t="shared" si="13"/>
        <v>2117</v>
      </c>
      <c r="BO20" s="1">
        <f t="shared" si="24"/>
        <v>114.06167052294131</v>
      </c>
      <c r="BP20" s="36">
        <f t="shared" si="25"/>
        <v>5.3878918527605624E-2</v>
      </c>
      <c r="BQ20" s="1">
        <f t="shared" si="14"/>
        <v>13010.064682484019</v>
      </c>
      <c r="BR20" s="1">
        <f t="shared" si="15"/>
        <v>2231.0616705229413</v>
      </c>
      <c r="BS20" s="1">
        <f t="shared" si="16"/>
        <v>2231.0616705229413</v>
      </c>
    </row>
    <row r="21" spans="2:85" x14ac:dyDescent="0.3">
      <c r="B21" s="1">
        <f t="shared" si="0"/>
        <v>72</v>
      </c>
      <c r="C21" s="1">
        <v>8</v>
      </c>
      <c r="D21" s="1">
        <v>49927</v>
      </c>
      <c r="E21" s="1">
        <v>72</v>
      </c>
      <c r="F21" s="1">
        <v>0</v>
      </c>
      <c r="G21" s="1">
        <v>0</v>
      </c>
      <c r="H21" s="1">
        <v>0</v>
      </c>
      <c r="I21" s="1">
        <v>0</v>
      </c>
      <c r="J21" s="5">
        <v>56.35</v>
      </c>
      <c r="K21" s="5">
        <v>0.8</v>
      </c>
      <c r="L21" s="5">
        <v>0.5</v>
      </c>
      <c r="M21" s="4">
        <v>7.0000000000000007E-2</v>
      </c>
      <c r="N21" s="1">
        <v>8</v>
      </c>
      <c r="O21" s="1">
        <v>54</v>
      </c>
      <c r="P21" s="1">
        <v>54</v>
      </c>
      <c r="Q21" s="1">
        <v>0</v>
      </c>
      <c r="R21" s="1">
        <v>0</v>
      </c>
      <c r="S21" s="1">
        <v>9</v>
      </c>
      <c r="T21" s="1">
        <v>0</v>
      </c>
      <c r="U21" s="1">
        <v>7498</v>
      </c>
      <c r="V21" s="1">
        <v>1</v>
      </c>
      <c r="W21" s="1">
        <v>0</v>
      </c>
      <c r="X21" s="1">
        <v>0</v>
      </c>
      <c r="Y21" s="1">
        <v>0</v>
      </c>
      <c r="Z21" s="1">
        <v>0</v>
      </c>
      <c r="AA21" s="1">
        <f t="shared" si="17"/>
        <v>57425</v>
      </c>
      <c r="AB21" s="1">
        <f t="shared" si="17"/>
        <v>73</v>
      </c>
      <c r="AC21" s="1">
        <f t="shared" si="18"/>
        <v>0</v>
      </c>
      <c r="AD21" s="1">
        <f t="shared" si="19"/>
        <v>0</v>
      </c>
      <c r="AE21" s="1">
        <f t="shared" si="26"/>
        <v>23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7"/>
        <v>23</v>
      </c>
      <c r="AJ21" s="9">
        <f t="shared" si="1"/>
        <v>0</v>
      </c>
      <c r="AK21" s="9">
        <f t="shared" si="2"/>
        <v>1.4400000000000001E-3</v>
      </c>
      <c r="AL21" s="9">
        <f t="shared" si="3"/>
        <v>1.4400000000000001E-3</v>
      </c>
      <c r="AM21" s="9">
        <f t="shared" si="4"/>
        <v>0</v>
      </c>
      <c r="AN21" s="9">
        <f t="shared" si="5"/>
        <v>0</v>
      </c>
      <c r="AO21" s="9">
        <f t="shared" si="6"/>
        <v>4.6000000000000001E-4</v>
      </c>
      <c r="AP21" s="1">
        <f t="shared" si="21"/>
        <v>0</v>
      </c>
      <c r="AQ21" s="1">
        <f t="shared" si="21"/>
        <v>0</v>
      </c>
      <c r="AR21" s="1"/>
      <c r="AS21" s="1">
        <f t="shared" si="22"/>
        <v>0</v>
      </c>
      <c r="AT21" s="1">
        <f t="shared" si="28"/>
        <v>0</v>
      </c>
      <c r="AU21" s="1">
        <f t="shared" si="7"/>
        <v>1</v>
      </c>
      <c r="AV21" s="9">
        <f t="shared" si="23"/>
        <v>2.0000000000000002E-5</v>
      </c>
      <c r="AW21" s="9">
        <f t="shared" si="8"/>
        <v>2.0000000000000002E-5</v>
      </c>
      <c r="AX21" s="9">
        <f t="shared" si="9"/>
        <v>0</v>
      </c>
      <c r="AY21" s="9">
        <f t="shared" si="10"/>
        <v>0</v>
      </c>
      <c r="AZ21" s="9">
        <f t="shared" si="11"/>
        <v>0</v>
      </c>
      <c r="BJ21" s="7">
        <f t="shared" si="29"/>
        <v>21</v>
      </c>
      <c r="BK21" s="7">
        <f t="shared" si="29"/>
        <v>8</v>
      </c>
      <c r="BL21" s="1">
        <f t="shared" si="12"/>
        <v>3278.2946995439138</v>
      </c>
      <c r="BM21" s="74">
        <f>+EvolOf!H10</f>
        <v>29</v>
      </c>
      <c r="BN21" s="1">
        <f t="shared" si="13"/>
        <v>2929</v>
      </c>
      <c r="BO21" s="1">
        <f t="shared" si="24"/>
        <v>349.29469954391379</v>
      </c>
      <c r="BP21" s="36">
        <f t="shared" si="25"/>
        <v>0.11925390902830779</v>
      </c>
      <c r="BQ21" s="1">
        <f t="shared" si="14"/>
        <v>122006.78712947301</v>
      </c>
      <c r="BR21" s="1">
        <f t="shared" si="15"/>
        <v>3278.2946995439138</v>
      </c>
      <c r="BS21" s="1">
        <f t="shared" si="16"/>
        <v>3278.2946995439138</v>
      </c>
    </row>
    <row r="22" spans="2:85" x14ac:dyDescent="0.3">
      <c r="B22" s="1">
        <f t="shared" si="0"/>
        <v>99</v>
      </c>
      <c r="C22" s="1">
        <v>9</v>
      </c>
      <c r="D22" s="1">
        <v>49900</v>
      </c>
      <c r="E22" s="1">
        <v>99</v>
      </c>
      <c r="F22" s="1">
        <v>0</v>
      </c>
      <c r="G22" s="1">
        <v>0</v>
      </c>
      <c r="H22" s="1">
        <v>0</v>
      </c>
      <c r="I22" s="1">
        <v>0</v>
      </c>
      <c r="J22" s="5">
        <v>56.35</v>
      </c>
      <c r="K22" s="5">
        <v>0.79</v>
      </c>
      <c r="L22" s="5">
        <v>1.1000000000000001</v>
      </c>
      <c r="M22" s="4">
        <v>7.0000000000000007E-2</v>
      </c>
      <c r="N22" s="1">
        <v>11</v>
      </c>
      <c r="O22" s="1">
        <v>78</v>
      </c>
      <c r="P22" s="1">
        <v>78</v>
      </c>
      <c r="Q22" s="1">
        <v>0</v>
      </c>
      <c r="R22" s="1">
        <v>0</v>
      </c>
      <c r="S22" s="1">
        <v>9</v>
      </c>
      <c r="T22" s="1">
        <v>0</v>
      </c>
      <c r="U22" s="1">
        <v>7498</v>
      </c>
      <c r="V22" s="1">
        <v>1</v>
      </c>
      <c r="W22" s="1">
        <v>0</v>
      </c>
      <c r="X22" s="1">
        <v>0</v>
      </c>
      <c r="Y22" s="1">
        <v>0</v>
      </c>
      <c r="Z22" s="1">
        <v>0</v>
      </c>
      <c r="AA22" s="1">
        <f t="shared" si="17"/>
        <v>57398</v>
      </c>
      <c r="AB22" s="1">
        <f t="shared" si="17"/>
        <v>100</v>
      </c>
      <c r="AC22" s="1">
        <f t="shared" si="18"/>
        <v>0</v>
      </c>
      <c r="AD22" s="1">
        <f t="shared" si="19"/>
        <v>0</v>
      </c>
      <c r="AE22" s="1">
        <f t="shared" si="26"/>
        <v>27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7"/>
        <v>27</v>
      </c>
      <c r="AJ22" s="9">
        <f t="shared" si="1"/>
        <v>0</v>
      </c>
      <c r="AK22" s="9">
        <f t="shared" si="2"/>
        <v>1.98E-3</v>
      </c>
      <c r="AL22" s="9">
        <f t="shared" si="3"/>
        <v>1.98E-3</v>
      </c>
      <c r="AM22" s="9">
        <f t="shared" si="4"/>
        <v>0</v>
      </c>
      <c r="AN22" s="9">
        <f t="shared" si="5"/>
        <v>0</v>
      </c>
      <c r="AO22" s="9">
        <f t="shared" si="6"/>
        <v>5.4000000000000001E-4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8"/>
        <v>0</v>
      </c>
      <c r="AU22" s="1">
        <f t="shared" si="7"/>
        <v>1</v>
      </c>
      <c r="AV22" s="9">
        <f t="shared" si="23"/>
        <v>2.0000000000000002E-5</v>
      </c>
      <c r="AW22" s="9">
        <f t="shared" si="8"/>
        <v>2.0000000000000002E-5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J22" s="7">
        <f t="shared" si="29"/>
        <v>22</v>
      </c>
      <c r="BK22" s="7">
        <f t="shared" si="29"/>
        <v>9</v>
      </c>
      <c r="BL22" s="1">
        <f t="shared" si="12"/>
        <v>4507.6552118728814</v>
      </c>
      <c r="BM22" s="74">
        <f>+EvolOf!H11</f>
        <v>43</v>
      </c>
      <c r="BN22" s="1">
        <f t="shared" si="13"/>
        <v>4130</v>
      </c>
      <c r="BO22" s="1">
        <f t="shared" si="24"/>
        <v>377.65521187288141</v>
      </c>
      <c r="BP22" s="36">
        <f t="shared" si="25"/>
        <v>9.1441939920794635E-2</v>
      </c>
      <c r="BQ22" s="1">
        <f t="shared" si="14"/>
        <v>142623.45905475094</v>
      </c>
      <c r="BR22" s="1">
        <f t="shared" si="15"/>
        <v>4507.6552118728814</v>
      </c>
      <c r="BS22" s="1">
        <f t="shared" si="16"/>
        <v>4507.6552118728814</v>
      </c>
    </row>
    <row r="23" spans="2:85" x14ac:dyDescent="0.3">
      <c r="B23" s="1">
        <f t="shared" si="0"/>
        <v>141</v>
      </c>
      <c r="C23" s="1">
        <v>10</v>
      </c>
      <c r="D23" s="1">
        <v>49858</v>
      </c>
      <c r="E23" s="1">
        <v>141</v>
      </c>
      <c r="F23" s="1">
        <v>0</v>
      </c>
      <c r="G23" s="1">
        <v>0</v>
      </c>
      <c r="H23" s="1">
        <v>0</v>
      </c>
      <c r="I23" s="1">
        <v>0</v>
      </c>
      <c r="J23" s="5">
        <v>56.35</v>
      </c>
      <c r="K23" s="5">
        <v>0.8</v>
      </c>
      <c r="L23" s="5">
        <v>1.4</v>
      </c>
      <c r="M23" s="4">
        <v>7.0000000000000007E-2</v>
      </c>
      <c r="N23" s="1">
        <v>16</v>
      </c>
      <c r="O23" s="1">
        <v>115</v>
      </c>
      <c r="P23" s="1">
        <v>115</v>
      </c>
      <c r="Q23" s="1">
        <v>0</v>
      </c>
      <c r="R23" s="1">
        <v>0</v>
      </c>
      <c r="S23" s="1">
        <v>18</v>
      </c>
      <c r="T23" s="1">
        <v>1</v>
      </c>
      <c r="U23" s="1">
        <v>7498</v>
      </c>
      <c r="V23" s="1">
        <v>1</v>
      </c>
      <c r="W23" s="1">
        <v>0</v>
      </c>
      <c r="X23" s="1">
        <v>0</v>
      </c>
      <c r="Y23" s="1">
        <v>0</v>
      </c>
      <c r="Z23" s="1">
        <v>0</v>
      </c>
      <c r="AA23" s="1">
        <f t="shared" si="17"/>
        <v>57356</v>
      </c>
      <c r="AB23" s="1">
        <f t="shared" si="17"/>
        <v>142</v>
      </c>
      <c r="AC23" s="1">
        <f t="shared" si="18"/>
        <v>0</v>
      </c>
      <c r="AD23" s="1">
        <f t="shared" si="19"/>
        <v>0</v>
      </c>
      <c r="AE23" s="1">
        <f t="shared" si="26"/>
        <v>42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7"/>
        <v>42</v>
      </c>
      <c r="AJ23" s="9">
        <f t="shared" si="1"/>
        <v>0</v>
      </c>
      <c r="AK23" s="9">
        <f t="shared" si="2"/>
        <v>2.82E-3</v>
      </c>
      <c r="AL23" s="9">
        <f t="shared" si="3"/>
        <v>2.82E-3</v>
      </c>
      <c r="AM23" s="9">
        <f t="shared" si="4"/>
        <v>0</v>
      </c>
      <c r="AN23" s="9">
        <f t="shared" si="5"/>
        <v>0</v>
      </c>
      <c r="AO23" s="9">
        <f t="shared" si="6"/>
        <v>8.4000000000000003E-4</v>
      </c>
      <c r="AP23" s="1">
        <f t="shared" si="21"/>
        <v>0</v>
      </c>
      <c r="AQ23" s="1">
        <f t="shared" si="21"/>
        <v>0</v>
      </c>
      <c r="AR23" s="1"/>
      <c r="AS23" s="1">
        <f t="shared" si="22"/>
        <v>0</v>
      </c>
      <c r="AT23" s="1">
        <f t="shared" si="28"/>
        <v>0</v>
      </c>
      <c r="AU23" s="1">
        <f t="shared" si="7"/>
        <v>1</v>
      </c>
      <c r="AV23" s="9">
        <f t="shared" si="23"/>
        <v>2.0000000000000002E-5</v>
      </c>
      <c r="AW23" s="9">
        <f t="shared" si="8"/>
        <v>2.0000000000000002E-5</v>
      </c>
      <c r="AX23" s="9">
        <f t="shared" si="9"/>
        <v>0</v>
      </c>
      <c r="AY23" s="9">
        <f t="shared" si="10"/>
        <v>0</v>
      </c>
      <c r="AZ23" s="9">
        <f t="shared" si="11"/>
        <v>0</v>
      </c>
      <c r="BJ23" s="7">
        <f t="shared" si="29"/>
        <v>23</v>
      </c>
      <c r="BK23" s="7">
        <f t="shared" si="29"/>
        <v>10</v>
      </c>
      <c r="BL23" s="1">
        <f t="shared" si="12"/>
        <v>6419.9937866068312</v>
      </c>
      <c r="BM23" s="74">
        <f>+EvolOf!H12</f>
        <v>65</v>
      </c>
      <c r="BN23" s="1">
        <f t="shared" si="13"/>
        <v>5844</v>
      </c>
      <c r="BO23" s="1">
        <f t="shared" si="24"/>
        <v>575.99378660683124</v>
      </c>
      <c r="BP23" s="36">
        <f t="shared" si="25"/>
        <v>9.8561565127794459E-2</v>
      </c>
      <c r="BQ23" s="1">
        <f t="shared" si="14"/>
        <v>331768.84220967581</v>
      </c>
      <c r="BR23" s="1">
        <f t="shared" si="15"/>
        <v>6419.9937866068312</v>
      </c>
      <c r="BS23" s="1">
        <f t="shared" si="16"/>
        <v>6419.9937866068312</v>
      </c>
    </row>
    <row r="24" spans="2:85" x14ac:dyDescent="0.3">
      <c r="B24" s="1">
        <f t="shared" si="0"/>
        <v>178</v>
      </c>
      <c r="C24" s="1">
        <v>11</v>
      </c>
      <c r="D24" s="1">
        <v>49821</v>
      </c>
      <c r="E24" s="1">
        <v>178</v>
      </c>
      <c r="F24" s="1">
        <v>0</v>
      </c>
      <c r="G24" s="1">
        <v>0</v>
      </c>
      <c r="H24" s="1">
        <v>0</v>
      </c>
      <c r="I24" s="1">
        <v>0</v>
      </c>
      <c r="J24" s="5">
        <v>56.35</v>
      </c>
      <c r="K24" s="5">
        <v>0.83</v>
      </c>
      <c r="L24" s="5">
        <v>2.4</v>
      </c>
      <c r="M24" s="4">
        <v>0.3</v>
      </c>
      <c r="N24" s="1">
        <v>22</v>
      </c>
      <c r="O24" s="1">
        <v>146</v>
      </c>
      <c r="P24" s="1">
        <v>146</v>
      </c>
      <c r="Q24" s="1">
        <v>0</v>
      </c>
      <c r="R24" s="1">
        <v>0</v>
      </c>
      <c r="S24" s="1">
        <v>25</v>
      </c>
      <c r="T24" s="1">
        <v>2</v>
      </c>
      <c r="U24" s="1">
        <v>7498</v>
      </c>
      <c r="V24" s="1">
        <v>1</v>
      </c>
      <c r="W24" s="1">
        <v>0</v>
      </c>
      <c r="X24" s="1">
        <v>0</v>
      </c>
      <c r="Y24" s="1">
        <v>0</v>
      </c>
      <c r="Z24" s="1">
        <v>0</v>
      </c>
      <c r="AA24" s="1">
        <f t="shared" si="17"/>
        <v>57319</v>
      </c>
      <c r="AB24" s="1">
        <f t="shared" si="17"/>
        <v>179</v>
      </c>
      <c r="AC24" s="1">
        <f t="shared" si="18"/>
        <v>0</v>
      </c>
      <c r="AD24" s="1">
        <f t="shared" si="19"/>
        <v>0</v>
      </c>
      <c r="AE24" s="1">
        <f t="shared" si="26"/>
        <v>37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7"/>
        <v>37</v>
      </c>
      <c r="AJ24" s="9">
        <f t="shared" si="1"/>
        <v>0</v>
      </c>
      <c r="AK24" s="9">
        <f t="shared" si="2"/>
        <v>3.5599999999999998E-3</v>
      </c>
      <c r="AL24" s="9">
        <f t="shared" si="3"/>
        <v>3.5599999999999998E-3</v>
      </c>
      <c r="AM24" s="9">
        <f t="shared" si="4"/>
        <v>0</v>
      </c>
      <c r="AN24" s="9">
        <f t="shared" si="5"/>
        <v>0</v>
      </c>
      <c r="AO24" s="9">
        <f t="shared" si="6"/>
        <v>7.3999999999999999E-4</v>
      </c>
      <c r="AP24" s="1">
        <f t="shared" si="21"/>
        <v>0</v>
      </c>
      <c r="AQ24" s="1">
        <f t="shared" si="21"/>
        <v>0</v>
      </c>
      <c r="AR24" s="1"/>
      <c r="AS24" s="1">
        <f t="shared" si="22"/>
        <v>0</v>
      </c>
      <c r="AT24" s="1">
        <f t="shared" si="28"/>
        <v>0</v>
      </c>
      <c r="AU24" s="1">
        <f t="shared" si="7"/>
        <v>1</v>
      </c>
      <c r="AV24" s="9">
        <f t="shared" si="23"/>
        <v>2.0000000000000002E-5</v>
      </c>
      <c r="AW24" s="9">
        <f t="shared" si="8"/>
        <v>2.0000000000000002E-5</v>
      </c>
      <c r="AX24" s="9">
        <f t="shared" si="9"/>
        <v>0</v>
      </c>
      <c r="AY24" s="9">
        <f t="shared" si="10"/>
        <v>0</v>
      </c>
      <c r="AZ24" s="9">
        <f t="shared" si="11"/>
        <v>0</v>
      </c>
      <c r="BJ24" s="7">
        <f t="shared" si="29"/>
        <v>24</v>
      </c>
      <c r="BK24" s="7">
        <f t="shared" si="29"/>
        <v>11</v>
      </c>
      <c r="BL24" s="1">
        <f t="shared" si="12"/>
        <v>8104.6730072057871</v>
      </c>
      <c r="BM24" s="74">
        <f>+EvolOf!H13</f>
        <v>113</v>
      </c>
      <c r="BN24" s="1">
        <f t="shared" si="13"/>
        <v>7698</v>
      </c>
      <c r="BO24" s="1">
        <f t="shared" si="24"/>
        <v>406.67300720578714</v>
      </c>
      <c r="BP24" s="36">
        <f t="shared" si="25"/>
        <v>5.2828397922289883E-2</v>
      </c>
      <c r="BQ24" s="1">
        <f t="shared" si="14"/>
        <v>165382.93478979819</v>
      </c>
      <c r="BR24" s="1">
        <f t="shared" si="15"/>
        <v>8104.6730072057871</v>
      </c>
      <c r="BS24" s="1">
        <f t="shared" si="16"/>
        <v>8104.6730072057871</v>
      </c>
    </row>
    <row r="25" spans="2:85" x14ac:dyDescent="0.3">
      <c r="B25" s="1">
        <f t="shared" si="0"/>
        <v>216</v>
      </c>
      <c r="C25" s="1">
        <v>12</v>
      </c>
      <c r="D25" s="1">
        <v>49783</v>
      </c>
      <c r="E25" s="1">
        <v>216</v>
      </c>
      <c r="F25" s="1">
        <v>0</v>
      </c>
      <c r="G25" s="1">
        <v>0</v>
      </c>
      <c r="H25" s="1">
        <v>0</v>
      </c>
      <c r="I25" s="1">
        <v>0</v>
      </c>
      <c r="J25" s="5">
        <v>56.35</v>
      </c>
      <c r="K25" s="5">
        <v>0.89</v>
      </c>
      <c r="L25" s="5">
        <v>2.7</v>
      </c>
      <c r="M25" s="4">
        <v>0.33</v>
      </c>
      <c r="N25" s="1">
        <v>30</v>
      </c>
      <c r="O25" s="1">
        <v>175</v>
      </c>
      <c r="P25" s="1">
        <v>175</v>
      </c>
      <c r="Q25" s="1">
        <v>0</v>
      </c>
      <c r="R25" s="1">
        <v>0</v>
      </c>
      <c r="S25" s="1">
        <v>31</v>
      </c>
      <c r="T25" s="1">
        <v>3</v>
      </c>
      <c r="U25" s="1">
        <v>7497</v>
      </c>
      <c r="V25" s="1">
        <v>2</v>
      </c>
      <c r="W25" s="1">
        <v>0</v>
      </c>
      <c r="X25" s="1">
        <v>0</v>
      </c>
      <c r="Y25" s="1">
        <v>0</v>
      </c>
      <c r="Z25" s="1">
        <v>0</v>
      </c>
      <c r="AA25" s="1">
        <f t="shared" si="17"/>
        <v>57280</v>
      </c>
      <c r="AB25" s="1">
        <f t="shared" si="17"/>
        <v>218</v>
      </c>
      <c r="AC25" s="1">
        <f t="shared" si="18"/>
        <v>0</v>
      </c>
      <c r="AD25" s="1">
        <f t="shared" si="19"/>
        <v>0</v>
      </c>
      <c r="AE25" s="1">
        <f t="shared" si="26"/>
        <v>38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7"/>
        <v>38</v>
      </c>
      <c r="AJ25" s="9">
        <f t="shared" si="1"/>
        <v>0</v>
      </c>
      <c r="AK25" s="9">
        <f t="shared" si="2"/>
        <v>4.3200000000000001E-3</v>
      </c>
      <c r="AL25" s="9">
        <f t="shared" si="3"/>
        <v>4.3200000000000001E-3</v>
      </c>
      <c r="AM25" s="9">
        <f t="shared" si="4"/>
        <v>0</v>
      </c>
      <c r="AN25" s="9">
        <f t="shared" si="5"/>
        <v>0</v>
      </c>
      <c r="AO25" s="9">
        <f t="shared" si="6"/>
        <v>7.6000000000000004E-4</v>
      </c>
      <c r="AP25" s="1">
        <f t="shared" si="21"/>
        <v>1</v>
      </c>
      <c r="AQ25" s="1">
        <f t="shared" si="21"/>
        <v>0</v>
      </c>
      <c r="AR25" s="1"/>
      <c r="AS25" s="1">
        <f t="shared" si="22"/>
        <v>0</v>
      </c>
      <c r="AT25" s="1">
        <f t="shared" si="28"/>
        <v>1</v>
      </c>
      <c r="AU25" s="1">
        <f t="shared" si="7"/>
        <v>2</v>
      </c>
      <c r="AV25" s="9">
        <f t="shared" si="23"/>
        <v>4.0000000000000003E-5</v>
      </c>
      <c r="AW25" s="9">
        <f t="shared" si="8"/>
        <v>4.0000000000000003E-5</v>
      </c>
      <c r="AX25" s="9">
        <f t="shared" si="9"/>
        <v>0</v>
      </c>
      <c r="AY25" s="9">
        <f t="shared" si="10"/>
        <v>0</v>
      </c>
      <c r="AZ25" s="9">
        <f t="shared" si="11"/>
        <v>2.0000000000000002E-5</v>
      </c>
      <c r="BJ25" s="7">
        <f t="shared" si="29"/>
        <v>25</v>
      </c>
      <c r="BK25" s="7">
        <f t="shared" si="29"/>
        <v>12</v>
      </c>
      <c r="BL25" s="1">
        <f t="shared" si="12"/>
        <v>9834.8840986317427</v>
      </c>
      <c r="BM25" s="74">
        <f>+EvolOf!H14</f>
        <v>148</v>
      </c>
      <c r="BN25" s="1">
        <f t="shared" si="13"/>
        <v>9149</v>
      </c>
      <c r="BO25" s="1">
        <f t="shared" si="24"/>
        <v>685.88409863174275</v>
      </c>
      <c r="BP25" s="36">
        <f t="shared" si="25"/>
        <v>7.4968204025767093E-2</v>
      </c>
      <c r="BQ25" s="1">
        <f t="shared" si="14"/>
        <v>470436.99675587821</v>
      </c>
      <c r="BR25" s="1">
        <f t="shared" si="15"/>
        <v>9834.8840986317427</v>
      </c>
      <c r="BS25" s="1">
        <f t="shared" si="16"/>
        <v>9834.8840986317427</v>
      </c>
    </row>
    <row r="26" spans="2:85" x14ac:dyDescent="0.3">
      <c r="B26" s="1">
        <f t="shared" si="0"/>
        <v>257</v>
      </c>
      <c r="C26" s="1">
        <v>13</v>
      </c>
      <c r="D26" s="1">
        <v>49741</v>
      </c>
      <c r="E26" s="1">
        <v>257</v>
      </c>
      <c r="F26" s="1">
        <v>0</v>
      </c>
      <c r="G26" s="1">
        <v>0</v>
      </c>
      <c r="H26" s="1">
        <v>0</v>
      </c>
      <c r="I26" s="1">
        <v>0</v>
      </c>
      <c r="J26" s="5">
        <v>56.35</v>
      </c>
      <c r="K26" s="5">
        <v>0.95</v>
      </c>
      <c r="L26" s="5">
        <v>3.1</v>
      </c>
      <c r="M26" s="4">
        <v>0.48</v>
      </c>
      <c r="N26" s="1">
        <v>44</v>
      </c>
      <c r="O26" s="1">
        <v>203</v>
      </c>
      <c r="P26" s="1">
        <v>203</v>
      </c>
      <c r="Q26" s="1">
        <v>0</v>
      </c>
      <c r="R26" s="1">
        <v>0</v>
      </c>
      <c r="S26" s="1">
        <v>49</v>
      </c>
      <c r="T26" s="1">
        <v>4</v>
      </c>
      <c r="U26" s="1">
        <v>7497</v>
      </c>
      <c r="V26" s="1">
        <v>2</v>
      </c>
      <c r="W26" s="1">
        <v>0</v>
      </c>
      <c r="X26" s="1">
        <v>0</v>
      </c>
      <c r="Y26" s="1">
        <v>0</v>
      </c>
      <c r="Z26" s="1">
        <v>0</v>
      </c>
      <c r="AA26" s="1">
        <f t="shared" si="17"/>
        <v>57238</v>
      </c>
      <c r="AB26" s="1">
        <f t="shared" si="17"/>
        <v>259</v>
      </c>
      <c r="AC26" s="1">
        <f t="shared" si="18"/>
        <v>0</v>
      </c>
      <c r="AD26" s="1">
        <f t="shared" si="19"/>
        <v>0</v>
      </c>
      <c r="AE26" s="1">
        <f t="shared" si="26"/>
        <v>41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7"/>
        <v>41</v>
      </c>
      <c r="AJ26" s="9">
        <f t="shared" si="1"/>
        <v>0</v>
      </c>
      <c r="AK26" s="9">
        <f t="shared" si="2"/>
        <v>5.1399999999999996E-3</v>
      </c>
      <c r="AL26" s="9">
        <f t="shared" si="3"/>
        <v>5.1399999999999996E-3</v>
      </c>
      <c r="AM26" s="9">
        <f t="shared" si="4"/>
        <v>0</v>
      </c>
      <c r="AN26" s="9">
        <f t="shared" si="5"/>
        <v>0</v>
      </c>
      <c r="AO26" s="9">
        <f t="shared" si="6"/>
        <v>8.1999999999999998E-4</v>
      </c>
      <c r="AP26" s="1">
        <f t="shared" si="21"/>
        <v>0</v>
      </c>
      <c r="AQ26" s="1">
        <f t="shared" si="21"/>
        <v>0</v>
      </c>
      <c r="AR26" s="1"/>
      <c r="AS26" s="1">
        <f t="shared" si="22"/>
        <v>0</v>
      </c>
      <c r="AT26" s="1">
        <f t="shared" si="28"/>
        <v>0</v>
      </c>
      <c r="AU26" s="1">
        <f t="shared" si="7"/>
        <v>2</v>
      </c>
      <c r="AV26" s="9">
        <f t="shared" si="23"/>
        <v>4.0000000000000003E-5</v>
      </c>
      <c r="AW26" s="9">
        <f t="shared" si="8"/>
        <v>4.0000000000000003E-5</v>
      </c>
      <c r="AX26" s="9">
        <f t="shared" si="9"/>
        <v>0</v>
      </c>
      <c r="AY26" s="9">
        <f t="shared" si="10"/>
        <v>0</v>
      </c>
      <c r="AZ26" s="9">
        <f t="shared" si="11"/>
        <v>0</v>
      </c>
      <c r="BJ26" s="7">
        <f t="shared" si="29"/>
        <v>26</v>
      </c>
      <c r="BK26" s="7">
        <f t="shared" si="29"/>
        <v>13</v>
      </c>
      <c r="BL26" s="1">
        <f t="shared" si="12"/>
        <v>11701.690802538693</v>
      </c>
      <c r="BM26" s="74">
        <f>+EvolOf!H15</f>
        <v>194</v>
      </c>
      <c r="BN26" s="1">
        <f t="shared" si="13"/>
        <v>11178</v>
      </c>
      <c r="BO26" s="1">
        <f t="shared" si="24"/>
        <v>523.69080253869288</v>
      </c>
      <c r="BP26" s="36">
        <f t="shared" si="25"/>
        <v>4.6850134419278211E-2</v>
      </c>
      <c r="BQ26" s="1">
        <f t="shared" si="14"/>
        <v>274252.05666362023</v>
      </c>
      <c r="BR26" s="1">
        <f t="shared" si="15"/>
        <v>11701.690802538693</v>
      </c>
      <c r="BS26" s="1">
        <f t="shared" si="16"/>
        <v>11701.690802538693</v>
      </c>
    </row>
    <row r="27" spans="2:85" x14ac:dyDescent="0.3">
      <c r="B27" s="1">
        <f t="shared" si="0"/>
        <v>298</v>
      </c>
      <c r="C27" s="1">
        <v>14</v>
      </c>
      <c r="D27" s="1">
        <v>49700</v>
      </c>
      <c r="E27" s="1">
        <v>298</v>
      </c>
      <c r="F27" s="1">
        <v>0</v>
      </c>
      <c r="G27" s="1">
        <v>0</v>
      </c>
      <c r="H27" s="1">
        <v>0</v>
      </c>
      <c r="I27" s="1">
        <v>0</v>
      </c>
      <c r="J27" s="5">
        <v>56.35</v>
      </c>
      <c r="K27" s="5">
        <v>1.03</v>
      </c>
      <c r="L27" s="5">
        <v>6.2</v>
      </c>
      <c r="M27" s="4">
        <v>0.78</v>
      </c>
      <c r="N27" s="1">
        <v>60</v>
      </c>
      <c r="O27" s="1">
        <v>229</v>
      </c>
      <c r="P27" s="1">
        <v>229</v>
      </c>
      <c r="Q27" s="1">
        <v>0</v>
      </c>
      <c r="R27" s="1">
        <v>0</v>
      </c>
      <c r="S27" s="1">
        <v>71</v>
      </c>
      <c r="T27" s="1">
        <v>6</v>
      </c>
      <c r="U27" s="1">
        <v>7497</v>
      </c>
      <c r="V27" s="1">
        <v>2</v>
      </c>
      <c r="W27" s="1">
        <v>0</v>
      </c>
      <c r="X27" s="1">
        <v>0</v>
      </c>
      <c r="Y27" s="1">
        <v>0</v>
      </c>
      <c r="Z27" s="1">
        <v>0</v>
      </c>
      <c r="AA27" s="1">
        <f t="shared" si="17"/>
        <v>57197</v>
      </c>
      <c r="AB27" s="1">
        <f t="shared" si="17"/>
        <v>300</v>
      </c>
      <c r="AC27" s="1">
        <f t="shared" si="18"/>
        <v>0</v>
      </c>
      <c r="AD27" s="1">
        <f t="shared" si="19"/>
        <v>0</v>
      </c>
      <c r="AE27" s="1">
        <f t="shared" si="26"/>
        <v>41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7"/>
        <v>41</v>
      </c>
      <c r="AJ27" s="9">
        <f t="shared" si="1"/>
        <v>0</v>
      </c>
      <c r="AK27" s="9">
        <f t="shared" si="2"/>
        <v>5.96E-3</v>
      </c>
      <c r="AL27" s="9">
        <f t="shared" si="3"/>
        <v>5.96E-3</v>
      </c>
      <c r="AM27" s="9">
        <f t="shared" si="4"/>
        <v>0</v>
      </c>
      <c r="AN27" s="9">
        <f t="shared" si="5"/>
        <v>0</v>
      </c>
      <c r="AO27" s="9">
        <f t="shared" si="6"/>
        <v>8.1999999999999998E-4</v>
      </c>
      <c r="AP27" s="1">
        <f t="shared" si="21"/>
        <v>0</v>
      </c>
      <c r="AQ27" s="1">
        <f t="shared" si="21"/>
        <v>0</v>
      </c>
      <c r="AR27" s="1"/>
      <c r="AS27" s="1">
        <f t="shared" si="22"/>
        <v>0</v>
      </c>
      <c r="AT27" s="1">
        <f t="shared" si="28"/>
        <v>0</v>
      </c>
      <c r="AU27" s="1">
        <f t="shared" si="7"/>
        <v>2</v>
      </c>
      <c r="AV27" s="9">
        <f t="shared" si="23"/>
        <v>4.0000000000000003E-5</v>
      </c>
      <c r="AW27" s="9">
        <f t="shared" si="8"/>
        <v>4.0000000000000003E-5</v>
      </c>
      <c r="AX27" s="9">
        <f t="shared" si="9"/>
        <v>0</v>
      </c>
      <c r="AY27" s="9">
        <f t="shared" si="10"/>
        <v>0</v>
      </c>
      <c r="AZ27" s="9">
        <f t="shared" si="11"/>
        <v>0</v>
      </c>
      <c r="BJ27" s="7">
        <f t="shared" si="29"/>
        <v>27</v>
      </c>
      <c r="BK27" s="7">
        <f t="shared" si="29"/>
        <v>14</v>
      </c>
      <c r="BL27" s="1">
        <f t="shared" si="12"/>
        <v>13568.497506445643</v>
      </c>
      <c r="BM27" s="74">
        <f>+EvolOf!H16</f>
        <v>238</v>
      </c>
      <c r="BN27" s="1">
        <f t="shared" si="13"/>
        <v>13716</v>
      </c>
      <c r="BO27" s="1">
        <f t="shared" si="24"/>
        <v>-147.50249355435699</v>
      </c>
      <c r="BP27" s="36">
        <f t="shared" si="25"/>
        <v>-1.0754045899267761E-2</v>
      </c>
      <c r="BQ27" s="1">
        <f t="shared" si="14"/>
        <v>21756.985604753125</v>
      </c>
      <c r="BR27" s="1">
        <f t="shared" si="15"/>
        <v>13568.497506445643</v>
      </c>
      <c r="BS27" s="1">
        <f t="shared" si="16"/>
        <v>13568.497506445643</v>
      </c>
      <c r="CD27" s="1"/>
      <c r="CE27" s="1"/>
      <c r="CF27" s="1"/>
      <c r="CG27" s="1"/>
    </row>
    <row r="28" spans="2:85" x14ac:dyDescent="0.3">
      <c r="B28" s="1">
        <f t="shared" si="0"/>
        <v>364</v>
      </c>
      <c r="C28" s="1">
        <v>15</v>
      </c>
      <c r="D28" s="1">
        <v>49635</v>
      </c>
      <c r="E28" s="1">
        <v>363</v>
      </c>
      <c r="F28" s="1">
        <v>0</v>
      </c>
      <c r="G28" s="1">
        <v>1</v>
      </c>
      <c r="H28" s="1">
        <v>0</v>
      </c>
      <c r="I28" s="1">
        <v>0</v>
      </c>
      <c r="J28" s="5">
        <v>56.35</v>
      </c>
      <c r="K28" s="5">
        <v>1.0900000000000001</v>
      </c>
      <c r="L28" s="5">
        <v>5.9</v>
      </c>
      <c r="M28" s="4">
        <v>0.9</v>
      </c>
      <c r="N28" s="1">
        <v>77</v>
      </c>
      <c r="O28" s="1">
        <v>276</v>
      </c>
      <c r="P28" s="1">
        <v>276</v>
      </c>
      <c r="Q28" s="1">
        <v>0</v>
      </c>
      <c r="R28" s="1">
        <v>0</v>
      </c>
      <c r="S28" s="1">
        <v>98</v>
      </c>
      <c r="T28" s="1">
        <v>9</v>
      </c>
      <c r="U28" s="1">
        <v>7497</v>
      </c>
      <c r="V28" s="1">
        <v>2</v>
      </c>
      <c r="W28" s="1">
        <v>0</v>
      </c>
      <c r="X28" s="1">
        <v>0</v>
      </c>
      <c r="Y28" s="1">
        <v>0</v>
      </c>
      <c r="Z28" s="1">
        <v>0</v>
      </c>
      <c r="AA28" s="1">
        <f t="shared" si="17"/>
        <v>57132</v>
      </c>
      <c r="AB28" s="1">
        <f t="shared" si="17"/>
        <v>365</v>
      </c>
      <c r="AC28" s="1">
        <f t="shared" si="18"/>
        <v>1</v>
      </c>
      <c r="AD28" s="1">
        <f t="shared" si="19"/>
        <v>0</v>
      </c>
      <c r="AE28" s="1">
        <f t="shared" si="26"/>
        <v>65</v>
      </c>
      <c r="AF28" s="1">
        <f t="shared" si="20"/>
        <v>1</v>
      </c>
      <c r="AG28" s="1">
        <f t="shared" si="20"/>
        <v>0</v>
      </c>
      <c r="AH28" s="1">
        <f t="shared" si="20"/>
        <v>0</v>
      </c>
      <c r="AI28" s="1">
        <f t="shared" si="27"/>
        <v>66</v>
      </c>
      <c r="AJ28" s="9">
        <f t="shared" si="1"/>
        <v>0</v>
      </c>
      <c r="AK28" s="9">
        <f t="shared" si="2"/>
        <v>7.28E-3</v>
      </c>
      <c r="AL28" s="9">
        <f t="shared" si="3"/>
        <v>7.26E-3</v>
      </c>
      <c r="AM28" s="9">
        <f t="shared" si="4"/>
        <v>2.0000000000000002E-5</v>
      </c>
      <c r="AN28" s="9">
        <f t="shared" si="5"/>
        <v>0</v>
      </c>
      <c r="AO28" s="9">
        <f t="shared" si="6"/>
        <v>1.32E-3</v>
      </c>
      <c r="AP28" s="1">
        <f t="shared" si="21"/>
        <v>0</v>
      </c>
      <c r="AQ28" s="1">
        <f t="shared" si="21"/>
        <v>0</v>
      </c>
      <c r="AR28" s="1"/>
      <c r="AS28" s="1">
        <f t="shared" si="22"/>
        <v>0</v>
      </c>
      <c r="AT28" s="1">
        <f t="shared" si="28"/>
        <v>0</v>
      </c>
      <c r="AU28" s="1">
        <f t="shared" si="7"/>
        <v>2</v>
      </c>
      <c r="AV28" s="9">
        <f t="shared" si="23"/>
        <v>4.0000000000000003E-5</v>
      </c>
      <c r="AW28" s="9">
        <f t="shared" si="8"/>
        <v>4.0000000000000003E-5</v>
      </c>
      <c r="AX28" s="9">
        <f t="shared" si="9"/>
        <v>0</v>
      </c>
      <c r="AY28" s="9">
        <f t="shared" si="10"/>
        <v>0</v>
      </c>
      <c r="AZ28" s="9">
        <f t="shared" si="11"/>
        <v>0</v>
      </c>
      <c r="BJ28" s="7">
        <f t="shared" si="29"/>
        <v>28</v>
      </c>
      <c r="BK28" s="7">
        <f t="shared" si="29"/>
        <v>15</v>
      </c>
      <c r="BL28" s="1">
        <f t="shared" si="12"/>
        <v>16573.600981027565</v>
      </c>
      <c r="BM28" s="74">
        <f>+EvolOf!H17</f>
        <v>364</v>
      </c>
      <c r="BN28" s="1">
        <f t="shared" si="13"/>
        <v>17147</v>
      </c>
      <c r="BO28" s="1">
        <f t="shared" si="24"/>
        <v>-573.39901897243544</v>
      </c>
      <c r="BP28" s="36">
        <f t="shared" si="25"/>
        <v>-3.3440194726333194E-2</v>
      </c>
      <c r="BQ28" s="1">
        <f t="shared" si="14"/>
        <v>328786.43495855137</v>
      </c>
      <c r="BR28" s="1">
        <f t="shared" si="15"/>
        <v>16573.600981027565</v>
      </c>
      <c r="BS28" s="1">
        <f t="shared" si="16"/>
        <v>16528.069110200566</v>
      </c>
      <c r="CD28" s="1"/>
      <c r="CE28" s="1"/>
      <c r="CF28" s="1"/>
      <c r="CG28" s="1"/>
    </row>
    <row r="29" spans="2:85" x14ac:dyDescent="0.3">
      <c r="B29" s="1">
        <f t="shared" si="0"/>
        <v>444</v>
      </c>
      <c r="C29" s="1">
        <v>16</v>
      </c>
      <c r="D29" s="1">
        <v>49555</v>
      </c>
      <c r="E29" s="1">
        <v>443</v>
      </c>
      <c r="F29" s="1">
        <v>0</v>
      </c>
      <c r="G29" s="1">
        <v>1</v>
      </c>
      <c r="H29" s="1">
        <v>0</v>
      </c>
      <c r="I29" s="1">
        <v>0</v>
      </c>
      <c r="J29" s="5">
        <v>56.35</v>
      </c>
      <c r="K29" s="5">
        <v>1.1399999999999999</v>
      </c>
      <c r="L29" s="5">
        <v>6.1</v>
      </c>
      <c r="M29" s="4">
        <v>0.9</v>
      </c>
      <c r="N29" s="1">
        <v>97</v>
      </c>
      <c r="O29" s="1">
        <v>336</v>
      </c>
      <c r="P29" s="1">
        <v>336</v>
      </c>
      <c r="Q29" s="1">
        <v>0</v>
      </c>
      <c r="R29" s="1">
        <v>0</v>
      </c>
      <c r="S29" s="1">
        <v>140</v>
      </c>
      <c r="T29" s="1">
        <v>13</v>
      </c>
      <c r="U29" s="1">
        <v>7497</v>
      </c>
      <c r="V29" s="1">
        <v>2</v>
      </c>
      <c r="W29" s="1">
        <v>0</v>
      </c>
      <c r="X29" s="1">
        <v>0</v>
      </c>
      <c r="Y29" s="1">
        <v>0</v>
      </c>
      <c r="Z29" s="1">
        <v>0</v>
      </c>
      <c r="AA29" s="1">
        <f t="shared" si="17"/>
        <v>57052</v>
      </c>
      <c r="AB29" s="1">
        <f t="shared" si="17"/>
        <v>445</v>
      </c>
      <c r="AC29" s="1">
        <f t="shared" si="18"/>
        <v>1</v>
      </c>
      <c r="AD29" s="1">
        <f t="shared" si="19"/>
        <v>0</v>
      </c>
      <c r="AE29" s="1">
        <f t="shared" si="26"/>
        <v>80</v>
      </c>
      <c r="AF29" s="1">
        <f t="shared" si="20"/>
        <v>0</v>
      </c>
      <c r="AG29" s="1">
        <f t="shared" si="20"/>
        <v>0</v>
      </c>
      <c r="AH29" s="1">
        <f t="shared" si="20"/>
        <v>0</v>
      </c>
      <c r="AI29" s="1">
        <f t="shared" si="27"/>
        <v>80</v>
      </c>
      <c r="AJ29" s="9">
        <f t="shared" si="1"/>
        <v>0</v>
      </c>
      <c r="AK29" s="9">
        <f t="shared" si="2"/>
        <v>8.8800000000000007E-3</v>
      </c>
      <c r="AL29" s="9">
        <f t="shared" si="3"/>
        <v>8.8599999999999998E-3</v>
      </c>
      <c r="AM29" s="9">
        <f t="shared" si="4"/>
        <v>2.0000000000000002E-5</v>
      </c>
      <c r="AN29" s="9">
        <f t="shared" si="5"/>
        <v>0</v>
      </c>
      <c r="AO29" s="9">
        <f t="shared" si="6"/>
        <v>1.6000000000000001E-3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8"/>
        <v>0</v>
      </c>
      <c r="AU29" s="1">
        <f t="shared" si="7"/>
        <v>2</v>
      </c>
      <c r="AV29" s="9">
        <f t="shared" si="23"/>
        <v>4.0000000000000003E-5</v>
      </c>
      <c r="AW29" s="9">
        <f t="shared" si="8"/>
        <v>4.0000000000000003E-5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J29" s="7">
        <f t="shared" si="29"/>
        <v>29</v>
      </c>
      <c r="BK29" s="7">
        <f t="shared" si="29"/>
        <v>16</v>
      </c>
      <c r="BL29" s="1">
        <f t="shared" si="12"/>
        <v>20216.150647187471</v>
      </c>
      <c r="BM29" s="74">
        <f>+EvolOf!H18</f>
        <v>386</v>
      </c>
      <c r="BN29" s="1">
        <f t="shared" si="13"/>
        <v>19980</v>
      </c>
      <c r="BO29" s="1">
        <f t="shared" si="24"/>
        <v>236.1506471874709</v>
      </c>
      <c r="BP29" s="36">
        <f t="shared" si="25"/>
        <v>1.1819351711084725E-2</v>
      </c>
      <c r="BQ29" s="1">
        <f t="shared" si="14"/>
        <v>55767.128167061353</v>
      </c>
      <c r="BR29" s="1">
        <f t="shared" si="15"/>
        <v>20216.150647187471</v>
      </c>
      <c r="BS29" s="1">
        <f t="shared" si="16"/>
        <v>20170.618776360472</v>
      </c>
      <c r="CD29" s="1"/>
      <c r="CE29" s="1"/>
      <c r="CF29" s="1"/>
      <c r="CG29" s="1"/>
    </row>
    <row r="30" spans="2:85" x14ac:dyDescent="0.3">
      <c r="B30" s="1">
        <f t="shared" si="0"/>
        <v>531</v>
      </c>
      <c r="C30" s="1">
        <v>17</v>
      </c>
      <c r="D30" s="1">
        <v>49468</v>
      </c>
      <c r="E30" s="1">
        <v>529</v>
      </c>
      <c r="F30" s="1">
        <v>0</v>
      </c>
      <c r="G30" s="1">
        <v>2</v>
      </c>
      <c r="H30" s="1">
        <v>0</v>
      </c>
      <c r="I30" s="1">
        <v>0</v>
      </c>
      <c r="J30" s="5">
        <v>56.35</v>
      </c>
      <c r="K30" s="5">
        <v>1.17</v>
      </c>
      <c r="L30" s="5">
        <v>8.1999999999999993</v>
      </c>
      <c r="M30" s="4">
        <v>1.18</v>
      </c>
      <c r="N30" s="1">
        <v>118</v>
      </c>
      <c r="O30" s="1">
        <v>402</v>
      </c>
      <c r="P30" s="1">
        <v>401</v>
      </c>
      <c r="Q30" s="1">
        <v>1</v>
      </c>
      <c r="R30" s="1">
        <v>0</v>
      </c>
      <c r="S30" s="1">
        <v>176</v>
      </c>
      <c r="T30" s="1">
        <v>17</v>
      </c>
      <c r="U30" s="1">
        <v>7496</v>
      </c>
      <c r="V30" s="1">
        <v>2</v>
      </c>
      <c r="W30" s="1">
        <v>0</v>
      </c>
      <c r="X30" s="1">
        <v>0</v>
      </c>
      <c r="Y30" s="1">
        <v>0</v>
      </c>
      <c r="Z30" s="1">
        <v>0</v>
      </c>
      <c r="AA30" s="1">
        <f t="shared" si="17"/>
        <v>56964</v>
      </c>
      <c r="AB30" s="1">
        <f t="shared" si="17"/>
        <v>531</v>
      </c>
      <c r="AC30" s="1">
        <f t="shared" si="18"/>
        <v>2</v>
      </c>
      <c r="AD30" s="1">
        <f t="shared" si="19"/>
        <v>0</v>
      </c>
      <c r="AE30" s="1">
        <f t="shared" si="26"/>
        <v>86</v>
      </c>
      <c r="AF30" s="1">
        <f t="shared" si="20"/>
        <v>1</v>
      </c>
      <c r="AG30" s="1">
        <f t="shared" si="20"/>
        <v>0</v>
      </c>
      <c r="AH30" s="1">
        <f t="shared" si="20"/>
        <v>0</v>
      </c>
      <c r="AI30" s="1">
        <f t="shared" si="27"/>
        <v>87</v>
      </c>
      <c r="AJ30" s="9">
        <f t="shared" si="1"/>
        <v>0</v>
      </c>
      <c r="AK30" s="9">
        <f t="shared" si="2"/>
        <v>1.0619999999999999E-2</v>
      </c>
      <c r="AL30" s="9">
        <f t="shared" si="3"/>
        <v>1.0580000000000001E-2</v>
      </c>
      <c r="AM30" s="9">
        <f t="shared" si="4"/>
        <v>4.0000000000000003E-5</v>
      </c>
      <c r="AN30" s="9">
        <f t="shared" si="5"/>
        <v>0</v>
      </c>
      <c r="AO30" s="9">
        <f t="shared" si="6"/>
        <v>1.74E-3</v>
      </c>
      <c r="AP30" s="1">
        <f t="shared" si="21"/>
        <v>0</v>
      </c>
      <c r="AQ30" s="1">
        <f t="shared" si="21"/>
        <v>0</v>
      </c>
      <c r="AR30" s="1"/>
      <c r="AS30" s="1">
        <f t="shared" si="22"/>
        <v>0</v>
      </c>
      <c r="AT30" s="1">
        <f t="shared" si="28"/>
        <v>0</v>
      </c>
      <c r="AU30" s="1">
        <f t="shared" si="7"/>
        <v>2</v>
      </c>
      <c r="AV30" s="9">
        <f t="shared" si="23"/>
        <v>4.0000000000000003E-5</v>
      </c>
      <c r="AW30" s="9">
        <f t="shared" si="8"/>
        <v>4.0000000000000003E-5</v>
      </c>
      <c r="AX30" s="9">
        <f t="shared" si="9"/>
        <v>0</v>
      </c>
      <c r="AY30" s="9">
        <f t="shared" si="10"/>
        <v>0</v>
      </c>
      <c r="AZ30" s="9">
        <f t="shared" si="11"/>
        <v>0</v>
      </c>
      <c r="BJ30" s="7">
        <f t="shared" si="29"/>
        <v>30</v>
      </c>
      <c r="BK30" s="7">
        <f t="shared" si="29"/>
        <v>17</v>
      </c>
      <c r="BL30" s="1">
        <f t="shared" si="12"/>
        <v>24177.423409136365</v>
      </c>
      <c r="BM30" s="74">
        <f>+EvolOf!H19</f>
        <v>526</v>
      </c>
      <c r="BN30" s="1">
        <f t="shared" si="13"/>
        <v>24926</v>
      </c>
      <c r="BO30" s="1">
        <f t="shared" si="24"/>
        <v>-748.57659086363492</v>
      </c>
      <c r="BP30" s="36">
        <f t="shared" si="25"/>
        <v>-3.0031958230908873E-2</v>
      </c>
      <c r="BQ30" s="1">
        <f t="shared" si="14"/>
        <v>560366.91238902183</v>
      </c>
      <c r="BR30" s="1">
        <f t="shared" si="15"/>
        <v>24177.423409136365</v>
      </c>
      <c r="BS30" s="1">
        <f t="shared" si="16"/>
        <v>24086.359667482368</v>
      </c>
    </row>
    <row r="31" spans="2:85" x14ac:dyDescent="0.3">
      <c r="B31" s="1">
        <f t="shared" si="0"/>
        <v>623</v>
      </c>
      <c r="C31" s="1">
        <v>18</v>
      </c>
      <c r="D31" s="1">
        <v>49376</v>
      </c>
      <c r="E31" s="1">
        <v>620</v>
      </c>
      <c r="F31" s="1">
        <v>0</v>
      </c>
      <c r="G31" s="1">
        <v>3</v>
      </c>
      <c r="H31" s="1">
        <v>0</v>
      </c>
      <c r="I31" s="1">
        <v>0</v>
      </c>
      <c r="J31" s="5">
        <v>56.35</v>
      </c>
      <c r="K31" s="5">
        <v>1.2</v>
      </c>
      <c r="L31" s="5">
        <v>9.8000000000000007</v>
      </c>
      <c r="M31" s="4">
        <v>1.54</v>
      </c>
      <c r="N31" s="1">
        <v>142</v>
      </c>
      <c r="O31" s="1">
        <v>471</v>
      </c>
      <c r="P31" s="1">
        <v>469</v>
      </c>
      <c r="Q31" s="1">
        <v>1</v>
      </c>
      <c r="R31" s="1">
        <v>0</v>
      </c>
      <c r="S31" s="1">
        <v>213</v>
      </c>
      <c r="T31" s="1">
        <v>20</v>
      </c>
      <c r="U31" s="1">
        <v>7496</v>
      </c>
      <c r="V31" s="1">
        <v>3</v>
      </c>
      <c r="W31" s="1">
        <v>0</v>
      </c>
      <c r="X31" s="1">
        <v>0</v>
      </c>
      <c r="Y31" s="1">
        <v>0</v>
      </c>
      <c r="Z31" s="1">
        <v>0</v>
      </c>
      <c r="AA31" s="1">
        <f t="shared" si="17"/>
        <v>56872</v>
      </c>
      <c r="AB31" s="1">
        <f t="shared" si="17"/>
        <v>623</v>
      </c>
      <c r="AC31" s="1">
        <f t="shared" si="18"/>
        <v>3</v>
      </c>
      <c r="AD31" s="1">
        <f t="shared" si="19"/>
        <v>0</v>
      </c>
      <c r="AE31" s="1">
        <f t="shared" si="26"/>
        <v>91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7"/>
        <v>92</v>
      </c>
      <c r="AJ31" s="9">
        <f t="shared" si="1"/>
        <v>0</v>
      </c>
      <c r="AK31" s="9">
        <f t="shared" si="2"/>
        <v>1.2460000000000001E-2</v>
      </c>
      <c r="AL31" s="9">
        <f t="shared" si="3"/>
        <v>1.24E-2</v>
      </c>
      <c r="AM31" s="9">
        <f t="shared" si="4"/>
        <v>6.0000000000000002E-5</v>
      </c>
      <c r="AN31" s="9">
        <f t="shared" si="5"/>
        <v>0</v>
      </c>
      <c r="AO31" s="9">
        <f t="shared" si="6"/>
        <v>1.8400000000000001E-3</v>
      </c>
      <c r="AP31" s="1">
        <f t="shared" si="21"/>
        <v>1</v>
      </c>
      <c r="AQ31" s="1">
        <f t="shared" si="21"/>
        <v>0</v>
      </c>
      <c r="AR31" s="1"/>
      <c r="AS31" s="1">
        <f t="shared" si="22"/>
        <v>0</v>
      </c>
      <c r="AT31" s="1">
        <f t="shared" si="28"/>
        <v>1</v>
      </c>
      <c r="AU31" s="1">
        <f t="shared" si="7"/>
        <v>3</v>
      </c>
      <c r="AV31" s="9">
        <f t="shared" si="23"/>
        <v>6.0000000000000002E-5</v>
      </c>
      <c r="AW31" s="9">
        <f t="shared" si="8"/>
        <v>6.0000000000000002E-5</v>
      </c>
      <c r="AX31" s="9">
        <f t="shared" si="9"/>
        <v>0</v>
      </c>
      <c r="AY31" s="9">
        <f t="shared" si="10"/>
        <v>0</v>
      </c>
      <c r="AZ31" s="9">
        <f t="shared" si="11"/>
        <v>2.0000000000000002E-5</v>
      </c>
      <c r="BJ31" s="7">
        <f t="shared" si="29"/>
        <v>31</v>
      </c>
      <c r="BK31" s="7">
        <f t="shared" si="29"/>
        <v>18</v>
      </c>
      <c r="BL31" s="1">
        <f t="shared" si="12"/>
        <v>28366.355525220257</v>
      </c>
      <c r="BM31" s="74">
        <f>+EvolOf!H20</f>
        <v>1006</v>
      </c>
      <c r="BN31" s="1">
        <f t="shared" si="13"/>
        <v>28572</v>
      </c>
      <c r="BO31" s="1">
        <f t="shared" si="24"/>
        <v>-205.64447477974318</v>
      </c>
      <c r="BP31" s="36">
        <f t="shared" si="25"/>
        <v>-7.1974126690376172E-3</v>
      </c>
      <c r="BQ31" s="1">
        <f t="shared" si="14"/>
        <v>42289.65000743643</v>
      </c>
      <c r="BR31" s="1">
        <f t="shared" si="15"/>
        <v>28366.355525220257</v>
      </c>
      <c r="BS31" s="1">
        <f t="shared" si="16"/>
        <v>28229.75991273926</v>
      </c>
    </row>
    <row r="32" spans="2:85" x14ac:dyDescent="0.3">
      <c r="B32" s="1">
        <f t="shared" si="0"/>
        <v>740</v>
      </c>
      <c r="C32" s="1">
        <v>19</v>
      </c>
      <c r="D32" s="1">
        <v>49258</v>
      </c>
      <c r="E32" s="1">
        <v>736</v>
      </c>
      <c r="F32" s="1">
        <v>0</v>
      </c>
      <c r="G32" s="1">
        <v>4</v>
      </c>
      <c r="H32" s="1">
        <v>0</v>
      </c>
      <c r="I32" s="1">
        <v>0</v>
      </c>
      <c r="J32" s="5">
        <v>56.35</v>
      </c>
      <c r="K32" s="5">
        <v>1.23</v>
      </c>
      <c r="L32" s="5">
        <v>11.4</v>
      </c>
      <c r="M32" s="4">
        <v>2.11</v>
      </c>
      <c r="N32" s="1">
        <v>172</v>
      </c>
      <c r="O32" s="1">
        <v>558</v>
      </c>
      <c r="P32" s="1">
        <v>556</v>
      </c>
      <c r="Q32" s="1">
        <v>2</v>
      </c>
      <c r="R32" s="1">
        <v>0</v>
      </c>
      <c r="S32" s="1">
        <v>253</v>
      </c>
      <c r="T32" s="1">
        <v>24</v>
      </c>
      <c r="U32" s="1">
        <v>7496</v>
      </c>
      <c r="V32" s="1">
        <v>3</v>
      </c>
      <c r="W32" s="1">
        <v>0</v>
      </c>
      <c r="X32" s="1">
        <v>0</v>
      </c>
      <c r="Y32" s="1">
        <v>0</v>
      </c>
      <c r="Z32" s="1">
        <v>0</v>
      </c>
      <c r="AA32" s="1">
        <f t="shared" si="17"/>
        <v>56754</v>
      </c>
      <c r="AB32" s="1">
        <f t="shared" si="17"/>
        <v>739</v>
      </c>
      <c r="AC32" s="1">
        <f t="shared" si="18"/>
        <v>4</v>
      </c>
      <c r="AD32" s="1">
        <f t="shared" si="19"/>
        <v>0</v>
      </c>
      <c r="AE32" s="1">
        <f t="shared" si="26"/>
        <v>116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7"/>
        <v>117</v>
      </c>
      <c r="AJ32" s="9">
        <f t="shared" si="1"/>
        <v>0</v>
      </c>
      <c r="AK32" s="9">
        <f t="shared" si="2"/>
        <v>1.4800000000000001E-2</v>
      </c>
      <c r="AL32" s="9">
        <f t="shared" si="3"/>
        <v>1.472E-2</v>
      </c>
      <c r="AM32" s="9">
        <f t="shared" si="4"/>
        <v>8.0000000000000007E-5</v>
      </c>
      <c r="AN32" s="9">
        <f t="shared" si="5"/>
        <v>0</v>
      </c>
      <c r="AO32" s="9">
        <f t="shared" si="6"/>
        <v>2.3400000000000001E-3</v>
      </c>
      <c r="AP32" s="1">
        <f t="shared" si="21"/>
        <v>0</v>
      </c>
      <c r="AQ32" s="1">
        <f t="shared" si="21"/>
        <v>0</v>
      </c>
      <c r="AR32" s="1"/>
      <c r="AS32" s="1">
        <f t="shared" si="22"/>
        <v>0</v>
      </c>
      <c r="AT32" s="1">
        <f t="shared" si="28"/>
        <v>0</v>
      </c>
      <c r="AU32" s="1">
        <f t="shared" si="7"/>
        <v>3</v>
      </c>
      <c r="AV32" s="9">
        <f t="shared" si="23"/>
        <v>6.0000000000000002E-5</v>
      </c>
      <c r="AW32" s="9">
        <f t="shared" si="8"/>
        <v>6.0000000000000002E-5</v>
      </c>
      <c r="AX32" s="9">
        <f t="shared" si="9"/>
        <v>0</v>
      </c>
      <c r="AY32" s="9">
        <f t="shared" si="10"/>
        <v>0</v>
      </c>
      <c r="AZ32" s="9">
        <f t="shared" si="11"/>
        <v>0</v>
      </c>
      <c r="BJ32" s="7">
        <f t="shared" ref="BJ32:BK47" si="30">+BJ31+1</f>
        <v>32</v>
      </c>
      <c r="BK32" s="7">
        <f t="shared" si="30"/>
        <v>19</v>
      </c>
      <c r="BL32" s="1">
        <f t="shared" si="12"/>
        <v>33693.584411979115</v>
      </c>
      <c r="BM32" s="74">
        <f>+EvolOf!H21</f>
        <v>1606</v>
      </c>
      <c r="BN32" s="1">
        <f t="shared" si="13"/>
        <v>33089</v>
      </c>
      <c r="BO32" s="1">
        <f t="shared" si="24"/>
        <v>604.58441197911452</v>
      </c>
      <c r="BP32" s="36">
        <f t="shared" si="25"/>
        <v>1.8271462177131825E-2</v>
      </c>
      <c r="BQ32" s="1">
        <f t="shared" si="14"/>
        <v>365522.31120813166</v>
      </c>
      <c r="BR32" s="1">
        <f t="shared" si="15"/>
        <v>33693.584411979115</v>
      </c>
      <c r="BS32" s="1">
        <f t="shared" si="16"/>
        <v>33511.456928671119</v>
      </c>
    </row>
    <row r="33" spans="1:85" x14ac:dyDescent="0.3">
      <c r="B33" s="1">
        <f t="shared" si="0"/>
        <v>879</v>
      </c>
      <c r="C33" s="1">
        <v>20</v>
      </c>
      <c r="D33" s="1">
        <v>49120</v>
      </c>
      <c r="E33" s="1">
        <v>873</v>
      </c>
      <c r="F33" s="1">
        <v>0</v>
      </c>
      <c r="G33" s="1">
        <v>6</v>
      </c>
      <c r="H33" s="1">
        <v>0</v>
      </c>
      <c r="I33" s="1">
        <v>0</v>
      </c>
      <c r="J33" s="5">
        <v>56.35</v>
      </c>
      <c r="K33" s="5">
        <v>1.25</v>
      </c>
      <c r="L33" s="5">
        <v>11.7</v>
      </c>
      <c r="M33" s="4">
        <v>1.82</v>
      </c>
      <c r="N33" s="1">
        <v>206</v>
      </c>
      <c r="O33" s="1">
        <v>663</v>
      </c>
      <c r="P33" s="1">
        <v>659</v>
      </c>
      <c r="Q33" s="1">
        <v>4</v>
      </c>
      <c r="R33" s="1">
        <v>0</v>
      </c>
      <c r="S33" s="1">
        <v>293</v>
      </c>
      <c r="T33" s="1">
        <v>28</v>
      </c>
      <c r="U33" s="1">
        <v>7496</v>
      </c>
      <c r="V33" s="1">
        <v>3</v>
      </c>
      <c r="W33" s="1">
        <v>0</v>
      </c>
      <c r="X33" s="1">
        <v>0</v>
      </c>
      <c r="Y33" s="1">
        <v>0</v>
      </c>
      <c r="Z33" s="1">
        <v>0</v>
      </c>
      <c r="AA33" s="1">
        <f t="shared" si="17"/>
        <v>56616</v>
      </c>
      <c r="AB33" s="1">
        <f t="shared" si="17"/>
        <v>876</v>
      </c>
      <c r="AC33" s="1">
        <f t="shared" si="18"/>
        <v>6</v>
      </c>
      <c r="AD33" s="1">
        <f t="shared" si="19"/>
        <v>0</v>
      </c>
      <c r="AE33" s="1">
        <f t="shared" si="26"/>
        <v>137</v>
      </c>
      <c r="AF33" s="1">
        <f t="shared" si="20"/>
        <v>2</v>
      </c>
      <c r="AG33" s="1">
        <f t="shared" si="20"/>
        <v>0</v>
      </c>
      <c r="AH33" s="1">
        <f t="shared" si="20"/>
        <v>0</v>
      </c>
      <c r="AI33" s="1">
        <f t="shared" si="27"/>
        <v>139</v>
      </c>
      <c r="AJ33" s="9">
        <f t="shared" si="1"/>
        <v>0</v>
      </c>
      <c r="AK33" s="9">
        <f t="shared" si="2"/>
        <v>1.7579999999999998E-2</v>
      </c>
      <c r="AL33" s="9">
        <f t="shared" si="3"/>
        <v>1.746E-2</v>
      </c>
      <c r="AM33" s="9">
        <f t="shared" si="4"/>
        <v>1.2E-4</v>
      </c>
      <c r="AN33" s="9">
        <f t="shared" si="5"/>
        <v>0</v>
      </c>
      <c r="AO33" s="9">
        <f t="shared" si="6"/>
        <v>2.7799999999999999E-3</v>
      </c>
      <c r="AP33" s="1">
        <f t="shared" si="21"/>
        <v>0</v>
      </c>
      <c r="AQ33" s="1">
        <f t="shared" si="21"/>
        <v>0</v>
      </c>
      <c r="AR33" s="1"/>
      <c r="AS33" s="1">
        <f t="shared" si="22"/>
        <v>0</v>
      </c>
      <c r="AT33" s="1">
        <f t="shared" si="28"/>
        <v>0</v>
      </c>
      <c r="AU33" s="1">
        <f t="shared" si="7"/>
        <v>3</v>
      </c>
      <c r="AV33" s="9">
        <f t="shared" si="23"/>
        <v>6.0000000000000002E-5</v>
      </c>
      <c r="AW33" s="9">
        <f t="shared" si="8"/>
        <v>6.0000000000000002E-5</v>
      </c>
      <c r="AX33" s="9">
        <f t="shared" si="9"/>
        <v>0</v>
      </c>
      <c r="AY33" s="9">
        <f t="shared" si="10"/>
        <v>0</v>
      </c>
      <c r="AZ33" s="9">
        <f t="shared" si="11"/>
        <v>0</v>
      </c>
      <c r="BJ33" s="7">
        <f t="shared" si="30"/>
        <v>33</v>
      </c>
      <c r="BK33" s="7">
        <f t="shared" si="30"/>
        <v>20</v>
      </c>
      <c r="BL33" s="1">
        <f t="shared" si="12"/>
        <v>40022.514456931953</v>
      </c>
      <c r="BM33" s="74">
        <f>+EvolOf!H22</f>
        <v>2117</v>
      </c>
      <c r="BN33" s="1">
        <f t="shared" si="13"/>
        <v>39673</v>
      </c>
      <c r="BO33" s="1">
        <f t="shared" si="24"/>
        <v>349.51445693195274</v>
      </c>
      <c r="BP33" s="36">
        <f t="shared" si="25"/>
        <v>8.8098822103686025E-3</v>
      </c>
      <c r="BQ33" s="1">
        <f t="shared" si="14"/>
        <v>122160.35560443785</v>
      </c>
      <c r="BR33" s="1">
        <f t="shared" si="15"/>
        <v>40022.514456931953</v>
      </c>
      <c r="BS33" s="1">
        <f t="shared" si="16"/>
        <v>39749.32323196996</v>
      </c>
    </row>
    <row r="34" spans="1:85" x14ac:dyDescent="0.3">
      <c r="B34" s="1">
        <f t="shared" si="0"/>
        <v>1033</v>
      </c>
      <c r="C34" s="1">
        <v>21</v>
      </c>
      <c r="D34" s="1">
        <v>48965</v>
      </c>
      <c r="E34" s="1">
        <v>1025</v>
      </c>
      <c r="F34" s="1">
        <v>0</v>
      </c>
      <c r="G34" s="1">
        <v>8</v>
      </c>
      <c r="H34" s="1">
        <v>0</v>
      </c>
      <c r="I34" s="1">
        <v>0</v>
      </c>
      <c r="J34" s="5">
        <v>56.35</v>
      </c>
      <c r="K34" s="5">
        <v>1.26</v>
      </c>
      <c r="L34" s="5">
        <v>12.1</v>
      </c>
      <c r="M34" s="4">
        <v>2.09</v>
      </c>
      <c r="N34" s="1">
        <v>244</v>
      </c>
      <c r="O34" s="1">
        <v>780</v>
      </c>
      <c r="P34" s="1">
        <v>774</v>
      </c>
      <c r="Q34" s="1">
        <v>5</v>
      </c>
      <c r="R34" s="1">
        <v>0</v>
      </c>
      <c r="S34" s="1">
        <v>355</v>
      </c>
      <c r="T34" s="1">
        <v>35</v>
      </c>
      <c r="U34" s="1">
        <v>7495</v>
      </c>
      <c r="V34" s="1">
        <v>3</v>
      </c>
      <c r="W34" s="1">
        <v>0</v>
      </c>
      <c r="X34" s="1">
        <v>0</v>
      </c>
      <c r="Y34" s="1">
        <v>0</v>
      </c>
      <c r="Z34" s="1">
        <v>0</v>
      </c>
      <c r="AA34" s="1">
        <f t="shared" si="17"/>
        <v>56460</v>
      </c>
      <c r="AB34" s="1">
        <f t="shared" si="17"/>
        <v>1028</v>
      </c>
      <c r="AC34" s="1">
        <f t="shared" si="18"/>
        <v>8</v>
      </c>
      <c r="AD34" s="1">
        <f t="shared" si="19"/>
        <v>0</v>
      </c>
      <c r="AE34" s="1">
        <f t="shared" si="26"/>
        <v>152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7"/>
        <v>154</v>
      </c>
      <c r="AJ34" s="9">
        <f t="shared" si="1"/>
        <v>0</v>
      </c>
      <c r="AK34" s="9">
        <f t="shared" si="2"/>
        <v>2.0660000000000001E-2</v>
      </c>
      <c r="AL34" s="9">
        <f t="shared" si="3"/>
        <v>2.0500000000000001E-2</v>
      </c>
      <c r="AM34" s="9">
        <f t="shared" si="4"/>
        <v>1.6000000000000001E-4</v>
      </c>
      <c r="AN34" s="9">
        <f t="shared" si="5"/>
        <v>0</v>
      </c>
      <c r="AO34" s="9">
        <f t="shared" si="6"/>
        <v>3.0799999999999998E-3</v>
      </c>
      <c r="AP34" s="1">
        <f t="shared" si="21"/>
        <v>0</v>
      </c>
      <c r="AQ34" s="1">
        <f t="shared" si="21"/>
        <v>0</v>
      </c>
      <c r="AR34" s="1"/>
      <c r="AS34" s="1">
        <f t="shared" si="22"/>
        <v>0</v>
      </c>
      <c r="AT34" s="1">
        <f t="shared" si="28"/>
        <v>0</v>
      </c>
      <c r="AU34" s="1">
        <f t="shared" si="7"/>
        <v>3</v>
      </c>
      <c r="AV34" s="9">
        <f t="shared" si="23"/>
        <v>6.0000000000000002E-5</v>
      </c>
      <c r="AW34" s="9">
        <f t="shared" si="8"/>
        <v>6.0000000000000002E-5</v>
      </c>
      <c r="AX34" s="9">
        <f t="shared" si="9"/>
        <v>0</v>
      </c>
      <c r="AY34" s="9">
        <f t="shared" si="10"/>
        <v>0</v>
      </c>
      <c r="AZ34" s="9">
        <f t="shared" si="11"/>
        <v>0</v>
      </c>
      <c r="BJ34" s="7">
        <f t="shared" si="30"/>
        <v>34</v>
      </c>
      <c r="BK34" s="7">
        <f t="shared" si="30"/>
        <v>21</v>
      </c>
      <c r="BL34" s="1">
        <f t="shared" si="12"/>
        <v>47034.422564289765</v>
      </c>
      <c r="BM34" s="74">
        <f>+EvolOf!H23</f>
        <v>2929</v>
      </c>
      <c r="BN34" s="1">
        <f t="shared" si="13"/>
        <v>47610</v>
      </c>
      <c r="BO34" s="1">
        <f t="shared" si="24"/>
        <v>-575.57743571023457</v>
      </c>
      <c r="BP34" s="36">
        <f t="shared" si="25"/>
        <v>-1.2089423140311584E-2</v>
      </c>
      <c r="BQ34" s="1">
        <f t="shared" si="14"/>
        <v>331289.38449876918</v>
      </c>
      <c r="BR34" s="1">
        <f t="shared" si="15"/>
        <v>47034.422564289765</v>
      </c>
      <c r="BS34" s="1">
        <f t="shared" si="16"/>
        <v>46670.167597673775</v>
      </c>
    </row>
    <row r="35" spans="1:85" x14ac:dyDescent="0.3">
      <c r="B35" s="1">
        <f t="shared" si="0"/>
        <v>1204</v>
      </c>
      <c r="C35" s="1">
        <v>22</v>
      </c>
      <c r="D35" s="1">
        <v>48794</v>
      </c>
      <c r="E35" s="1">
        <v>1193</v>
      </c>
      <c r="F35" s="1">
        <v>0</v>
      </c>
      <c r="G35" s="1">
        <v>11</v>
      </c>
      <c r="H35" s="1">
        <v>0</v>
      </c>
      <c r="I35" s="1">
        <v>0</v>
      </c>
      <c r="J35" s="5">
        <v>56.35</v>
      </c>
      <c r="K35" s="5">
        <v>1.27</v>
      </c>
      <c r="L35" s="5">
        <v>12.5</v>
      </c>
      <c r="M35" s="4">
        <v>2.25</v>
      </c>
      <c r="N35" s="1">
        <v>290</v>
      </c>
      <c r="O35" s="1">
        <v>905</v>
      </c>
      <c r="P35" s="1">
        <v>897</v>
      </c>
      <c r="Q35" s="1">
        <v>8</v>
      </c>
      <c r="R35" s="1">
        <v>0</v>
      </c>
      <c r="S35" s="1">
        <v>432</v>
      </c>
      <c r="T35" s="1">
        <v>43</v>
      </c>
      <c r="U35" s="1">
        <v>7495</v>
      </c>
      <c r="V35" s="1">
        <v>4</v>
      </c>
      <c r="W35" s="1">
        <v>0</v>
      </c>
      <c r="X35" s="1">
        <v>0</v>
      </c>
      <c r="Y35" s="1">
        <v>0</v>
      </c>
      <c r="Z35" s="1">
        <v>0</v>
      </c>
      <c r="AA35" s="1">
        <f t="shared" si="17"/>
        <v>56289</v>
      </c>
      <c r="AB35" s="1">
        <f t="shared" si="17"/>
        <v>1197</v>
      </c>
      <c r="AC35" s="1">
        <f t="shared" si="18"/>
        <v>11</v>
      </c>
      <c r="AD35" s="1">
        <f t="shared" si="19"/>
        <v>0</v>
      </c>
      <c r="AE35" s="1">
        <f t="shared" si="26"/>
        <v>168</v>
      </c>
      <c r="AF35" s="1">
        <f t="shared" si="20"/>
        <v>3</v>
      </c>
      <c r="AG35" s="1">
        <f t="shared" si="20"/>
        <v>0</v>
      </c>
      <c r="AH35" s="1">
        <f t="shared" si="20"/>
        <v>0</v>
      </c>
      <c r="AI35" s="1">
        <f t="shared" si="27"/>
        <v>171</v>
      </c>
      <c r="AJ35" s="9">
        <f t="shared" si="1"/>
        <v>0</v>
      </c>
      <c r="AK35" s="9">
        <f t="shared" si="2"/>
        <v>2.4080000000000001E-2</v>
      </c>
      <c r="AL35" s="9">
        <f t="shared" si="3"/>
        <v>2.3859999999999999E-2</v>
      </c>
      <c r="AM35" s="9">
        <f t="shared" si="4"/>
        <v>2.2000000000000001E-4</v>
      </c>
      <c r="AN35" s="9">
        <f t="shared" si="5"/>
        <v>0</v>
      </c>
      <c r="AO35" s="9">
        <f t="shared" si="6"/>
        <v>3.4199999999999999E-3</v>
      </c>
      <c r="AP35" s="1">
        <f t="shared" si="21"/>
        <v>1</v>
      </c>
      <c r="AQ35" s="1">
        <f t="shared" si="21"/>
        <v>0</v>
      </c>
      <c r="AR35" s="1"/>
      <c r="AS35" s="1">
        <f t="shared" si="22"/>
        <v>0</v>
      </c>
      <c r="AT35" s="1">
        <f t="shared" si="28"/>
        <v>1</v>
      </c>
      <c r="AU35" s="1">
        <f t="shared" si="7"/>
        <v>4</v>
      </c>
      <c r="AV35" s="9">
        <f t="shared" si="23"/>
        <v>8.0000000000000007E-5</v>
      </c>
      <c r="AW35" s="9">
        <f t="shared" si="8"/>
        <v>8.0000000000000007E-5</v>
      </c>
      <c r="AX35" s="9">
        <f t="shared" si="9"/>
        <v>0</v>
      </c>
      <c r="AY35" s="9">
        <f t="shared" si="10"/>
        <v>0</v>
      </c>
      <c r="AZ35" s="9">
        <f t="shared" si="11"/>
        <v>2.0000000000000002E-5</v>
      </c>
      <c r="BJ35" s="7">
        <f t="shared" si="30"/>
        <v>35</v>
      </c>
      <c r="BK35" s="7">
        <f t="shared" si="30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4"/>
        <v>0</v>
      </c>
      <c r="BP35" s="36">
        <f t="shared" si="25"/>
        <v>0</v>
      </c>
      <c r="BQ35" s="1">
        <f t="shared" si="14"/>
        <v>0</v>
      </c>
      <c r="BR35" s="1">
        <f t="shared" si="15"/>
        <v>54820.372475706565</v>
      </c>
      <c r="BS35" s="1">
        <f t="shared" si="16"/>
        <v>54319.521896609571</v>
      </c>
    </row>
    <row r="36" spans="1:85" x14ac:dyDescent="0.3">
      <c r="B36" s="1">
        <f t="shared" si="0"/>
        <v>1403</v>
      </c>
      <c r="C36" s="1">
        <v>23</v>
      </c>
      <c r="D36" s="1">
        <v>48596</v>
      </c>
      <c r="E36" s="1">
        <v>1388</v>
      </c>
      <c r="F36" s="1">
        <v>0</v>
      </c>
      <c r="G36" s="1">
        <v>15</v>
      </c>
      <c r="H36" s="1">
        <v>0</v>
      </c>
      <c r="I36" s="1">
        <v>0</v>
      </c>
      <c r="J36" s="5">
        <v>56.35</v>
      </c>
      <c r="K36" s="5">
        <v>1.29</v>
      </c>
      <c r="L36" s="5">
        <v>12.7</v>
      </c>
      <c r="M36" s="4">
        <v>2.33</v>
      </c>
      <c r="N36" s="1">
        <v>343</v>
      </c>
      <c r="O36" s="1">
        <v>1050</v>
      </c>
      <c r="P36" s="1">
        <v>1040</v>
      </c>
      <c r="Q36" s="1">
        <v>10</v>
      </c>
      <c r="R36" s="1">
        <v>0</v>
      </c>
      <c r="S36" s="1">
        <v>516</v>
      </c>
      <c r="T36" s="1">
        <v>51</v>
      </c>
      <c r="U36" s="1">
        <v>7494</v>
      </c>
      <c r="V36" s="1">
        <v>4</v>
      </c>
      <c r="W36" s="1">
        <v>0</v>
      </c>
      <c r="X36" s="1">
        <v>0</v>
      </c>
      <c r="Y36" s="1">
        <v>0</v>
      </c>
      <c r="Z36" s="1">
        <v>0</v>
      </c>
      <c r="AA36" s="1">
        <f t="shared" si="17"/>
        <v>56090</v>
      </c>
      <c r="AB36" s="1">
        <f t="shared" si="17"/>
        <v>1392</v>
      </c>
      <c r="AC36" s="1">
        <f t="shared" si="18"/>
        <v>15</v>
      </c>
      <c r="AD36" s="1">
        <f t="shared" si="19"/>
        <v>0</v>
      </c>
      <c r="AE36" s="1">
        <f t="shared" si="26"/>
        <v>195</v>
      </c>
      <c r="AF36" s="1">
        <f t="shared" si="20"/>
        <v>4</v>
      </c>
      <c r="AG36" s="1">
        <f t="shared" si="20"/>
        <v>0</v>
      </c>
      <c r="AH36" s="1">
        <f t="shared" si="20"/>
        <v>0</v>
      </c>
      <c r="AI36" s="1">
        <f t="shared" si="27"/>
        <v>199</v>
      </c>
      <c r="AJ36" s="9">
        <f t="shared" si="1"/>
        <v>0</v>
      </c>
      <c r="AK36" s="9">
        <f t="shared" si="2"/>
        <v>2.8060000000000002E-2</v>
      </c>
      <c r="AL36" s="9">
        <f t="shared" si="3"/>
        <v>2.776E-2</v>
      </c>
      <c r="AM36" s="9">
        <f t="shared" si="4"/>
        <v>2.9999999999999997E-4</v>
      </c>
      <c r="AN36" s="9">
        <f t="shared" si="5"/>
        <v>0</v>
      </c>
      <c r="AO36" s="9">
        <f t="shared" si="6"/>
        <v>3.98E-3</v>
      </c>
      <c r="AP36" s="1">
        <f t="shared" si="21"/>
        <v>0</v>
      </c>
      <c r="AQ36" s="1">
        <f t="shared" si="21"/>
        <v>0</v>
      </c>
      <c r="AR36" s="1"/>
      <c r="AS36" s="1">
        <f t="shared" si="22"/>
        <v>0</v>
      </c>
      <c r="AT36" s="1">
        <f t="shared" si="28"/>
        <v>0</v>
      </c>
      <c r="AU36" s="1">
        <f t="shared" si="7"/>
        <v>4</v>
      </c>
      <c r="AV36" s="9">
        <f t="shared" si="23"/>
        <v>8.0000000000000007E-5</v>
      </c>
      <c r="AW36" s="9">
        <f t="shared" si="8"/>
        <v>8.0000000000000007E-5</v>
      </c>
      <c r="AX36" s="9">
        <f t="shared" si="9"/>
        <v>0</v>
      </c>
      <c r="AY36" s="9">
        <f t="shared" si="10"/>
        <v>0</v>
      </c>
      <c r="AZ36" s="9">
        <f t="shared" si="11"/>
        <v>0</v>
      </c>
      <c r="BJ36" s="7">
        <f t="shared" si="30"/>
        <v>36</v>
      </c>
      <c r="BK36" s="7">
        <f t="shared" si="30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4"/>
        <v>0</v>
      </c>
      <c r="BP36" s="36">
        <f t="shared" si="25"/>
        <v>0</v>
      </c>
      <c r="BQ36" s="1">
        <f t="shared" si="14"/>
        <v>0</v>
      </c>
      <c r="BR36" s="1">
        <f t="shared" si="15"/>
        <v>63881.214770279323</v>
      </c>
      <c r="BS36" s="1">
        <f t="shared" si="16"/>
        <v>63198.236707874341</v>
      </c>
      <c r="CD36" s="1"/>
      <c r="CE36" s="1"/>
      <c r="CF36" s="1"/>
      <c r="CG36" s="1"/>
    </row>
    <row r="37" spans="1:85" x14ac:dyDescent="0.3">
      <c r="B37" s="1">
        <f t="shared" si="0"/>
        <v>1622</v>
      </c>
      <c r="C37" s="1">
        <v>24</v>
      </c>
      <c r="D37" s="1">
        <v>48376</v>
      </c>
      <c r="E37" s="1">
        <v>1603</v>
      </c>
      <c r="F37" s="1">
        <v>0</v>
      </c>
      <c r="G37" s="1">
        <v>19</v>
      </c>
      <c r="H37" s="1">
        <v>0</v>
      </c>
      <c r="I37" s="1">
        <v>0</v>
      </c>
      <c r="J37" s="5">
        <v>56.35</v>
      </c>
      <c r="K37" s="5">
        <v>1.3</v>
      </c>
      <c r="L37" s="5">
        <v>13.2</v>
      </c>
      <c r="M37" s="4">
        <v>2.4900000000000002</v>
      </c>
      <c r="N37" s="1">
        <v>405</v>
      </c>
      <c r="O37" s="1">
        <v>1207</v>
      </c>
      <c r="P37" s="1">
        <v>1194</v>
      </c>
      <c r="Q37" s="1">
        <v>13</v>
      </c>
      <c r="R37" s="1">
        <v>0</v>
      </c>
      <c r="S37" s="1">
        <v>604</v>
      </c>
      <c r="T37" s="1">
        <v>60</v>
      </c>
      <c r="U37" s="1">
        <v>7494</v>
      </c>
      <c r="V37" s="1">
        <v>5</v>
      </c>
      <c r="W37" s="1">
        <v>0</v>
      </c>
      <c r="X37" s="1">
        <v>0</v>
      </c>
      <c r="Y37" s="1">
        <v>0</v>
      </c>
      <c r="Z37" s="1">
        <v>0</v>
      </c>
      <c r="AA37" s="1">
        <f t="shared" si="17"/>
        <v>55870</v>
      </c>
      <c r="AB37" s="1">
        <f t="shared" si="17"/>
        <v>1608</v>
      </c>
      <c r="AC37" s="1">
        <f t="shared" si="18"/>
        <v>19</v>
      </c>
      <c r="AD37" s="1">
        <f t="shared" si="19"/>
        <v>0</v>
      </c>
      <c r="AE37" s="1">
        <f t="shared" si="26"/>
        <v>215</v>
      </c>
      <c r="AF37" s="1">
        <f t="shared" si="20"/>
        <v>4</v>
      </c>
      <c r="AG37" s="1">
        <f t="shared" si="20"/>
        <v>0</v>
      </c>
      <c r="AH37" s="1">
        <f t="shared" si="20"/>
        <v>0</v>
      </c>
      <c r="AI37" s="1">
        <f t="shared" si="27"/>
        <v>219</v>
      </c>
      <c r="AJ37" s="9">
        <f t="shared" si="1"/>
        <v>0</v>
      </c>
      <c r="AK37" s="9">
        <f t="shared" si="2"/>
        <v>3.2439999999999997E-2</v>
      </c>
      <c r="AL37" s="9">
        <f t="shared" si="3"/>
        <v>3.2059999999999998E-2</v>
      </c>
      <c r="AM37" s="9">
        <f t="shared" si="4"/>
        <v>3.8000000000000002E-4</v>
      </c>
      <c r="AN37" s="9">
        <f t="shared" si="5"/>
        <v>0</v>
      </c>
      <c r="AO37" s="9">
        <f t="shared" si="6"/>
        <v>4.3800000000000002E-3</v>
      </c>
      <c r="AP37" s="1">
        <f t="shared" si="21"/>
        <v>1</v>
      </c>
      <c r="AQ37" s="1">
        <f t="shared" si="21"/>
        <v>0</v>
      </c>
      <c r="AR37" s="1"/>
      <c r="AS37" s="1">
        <f t="shared" si="22"/>
        <v>0</v>
      </c>
      <c r="AT37" s="1">
        <f t="shared" si="28"/>
        <v>1</v>
      </c>
      <c r="AU37" s="1">
        <f t="shared" si="7"/>
        <v>5</v>
      </c>
      <c r="AV37" s="9">
        <f t="shared" si="23"/>
        <v>1E-4</v>
      </c>
      <c r="AW37" s="9">
        <f t="shared" si="8"/>
        <v>1E-4</v>
      </c>
      <c r="AX37" s="9">
        <f t="shared" si="9"/>
        <v>0</v>
      </c>
      <c r="AY37" s="9">
        <f t="shared" si="10"/>
        <v>0</v>
      </c>
      <c r="AZ37" s="9">
        <f t="shared" si="11"/>
        <v>2.0000000000000002E-5</v>
      </c>
      <c r="BJ37" s="7">
        <f t="shared" si="30"/>
        <v>37</v>
      </c>
      <c r="BK37" s="7">
        <f t="shared" si="30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4"/>
        <v>0</v>
      </c>
      <c r="BP37" s="36">
        <f t="shared" si="25"/>
        <v>0</v>
      </c>
      <c r="BQ37" s="1">
        <f t="shared" si="14"/>
        <v>0</v>
      </c>
      <c r="BR37" s="1">
        <f t="shared" si="15"/>
        <v>73852.694481392056</v>
      </c>
      <c r="BS37" s="1">
        <f t="shared" si="16"/>
        <v>72987.588935679087</v>
      </c>
      <c r="CD37" s="1"/>
      <c r="CE37" s="1"/>
      <c r="CF37" s="1"/>
      <c r="CG37" s="1"/>
    </row>
    <row r="38" spans="1:85" x14ac:dyDescent="0.3">
      <c r="B38" s="1">
        <f t="shared" si="0"/>
        <v>1878</v>
      </c>
      <c r="C38" s="1">
        <v>25</v>
      </c>
      <c r="D38" s="1">
        <v>48120</v>
      </c>
      <c r="E38" s="1">
        <v>1855</v>
      </c>
      <c r="F38" s="1">
        <v>0</v>
      </c>
      <c r="G38" s="1">
        <v>23</v>
      </c>
      <c r="H38" s="1">
        <v>0</v>
      </c>
      <c r="I38" s="1">
        <v>0</v>
      </c>
      <c r="J38" s="5">
        <v>56.35</v>
      </c>
      <c r="K38" s="5">
        <v>1.32</v>
      </c>
      <c r="L38" s="5">
        <v>13.5</v>
      </c>
      <c r="M38" s="4">
        <v>2.4500000000000002</v>
      </c>
      <c r="N38" s="1">
        <v>476</v>
      </c>
      <c r="O38" s="1">
        <v>1393</v>
      </c>
      <c r="P38" s="1">
        <v>1376</v>
      </c>
      <c r="Q38" s="1">
        <v>16</v>
      </c>
      <c r="R38" s="1">
        <v>0</v>
      </c>
      <c r="S38" s="1">
        <v>717</v>
      </c>
      <c r="T38" s="1">
        <v>70</v>
      </c>
      <c r="U38" s="1">
        <v>7493</v>
      </c>
      <c r="V38" s="1">
        <v>6</v>
      </c>
      <c r="W38" s="1">
        <v>0</v>
      </c>
      <c r="X38" s="1">
        <v>0</v>
      </c>
      <c r="Y38" s="1">
        <v>0</v>
      </c>
      <c r="Z38" s="1">
        <v>0</v>
      </c>
      <c r="AA38" s="1">
        <f t="shared" si="17"/>
        <v>55613</v>
      </c>
      <c r="AB38" s="1">
        <f t="shared" si="17"/>
        <v>1861</v>
      </c>
      <c r="AC38" s="1">
        <f t="shared" si="18"/>
        <v>23</v>
      </c>
      <c r="AD38" s="1">
        <f t="shared" si="19"/>
        <v>0</v>
      </c>
      <c r="AE38" s="1">
        <f t="shared" si="26"/>
        <v>252</v>
      </c>
      <c r="AF38" s="1">
        <f t="shared" si="20"/>
        <v>4</v>
      </c>
      <c r="AG38" s="1">
        <f t="shared" si="20"/>
        <v>0</v>
      </c>
      <c r="AH38" s="1">
        <f t="shared" si="20"/>
        <v>0</v>
      </c>
      <c r="AI38" s="1">
        <f t="shared" si="27"/>
        <v>256</v>
      </c>
      <c r="AJ38" s="9">
        <f t="shared" si="1"/>
        <v>0</v>
      </c>
      <c r="AK38" s="9">
        <f t="shared" si="2"/>
        <v>3.7560000000000003E-2</v>
      </c>
      <c r="AL38" s="9">
        <f t="shared" si="3"/>
        <v>3.7100000000000001E-2</v>
      </c>
      <c r="AM38" s="9">
        <f t="shared" si="4"/>
        <v>4.6000000000000001E-4</v>
      </c>
      <c r="AN38" s="9">
        <f t="shared" si="5"/>
        <v>0</v>
      </c>
      <c r="AO38" s="9">
        <f t="shared" si="6"/>
        <v>5.1200000000000004E-3</v>
      </c>
      <c r="AP38" s="1">
        <f t="shared" si="21"/>
        <v>1</v>
      </c>
      <c r="AQ38" s="1">
        <f t="shared" si="21"/>
        <v>0</v>
      </c>
      <c r="AR38" s="1"/>
      <c r="AS38" s="1">
        <f t="shared" si="22"/>
        <v>0</v>
      </c>
      <c r="AT38" s="1">
        <f t="shared" si="28"/>
        <v>1</v>
      </c>
      <c r="AU38" s="1">
        <f t="shared" si="7"/>
        <v>6</v>
      </c>
      <c r="AV38" s="9">
        <f t="shared" si="23"/>
        <v>1.2E-4</v>
      </c>
      <c r="AW38" s="9">
        <f t="shared" si="8"/>
        <v>1.2E-4</v>
      </c>
      <c r="AX38" s="9">
        <f t="shared" si="9"/>
        <v>0</v>
      </c>
      <c r="AY38" s="9">
        <f t="shared" si="10"/>
        <v>0</v>
      </c>
      <c r="AZ38" s="9">
        <f t="shared" si="11"/>
        <v>2.0000000000000002E-5</v>
      </c>
      <c r="BJ38" s="7">
        <f t="shared" si="30"/>
        <v>38</v>
      </c>
      <c r="BK38" s="7">
        <f t="shared" si="30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4"/>
        <v>0</v>
      </c>
      <c r="BP38" s="36">
        <f t="shared" si="25"/>
        <v>0</v>
      </c>
      <c r="BQ38" s="1">
        <f t="shared" si="14"/>
        <v>0</v>
      </c>
      <c r="BR38" s="1">
        <f t="shared" si="15"/>
        <v>85508.85341310376</v>
      </c>
      <c r="BS38" s="1">
        <f t="shared" si="16"/>
        <v>84461.62038408278</v>
      </c>
      <c r="CD38" s="1"/>
      <c r="CE38" s="1"/>
      <c r="CF38" s="1"/>
      <c r="CG38" s="1"/>
    </row>
    <row r="39" spans="1:85" x14ac:dyDescent="0.3">
      <c r="B39" s="1">
        <f t="shared" si="0"/>
        <v>2157</v>
      </c>
      <c r="C39" s="1">
        <v>26</v>
      </c>
      <c r="D39" s="1">
        <v>47842</v>
      </c>
      <c r="E39" s="1">
        <v>2126</v>
      </c>
      <c r="F39" s="1">
        <v>0</v>
      </c>
      <c r="G39" s="1">
        <v>30</v>
      </c>
      <c r="H39" s="1">
        <v>0</v>
      </c>
      <c r="I39" s="1">
        <v>1</v>
      </c>
      <c r="J39" s="5">
        <v>56.35</v>
      </c>
      <c r="K39" s="5">
        <v>1.34</v>
      </c>
      <c r="L39" s="5">
        <v>13.8</v>
      </c>
      <c r="M39" s="4">
        <v>2.23</v>
      </c>
      <c r="N39" s="1">
        <v>559</v>
      </c>
      <c r="O39" s="1">
        <v>1588</v>
      </c>
      <c r="P39" s="1">
        <v>1566</v>
      </c>
      <c r="Q39" s="1">
        <v>21</v>
      </c>
      <c r="R39" s="1">
        <v>0</v>
      </c>
      <c r="S39" s="1">
        <v>848</v>
      </c>
      <c r="T39" s="1">
        <v>83</v>
      </c>
      <c r="U39" s="1">
        <v>7492</v>
      </c>
      <c r="V39" s="1">
        <v>6</v>
      </c>
      <c r="W39" s="1">
        <v>0</v>
      </c>
      <c r="X39" s="1">
        <v>0</v>
      </c>
      <c r="Y39" s="1">
        <v>0</v>
      </c>
      <c r="Z39" s="1">
        <v>0</v>
      </c>
      <c r="AA39" s="1">
        <f t="shared" si="17"/>
        <v>55334</v>
      </c>
      <c r="AB39" s="1">
        <f t="shared" si="17"/>
        <v>2132</v>
      </c>
      <c r="AC39" s="1">
        <f t="shared" si="18"/>
        <v>30</v>
      </c>
      <c r="AD39" s="1">
        <f t="shared" si="19"/>
        <v>1</v>
      </c>
      <c r="AE39" s="1">
        <f t="shared" si="26"/>
        <v>271</v>
      </c>
      <c r="AF39" s="1">
        <f t="shared" si="20"/>
        <v>7</v>
      </c>
      <c r="AG39" s="1">
        <f t="shared" si="20"/>
        <v>0</v>
      </c>
      <c r="AH39" s="1">
        <f t="shared" si="20"/>
        <v>1</v>
      </c>
      <c r="AI39" s="1">
        <f t="shared" si="27"/>
        <v>279</v>
      </c>
      <c r="AJ39" s="9">
        <f t="shared" si="1"/>
        <v>4.6360686138154843E-4</v>
      </c>
      <c r="AK39" s="9">
        <f t="shared" si="2"/>
        <v>4.3139999999999998E-2</v>
      </c>
      <c r="AL39" s="9">
        <f t="shared" si="3"/>
        <v>4.2520000000000002E-2</v>
      </c>
      <c r="AM39" s="9">
        <f t="shared" si="4"/>
        <v>5.9999999999999995E-4</v>
      </c>
      <c r="AN39" s="9">
        <f t="shared" si="5"/>
        <v>2.0000000000000002E-5</v>
      </c>
      <c r="AO39" s="9">
        <f t="shared" si="6"/>
        <v>5.5799999999999999E-3</v>
      </c>
      <c r="AP39" s="1">
        <f t="shared" si="21"/>
        <v>0</v>
      </c>
      <c r="AQ39" s="1">
        <f t="shared" si="21"/>
        <v>0</v>
      </c>
      <c r="AR39" s="1"/>
      <c r="AS39" s="1">
        <f t="shared" si="22"/>
        <v>0</v>
      </c>
      <c r="AT39" s="1">
        <f t="shared" si="28"/>
        <v>0</v>
      </c>
      <c r="AU39" s="1">
        <f t="shared" si="7"/>
        <v>6</v>
      </c>
      <c r="AV39" s="9">
        <f t="shared" si="23"/>
        <v>1.2E-4</v>
      </c>
      <c r="AW39" s="9">
        <f t="shared" si="8"/>
        <v>1.2E-4</v>
      </c>
      <c r="AX39" s="9">
        <f t="shared" si="9"/>
        <v>0</v>
      </c>
      <c r="AY39" s="9">
        <f t="shared" si="10"/>
        <v>0</v>
      </c>
      <c r="AZ39" s="9">
        <f t="shared" si="11"/>
        <v>0</v>
      </c>
      <c r="BJ39" s="7">
        <f t="shared" si="30"/>
        <v>39</v>
      </c>
      <c r="BK39" s="7">
        <f t="shared" si="30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4"/>
        <v>0</v>
      </c>
      <c r="BP39" s="36">
        <f t="shared" si="25"/>
        <v>0</v>
      </c>
      <c r="BQ39" s="1">
        <f t="shared" si="14"/>
        <v>0</v>
      </c>
      <c r="BR39" s="1">
        <f t="shared" si="15"/>
        <v>98212.245373836427</v>
      </c>
      <c r="BS39" s="1">
        <f t="shared" si="16"/>
        <v>96800.757378199458</v>
      </c>
      <c r="CD39" s="1"/>
      <c r="CE39" s="1"/>
      <c r="CF39" s="1"/>
      <c r="CG39" s="1"/>
    </row>
    <row r="40" spans="1:85" x14ac:dyDescent="0.3">
      <c r="B40" s="1">
        <f t="shared" si="0"/>
        <v>2463</v>
      </c>
      <c r="C40" s="1">
        <v>27</v>
      </c>
      <c r="D40" s="1">
        <v>47535</v>
      </c>
      <c r="E40" s="1">
        <v>2424</v>
      </c>
      <c r="F40" s="1">
        <v>0</v>
      </c>
      <c r="G40" s="1">
        <v>38</v>
      </c>
      <c r="H40" s="1">
        <v>0</v>
      </c>
      <c r="I40" s="1">
        <v>1</v>
      </c>
      <c r="J40" s="5">
        <v>56.35</v>
      </c>
      <c r="K40" s="5">
        <v>1.34</v>
      </c>
      <c r="L40" s="5">
        <v>14.1</v>
      </c>
      <c r="M40" s="4">
        <v>2.27</v>
      </c>
      <c r="N40" s="1">
        <v>649</v>
      </c>
      <c r="O40" s="1">
        <v>1804</v>
      </c>
      <c r="P40" s="1">
        <v>1775</v>
      </c>
      <c r="Q40" s="1">
        <v>28</v>
      </c>
      <c r="R40" s="1">
        <v>1</v>
      </c>
      <c r="S40" s="1">
        <v>995</v>
      </c>
      <c r="T40" s="1">
        <v>97</v>
      </c>
      <c r="U40" s="1">
        <v>7492</v>
      </c>
      <c r="V40" s="1">
        <v>7</v>
      </c>
      <c r="W40" s="1">
        <v>0</v>
      </c>
      <c r="X40" s="1">
        <v>0</v>
      </c>
      <c r="Y40" s="1">
        <v>0</v>
      </c>
      <c r="Z40" s="1">
        <v>0</v>
      </c>
      <c r="AA40" s="1">
        <f t="shared" si="17"/>
        <v>55027</v>
      </c>
      <c r="AB40" s="1">
        <f t="shared" si="17"/>
        <v>2431</v>
      </c>
      <c r="AC40" s="1">
        <f t="shared" si="18"/>
        <v>38</v>
      </c>
      <c r="AD40" s="1">
        <f t="shared" si="19"/>
        <v>1</v>
      </c>
      <c r="AE40" s="1">
        <f t="shared" si="26"/>
        <v>298</v>
      </c>
      <c r="AF40" s="1">
        <f t="shared" si="20"/>
        <v>8</v>
      </c>
      <c r="AG40" s="1">
        <f t="shared" si="20"/>
        <v>0</v>
      </c>
      <c r="AH40" s="1">
        <f t="shared" si="20"/>
        <v>0</v>
      </c>
      <c r="AI40" s="1">
        <f t="shared" si="27"/>
        <v>306</v>
      </c>
      <c r="AJ40" s="9">
        <f t="shared" si="1"/>
        <v>4.0600893219650832E-4</v>
      </c>
      <c r="AK40" s="9">
        <f t="shared" si="2"/>
        <v>4.9259999999999998E-2</v>
      </c>
      <c r="AL40" s="9">
        <f t="shared" si="3"/>
        <v>4.8480000000000002E-2</v>
      </c>
      <c r="AM40" s="9">
        <f t="shared" si="4"/>
        <v>7.6000000000000004E-4</v>
      </c>
      <c r="AN40" s="9">
        <f t="shared" si="5"/>
        <v>2.0000000000000002E-5</v>
      </c>
      <c r="AO40" s="9">
        <f t="shared" si="6"/>
        <v>6.1199999999999996E-3</v>
      </c>
      <c r="AP40" s="1">
        <f t="shared" si="21"/>
        <v>1</v>
      </c>
      <c r="AQ40" s="1">
        <f t="shared" si="21"/>
        <v>0</v>
      </c>
      <c r="AR40" s="1"/>
      <c r="AS40" s="1">
        <f t="shared" si="22"/>
        <v>0</v>
      </c>
      <c r="AT40" s="1">
        <f t="shared" si="28"/>
        <v>1</v>
      </c>
      <c r="AU40" s="1">
        <f t="shared" si="7"/>
        <v>7</v>
      </c>
      <c r="AV40" s="9">
        <f t="shared" si="23"/>
        <v>1.3999999999999999E-4</v>
      </c>
      <c r="AW40" s="9">
        <f t="shared" si="8"/>
        <v>1.3999999999999999E-4</v>
      </c>
      <c r="AX40" s="9">
        <f t="shared" si="9"/>
        <v>0</v>
      </c>
      <c r="AY40" s="9">
        <f t="shared" si="10"/>
        <v>0</v>
      </c>
      <c r="AZ40" s="9">
        <f t="shared" si="11"/>
        <v>2.0000000000000002E-5</v>
      </c>
      <c r="BJ40" s="7">
        <f t="shared" si="30"/>
        <v>40</v>
      </c>
      <c r="BK40" s="7">
        <f t="shared" si="30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4"/>
        <v>0</v>
      </c>
      <c r="BP40" s="36">
        <f t="shared" si="25"/>
        <v>0</v>
      </c>
      <c r="BQ40" s="1">
        <f t="shared" si="14"/>
        <v>0</v>
      </c>
      <c r="BR40" s="1">
        <f t="shared" si="15"/>
        <v>112144.99784689806</v>
      </c>
      <c r="BS40" s="1">
        <f t="shared" si="16"/>
        <v>110369.25488464511</v>
      </c>
      <c r="CD40" s="1"/>
      <c r="CE40" s="1"/>
      <c r="CF40" s="1"/>
      <c r="CG40" s="1"/>
    </row>
    <row r="41" spans="1:85" x14ac:dyDescent="0.3">
      <c r="B41" s="1">
        <f t="shared" si="0"/>
        <v>2801</v>
      </c>
      <c r="C41" s="1">
        <v>28</v>
      </c>
      <c r="D41" s="1">
        <v>47198</v>
      </c>
      <c r="E41" s="1">
        <v>2752</v>
      </c>
      <c r="F41" s="1">
        <v>0</v>
      </c>
      <c r="G41" s="1">
        <v>47</v>
      </c>
      <c r="H41" s="1">
        <v>0</v>
      </c>
      <c r="I41" s="1">
        <v>2</v>
      </c>
      <c r="J41" s="5">
        <v>56.35</v>
      </c>
      <c r="K41" s="5">
        <v>1.36</v>
      </c>
      <c r="L41" s="5">
        <v>14.5</v>
      </c>
      <c r="M41" s="4">
        <v>2.36</v>
      </c>
      <c r="N41" s="1">
        <v>751</v>
      </c>
      <c r="O41" s="1">
        <v>2040</v>
      </c>
      <c r="P41" s="1">
        <v>2004</v>
      </c>
      <c r="Q41" s="1">
        <v>35</v>
      </c>
      <c r="R41" s="1">
        <v>1</v>
      </c>
      <c r="S41" s="1">
        <v>1156</v>
      </c>
      <c r="T41" s="1">
        <v>114</v>
      </c>
      <c r="U41" s="1">
        <v>7491</v>
      </c>
      <c r="V41" s="1">
        <v>8</v>
      </c>
      <c r="W41" s="1">
        <v>0</v>
      </c>
      <c r="X41" s="1">
        <v>0</v>
      </c>
      <c r="Y41" s="1">
        <v>0</v>
      </c>
      <c r="Z41" s="1">
        <v>0</v>
      </c>
      <c r="AA41" s="1">
        <f t="shared" si="17"/>
        <v>54689</v>
      </c>
      <c r="AB41" s="1">
        <f t="shared" si="17"/>
        <v>2760</v>
      </c>
      <c r="AC41" s="1">
        <f t="shared" si="18"/>
        <v>47</v>
      </c>
      <c r="AD41" s="1">
        <f t="shared" si="19"/>
        <v>2</v>
      </c>
      <c r="AE41" s="1">
        <f t="shared" si="26"/>
        <v>328</v>
      </c>
      <c r="AF41" s="1">
        <f t="shared" si="20"/>
        <v>9</v>
      </c>
      <c r="AG41" s="1">
        <f t="shared" si="20"/>
        <v>0</v>
      </c>
      <c r="AH41" s="1">
        <f t="shared" si="20"/>
        <v>1</v>
      </c>
      <c r="AI41" s="1">
        <f t="shared" si="27"/>
        <v>338</v>
      </c>
      <c r="AJ41" s="9">
        <f t="shared" si="1"/>
        <v>7.140307033202428E-4</v>
      </c>
      <c r="AK41" s="9">
        <f t="shared" si="2"/>
        <v>5.602E-2</v>
      </c>
      <c r="AL41" s="9">
        <f t="shared" si="3"/>
        <v>5.5039999999999999E-2</v>
      </c>
      <c r="AM41" s="9">
        <f t="shared" si="4"/>
        <v>9.3999999999999997E-4</v>
      </c>
      <c r="AN41" s="9">
        <f t="shared" si="5"/>
        <v>4.0000000000000003E-5</v>
      </c>
      <c r="AO41" s="9">
        <f t="shared" si="6"/>
        <v>6.7600000000000004E-3</v>
      </c>
      <c r="AP41" s="1">
        <f t="shared" si="21"/>
        <v>1</v>
      </c>
      <c r="AQ41" s="1">
        <f t="shared" si="21"/>
        <v>0</v>
      </c>
      <c r="AR41" s="1"/>
      <c r="AS41" s="1">
        <f t="shared" si="22"/>
        <v>0</v>
      </c>
      <c r="AT41" s="1">
        <f t="shared" si="28"/>
        <v>1</v>
      </c>
      <c r="AU41" s="1">
        <f t="shared" si="7"/>
        <v>8</v>
      </c>
      <c r="AV41" s="9">
        <f t="shared" si="23"/>
        <v>1.6000000000000001E-4</v>
      </c>
      <c r="AW41" s="9">
        <f t="shared" si="8"/>
        <v>1.6000000000000001E-4</v>
      </c>
      <c r="AX41" s="9">
        <f t="shared" si="9"/>
        <v>0</v>
      </c>
      <c r="AY41" s="9">
        <f t="shared" si="10"/>
        <v>0</v>
      </c>
      <c r="AZ41" s="9">
        <f t="shared" si="11"/>
        <v>2.0000000000000002E-5</v>
      </c>
      <c r="BJ41" s="7">
        <f t="shared" si="30"/>
        <v>41</v>
      </c>
      <c r="BK41" s="7">
        <f t="shared" si="30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4"/>
        <v>0</v>
      </c>
      <c r="BP41" s="36">
        <f t="shared" si="25"/>
        <v>0</v>
      </c>
      <c r="BQ41" s="1">
        <f t="shared" si="14"/>
        <v>0</v>
      </c>
      <c r="BR41" s="1">
        <f t="shared" si="15"/>
        <v>127534.77018642366</v>
      </c>
      <c r="BS41" s="1">
        <f t="shared" si="16"/>
        <v>125303.70851590071</v>
      </c>
      <c r="CD41" s="1"/>
      <c r="CE41" s="1"/>
      <c r="CF41" s="1"/>
      <c r="CG41" s="1"/>
    </row>
    <row r="42" spans="1:85" x14ac:dyDescent="0.3">
      <c r="B42" s="1">
        <f t="shared" si="0"/>
        <v>3180</v>
      </c>
      <c r="C42" s="1">
        <v>29</v>
      </c>
      <c r="D42" s="1">
        <v>46818</v>
      </c>
      <c r="E42" s="1">
        <v>3119</v>
      </c>
      <c r="F42" s="1">
        <v>0</v>
      </c>
      <c r="G42" s="1">
        <v>59</v>
      </c>
      <c r="H42" s="1">
        <v>0</v>
      </c>
      <c r="I42" s="1">
        <v>2</v>
      </c>
      <c r="J42" s="5">
        <v>56.35</v>
      </c>
      <c r="K42" s="5">
        <v>1.37</v>
      </c>
      <c r="L42" s="5">
        <v>14.8</v>
      </c>
      <c r="M42" s="4">
        <v>2.36</v>
      </c>
      <c r="N42" s="1">
        <v>869</v>
      </c>
      <c r="O42" s="1">
        <v>2302</v>
      </c>
      <c r="P42" s="1">
        <v>2255</v>
      </c>
      <c r="Q42" s="1">
        <v>44</v>
      </c>
      <c r="R42" s="1">
        <v>2</v>
      </c>
      <c r="S42" s="1">
        <v>1341</v>
      </c>
      <c r="T42" s="1">
        <v>134</v>
      </c>
      <c r="U42" s="1">
        <v>7490</v>
      </c>
      <c r="V42" s="1">
        <v>8</v>
      </c>
      <c r="W42" s="1">
        <v>0</v>
      </c>
      <c r="X42" s="1">
        <v>0</v>
      </c>
      <c r="Y42" s="1">
        <v>0</v>
      </c>
      <c r="Z42" s="1">
        <v>0</v>
      </c>
      <c r="AA42" s="1">
        <f t="shared" si="17"/>
        <v>54308</v>
      </c>
      <c r="AB42" s="1">
        <f t="shared" si="17"/>
        <v>3127</v>
      </c>
      <c r="AC42" s="1">
        <f t="shared" si="18"/>
        <v>59</v>
      </c>
      <c r="AD42" s="1">
        <f t="shared" si="19"/>
        <v>2</v>
      </c>
      <c r="AE42" s="1">
        <f t="shared" si="26"/>
        <v>367</v>
      </c>
      <c r="AF42" s="1">
        <f t="shared" si="20"/>
        <v>12</v>
      </c>
      <c r="AG42" s="1">
        <f t="shared" si="20"/>
        <v>0</v>
      </c>
      <c r="AH42" s="1">
        <f t="shared" si="20"/>
        <v>0</v>
      </c>
      <c r="AI42" s="1">
        <f t="shared" si="27"/>
        <v>379</v>
      </c>
      <c r="AJ42" s="9">
        <f t="shared" si="1"/>
        <v>6.2893081761006286E-4</v>
      </c>
      <c r="AK42" s="9">
        <f t="shared" si="2"/>
        <v>6.3600000000000004E-2</v>
      </c>
      <c r="AL42" s="9">
        <f t="shared" si="3"/>
        <v>6.2379999999999998E-2</v>
      </c>
      <c r="AM42" s="9">
        <f t="shared" si="4"/>
        <v>1.1800000000000001E-3</v>
      </c>
      <c r="AN42" s="9">
        <f t="shared" si="5"/>
        <v>4.0000000000000003E-5</v>
      </c>
      <c r="AO42" s="9">
        <f t="shared" si="6"/>
        <v>7.5799999999999999E-3</v>
      </c>
      <c r="AP42" s="1">
        <f t="shared" si="21"/>
        <v>0</v>
      </c>
      <c r="AQ42" s="1">
        <f t="shared" si="21"/>
        <v>0</v>
      </c>
      <c r="AR42" s="1"/>
      <c r="AS42" s="1">
        <f t="shared" si="22"/>
        <v>0</v>
      </c>
      <c r="AT42" s="1">
        <f t="shared" si="28"/>
        <v>0</v>
      </c>
      <c r="AU42" s="1">
        <f t="shared" si="7"/>
        <v>8</v>
      </c>
      <c r="AV42" s="9">
        <f t="shared" si="23"/>
        <v>1.6000000000000001E-4</v>
      </c>
      <c r="AW42" s="9">
        <f t="shared" si="8"/>
        <v>1.6000000000000001E-4</v>
      </c>
      <c r="AX42" s="9">
        <f t="shared" si="9"/>
        <v>0</v>
      </c>
      <c r="AY42" s="9">
        <f t="shared" si="10"/>
        <v>0</v>
      </c>
      <c r="AZ42" s="9">
        <f t="shared" si="11"/>
        <v>0</v>
      </c>
      <c r="BJ42" s="7">
        <f t="shared" si="30"/>
        <v>42</v>
      </c>
      <c r="BK42" s="7">
        <f t="shared" si="30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4"/>
        <v>0</v>
      </c>
      <c r="BP42" s="36">
        <f t="shared" si="25"/>
        <v>0</v>
      </c>
      <c r="BQ42" s="1">
        <f t="shared" si="14"/>
        <v>0</v>
      </c>
      <c r="BR42" s="1">
        <f t="shared" si="15"/>
        <v>144791.34922985619</v>
      </c>
      <c r="BS42" s="1">
        <f t="shared" si="16"/>
        <v>142013.90510940927</v>
      </c>
      <c r="CD42" s="1"/>
      <c r="CE42" s="1"/>
      <c r="CF42" s="1"/>
      <c r="CG42" s="1"/>
    </row>
    <row r="43" spans="1:85" x14ac:dyDescent="0.3">
      <c r="B43" s="1">
        <f t="shared" si="0"/>
        <v>3589</v>
      </c>
      <c r="C43" s="1">
        <v>30</v>
      </c>
      <c r="D43" s="1">
        <v>46409</v>
      </c>
      <c r="E43" s="1">
        <v>3512</v>
      </c>
      <c r="F43" s="1">
        <v>0</v>
      </c>
      <c r="G43" s="1">
        <v>74</v>
      </c>
      <c r="H43" s="1">
        <v>0</v>
      </c>
      <c r="I43" s="1">
        <v>3</v>
      </c>
      <c r="J43" s="5">
        <v>56.35</v>
      </c>
      <c r="K43" s="5">
        <v>1.38</v>
      </c>
      <c r="L43" s="5">
        <v>15.3</v>
      </c>
      <c r="M43" s="4">
        <v>2.33</v>
      </c>
      <c r="N43" s="1">
        <v>998</v>
      </c>
      <c r="O43" s="1">
        <v>2582</v>
      </c>
      <c r="P43" s="1">
        <v>2524</v>
      </c>
      <c r="Q43" s="1">
        <v>56</v>
      </c>
      <c r="R43" s="1">
        <v>2</v>
      </c>
      <c r="S43" s="1">
        <v>1545</v>
      </c>
      <c r="T43" s="1">
        <v>153</v>
      </c>
      <c r="U43" s="1">
        <v>7488</v>
      </c>
      <c r="V43" s="1">
        <v>10</v>
      </c>
      <c r="W43" s="1">
        <v>1</v>
      </c>
      <c r="X43" s="1">
        <v>0</v>
      </c>
      <c r="Y43" s="1">
        <v>0</v>
      </c>
      <c r="Z43" s="1">
        <v>0</v>
      </c>
      <c r="AA43" s="1">
        <f t="shared" si="17"/>
        <v>53897</v>
      </c>
      <c r="AB43" s="1">
        <f t="shared" si="17"/>
        <v>3522</v>
      </c>
      <c r="AC43" s="1">
        <f t="shared" si="18"/>
        <v>75</v>
      </c>
      <c r="AD43" s="1">
        <f t="shared" si="19"/>
        <v>3</v>
      </c>
      <c r="AE43" s="1">
        <f t="shared" si="26"/>
        <v>393</v>
      </c>
      <c r="AF43" s="1">
        <f t="shared" si="20"/>
        <v>15</v>
      </c>
      <c r="AG43" s="1">
        <f t="shared" si="20"/>
        <v>0</v>
      </c>
      <c r="AH43" s="1">
        <f t="shared" si="20"/>
        <v>1</v>
      </c>
      <c r="AI43" s="1">
        <f t="shared" si="27"/>
        <v>409</v>
      </c>
      <c r="AJ43" s="9">
        <f t="shared" si="1"/>
        <v>8.3588743382557811E-4</v>
      </c>
      <c r="AK43" s="9">
        <f t="shared" si="2"/>
        <v>7.1779999999999997E-2</v>
      </c>
      <c r="AL43" s="9">
        <f t="shared" si="3"/>
        <v>7.0239999999999997E-2</v>
      </c>
      <c r="AM43" s="9">
        <f t="shared" si="4"/>
        <v>1.48E-3</v>
      </c>
      <c r="AN43" s="9">
        <f t="shared" si="5"/>
        <v>6.0000000000000002E-5</v>
      </c>
      <c r="AO43" s="9">
        <f t="shared" si="6"/>
        <v>8.1799999999999998E-3</v>
      </c>
      <c r="AP43" s="1">
        <f t="shared" si="21"/>
        <v>2</v>
      </c>
      <c r="AQ43" s="1">
        <f t="shared" si="21"/>
        <v>1</v>
      </c>
      <c r="AR43" s="1"/>
      <c r="AS43" s="1">
        <f t="shared" si="22"/>
        <v>0</v>
      </c>
      <c r="AT43" s="1">
        <f t="shared" si="28"/>
        <v>3</v>
      </c>
      <c r="AU43" s="1">
        <f t="shared" si="7"/>
        <v>11</v>
      </c>
      <c r="AV43" s="9">
        <f t="shared" si="23"/>
        <v>2.2000000000000001E-4</v>
      </c>
      <c r="AW43" s="9">
        <f t="shared" si="8"/>
        <v>2.0000000000000001E-4</v>
      </c>
      <c r="AX43" s="9">
        <f t="shared" si="9"/>
        <v>2.0000000000000002E-5</v>
      </c>
      <c r="AY43" s="9">
        <f t="shared" si="10"/>
        <v>0</v>
      </c>
      <c r="AZ43" s="9">
        <f t="shared" si="11"/>
        <v>6.0000000000000002E-5</v>
      </c>
      <c r="BJ43" s="7">
        <f t="shared" si="30"/>
        <v>43</v>
      </c>
      <c r="BK43" s="7">
        <f t="shared" si="30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4"/>
        <v>0</v>
      </c>
      <c r="BP43" s="36">
        <f t="shared" si="25"/>
        <v>0</v>
      </c>
      <c r="BQ43" s="1">
        <f t="shared" si="14"/>
        <v>0</v>
      </c>
      <c r="BR43" s="1">
        <f t="shared" si="15"/>
        <v>163413.88439809871</v>
      </c>
      <c r="BS43" s="1">
        <f t="shared" si="16"/>
        <v>159907.93034441982</v>
      </c>
      <c r="CD43" s="1"/>
      <c r="CE43" s="1"/>
      <c r="CF43" s="1"/>
      <c r="CG43" s="1"/>
    </row>
    <row r="44" spans="1:85" x14ac:dyDescent="0.3">
      <c r="B44" s="1">
        <f t="shared" si="0"/>
        <v>4030</v>
      </c>
      <c r="C44" s="1">
        <v>31</v>
      </c>
      <c r="D44" s="1">
        <v>45967</v>
      </c>
      <c r="E44" s="1">
        <v>3933</v>
      </c>
      <c r="F44" s="1">
        <v>0</v>
      </c>
      <c r="G44" s="1">
        <v>93</v>
      </c>
      <c r="H44" s="1">
        <v>0</v>
      </c>
      <c r="I44" s="1">
        <v>4</v>
      </c>
      <c r="J44" s="5">
        <v>56.35</v>
      </c>
      <c r="K44" s="5">
        <v>1.39</v>
      </c>
      <c r="L44" s="5">
        <v>15.6</v>
      </c>
      <c r="M44" s="4">
        <v>2.29</v>
      </c>
      <c r="N44" s="1">
        <v>1146</v>
      </c>
      <c r="O44" s="1">
        <v>2875</v>
      </c>
      <c r="P44" s="1">
        <v>2801</v>
      </c>
      <c r="Q44" s="1">
        <v>70</v>
      </c>
      <c r="R44" s="1">
        <v>2</v>
      </c>
      <c r="S44" s="1">
        <v>1781</v>
      </c>
      <c r="T44" s="1">
        <v>177</v>
      </c>
      <c r="U44" s="1">
        <v>7487</v>
      </c>
      <c r="V44" s="1">
        <v>11</v>
      </c>
      <c r="W44" s="1">
        <v>1</v>
      </c>
      <c r="X44" s="1">
        <v>0</v>
      </c>
      <c r="Y44" s="1">
        <v>0</v>
      </c>
      <c r="Z44" s="1">
        <v>0</v>
      </c>
      <c r="AA44" s="1">
        <f t="shared" si="17"/>
        <v>53454</v>
      </c>
      <c r="AB44" s="1">
        <f t="shared" si="17"/>
        <v>3944</v>
      </c>
      <c r="AC44" s="1">
        <f t="shared" si="18"/>
        <v>94</v>
      </c>
      <c r="AD44" s="1">
        <f t="shared" si="19"/>
        <v>4</v>
      </c>
      <c r="AE44" s="1">
        <f t="shared" si="26"/>
        <v>421</v>
      </c>
      <c r="AF44" s="1">
        <f t="shared" si="20"/>
        <v>19</v>
      </c>
      <c r="AG44" s="1">
        <f t="shared" si="20"/>
        <v>0</v>
      </c>
      <c r="AH44" s="1">
        <f t="shared" si="20"/>
        <v>1</v>
      </c>
      <c r="AI44" s="1">
        <f t="shared" si="27"/>
        <v>441</v>
      </c>
      <c r="AJ44" s="9">
        <f t="shared" si="1"/>
        <v>9.9255583126550868E-4</v>
      </c>
      <c r="AK44" s="9">
        <f t="shared" si="2"/>
        <v>8.0600000000000005E-2</v>
      </c>
      <c r="AL44" s="9">
        <f t="shared" si="3"/>
        <v>7.8659999999999994E-2</v>
      </c>
      <c r="AM44" s="9">
        <f t="shared" si="4"/>
        <v>1.8600000000000001E-3</v>
      </c>
      <c r="AN44" s="9">
        <f t="shared" si="5"/>
        <v>8.0000000000000007E-5</v>
      </c>
      <c r="AO44" s="9">
        <f t="shared" si="6"/>
        <v>8.8199999999999997E-3</v>
      </c>
      <c r="AP44" s="1">
        <f t="shared" si="21"/>
        <v>1</v>
      </c>
      <c r="AQ44" s="1">
        <f t="shared" si="21"/>
        <v>0</v>
      </c>
      <c r="AR44" s="1"/>
      <c r="AS44" s="1">
        <f t="shared" si="22"/>
        <v>0</v>
      </c>
      <c r="AT44" s="1">
        <f t="shared" si="28"/>
        <v>1</v>
      </c>
      <c r="AU44" s="1">
        <f t="shared" si="7"/>
        <v>12</v>
      </c>
      <c r="AV44" s="9">
        <f t="shared" si="23"/>
        <v>2.4000000000000001E-4</v>
      </c>
      <c r="AW44" s="9">
        <f t="shared" si="8"/>
        <v>2.2000000000000001E-4</v>
      </c>
      <c r="AX44" s="9">
        <f t="shared" si="9"/>
        <v>2.0000000000000002E-5</v>
      </c>
      <c r="AY44" s="9">
        <f t="shared" si="10"/>
        <v>0</v>
      </c>
      <c r="AZ44" s="9">
        <f t="shared" si="11"/>
        <v>2.0000000000000002E-5</v>
      </c>
      <c r="BJ44" s="7">
        <f t="shared" si="30"/>
        <v>44</v>
      </c>
      <c r="BK44" s="7">
        <f t="shared" si="30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4"/>
        <v>0</v>
      </c>
      <c r="BP44" s="36">
        <f t="shared" si="25"/>
        <v>0</v>
      </c>
      <c r="BQ44" s="1">
        <f t="shared" si="14"/>
        <v>0</v>
      </c>
      <c r="BR44" s="1">
        <f t="shared" si="15"/>
        <v>183493.43943280517</v>
      </c>
      <c r="BS44" s="1">
        <f t="shared" si="16"/>
        <v>179076.8479625863</v>
      </c>
      <c r="CD44" s="1"/>
      <c r="CE44" s="1"/>
      <c r="CF44" s="1"/>
      <c r="CG44" s="1"/>
    </row>
    <row r="45" spans="1:85" x14ac:dyDescent="0.3">
      <c r="B45" s="1">
        <f t="shared" si="0"/>
        <v>4503</v>
      </c>
      <c r="C45" s="1">
        <v>32</v>
      </c>
      <c r="D45" s="1">
        <v>45495</v>
      </c>
      <c r="E45" s="1">
        <v>4379</v>
      </c>
      <c r="F45" s="1">
        <v>0</v>
      </c>
      <c r="G45" s="1">
        <v>118</v>
      </c>
      <c r="H45" s="1">
        <v>0</v>
      </c>
      <c r="I45" s="1">
        <v>6</v>
      </c>
      <c r="J45" s="5">
        <v>56.35</v>
      </c>
      <c r="K45" s="5">
        <v>1.41</v>
      </c>
      <c r="L45" s="5">
        <v>16.3</v>
      </c>
      <c r="M45" s="4">
        <v>2.2400000000000002</v>
      </c>
      <c r="N45" s="1">
        <v>1308</v>
      </c>
      <c r="O45" s="1">
        <v>3186</v>
      </c>
      <c r="P45" s="1">
        <v>3094</v>
      </c>
      <c r="Q45" s="1">
        <v>87</v>
      </c>
      <c r="R45" s="1">
        <v>4</v>
      </c>
      <c r="S45" s="1">
        <v>2033</v>
      </c>
      <c r="T45" s="1">
        <v>202</v>
      </c>
      <c r="U45" s="1">
        <v>7485</v>
      </c>
      <c r="V45" s="1">
        <v>12</v>
      </c>
      <c r="W45" s="1">
        <v>1</v>
      </c>
      <c r="X45" s="1">
        <v>0</v>
      </c>
      <c r="Y45" s="1">
        <v>0</v>
      </c>
      <c r="Z45" s="1">
        <v>0</v>
      </c>
      <c r="AA45" s="1">
        <f t="shared" si="17"/>
        <v>52980</v>
      </c>
      <c r="AB45" s="1">
        <f t="shared" si="17"/>
        <v>4391</v>
      </c>
      <c r="AC45" s="1">
        <f t="shared" si="18"/>
        <v>119</v>
      </c>
      <c r="AD45" s="1">
        <f t="shared" si="19"/>
        <v>6</v>
      </c>
      <c r="AE45" s="1">
        <f t="shared" si="26"/>
        <v>446</v>
      </c>
      <c r="AF45" s="1">
        <f t="shared" si="20"/>
        <v>25</v>
      </c>
      <c r="AG45" s="1">
        <f t="shared" si="20"/>
        <v>0</v>
      </c>
      <c r="AH45" s="1">
        <f t="shared" si="20"/>
        <v>2</v>
      </c>
      <c r="AI45" s="1">
        <f t="shared" si="27"/>
        <v>473</v>
      </c>
      <c r="AJ45" s="9">
        <f t="shared" si="1"/>
        <v>1.3324450366422385E-3</v>
      </c>
      <c r="AK45" s="9">
        <f t="shared" si="2"/>
        <v>9.0060000000000001E-2</v>
      </c>
      <c r="AL45" s="9">
        <f t="shared" si="3"/>
        <v>8.7580000000000005E-2</v>
      </c>
      <c r="AM45" s="9">
        <f t="shared" si="4"/>
        <v>2.3600000000000001E-3</v>
      </c>
      <c r="AN45" s="9">
        <f t="shared" si="5"/>
        <v>1.2E-4</v>
      </c>
      <c r="AO45" s="9">
        <f t="shared" si="6"/>
        <v>9.4599999999999997E-3</v>
      </c>
      <c r="AP45" s="1">
        <f t="shared" si="21"/>
        <v>1</v>
      </c>
      <c r="AQ45" s="1">
        <f t="shared" si="21"/>
        <v>0</v>
      </c>
      <c r="AR45" s="1"/>
      <c r="AS45" s="1">
        <f t="shared" si="22"/>
        <v>0</v>
      </c>
      <c r="AT45" s="1">
        <f t="shared" si="28"/>
        <v>1</v>
      </c>
      <c r="AU45" s="1">
        <f t="shared" si="7"/>
        <v>13</v>
      </c>
      <c r="AV45" s="9">
        <f t="shared" si="23"/>
        <v>2.5999999999999998E-4</v>
      </c>
      <c r="AW45" s="9">
        <f t="shared" si="8"/>
        <v>2.4000000000000001E-4</v>
      </c>
      <c r="AX45" s="9">
        <f t="shared" si="9"/>
        <v>2.0000000000000002E-5</v>
      </c>
      <c r="AY45" s="9">
        <f t="shared" si="10"/>
        <v>0</v>
      </c>
      <c r="AZ45" s="9">
        <f t="shared" si="11"/>
        <v>2.0000000000000002E-5</v>
      </c>
      <c r="BJ45" s="7">
        <f t="shared" si="30"/>
        <v>45</v>
      </c>
      <c r="BK45" s="7">
        <f t="shared" si="30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4"/>
        <v>0</v>
      </c>
      <c r="BP45" s="36">
        <f t="shared" si="25"/>
        <v>0</v>
      </c>
      <c r="BQ45" s="1">
        <f t="shared" si="14"/>
        <v>0</v>
      </c>
      <c r="BR45" s="1">
        <f t="shared" si="15"/>
        <v>205030.01433397562</v>
      </c>
      <c r="BS45" s="1">
        <f t="shared" si="16"/>
        <v>199384.06235142777</v>
      </c>
      <c r="CD45" s="1"/>
      <c r="CE45" s="1"/>
      <c r="CF45" s="1"/>
      <c r="CG45" s="1"/>
    </row>
    <row r="46" spans="1:85" x14ac:dyDescent="0.3">
      <c r="B46" s="1">
        <f t="shared" si="0"/>
        <v>5002</v>
      </c>
      <c r="C46" s="1">
        <v>33</v>
      </c>
      <c r="D46" s="1">
        <v>44996</v>
      </c>
      <c r="E46" s="1">
        <v>4851</v>
      </c>
      <c r="F46" s="1">
        <v>0</v>
      </c>
      <c r="G46" s="1">
        <v>144</v>
      </c>
      <c r="H46" s="1">
        <v>0</v>
      </c>
      <c r="I46" s="1">
        <v>7</v>
      </c>
      <c r="J46" s="5">
        <v>56.35</v>
      </c>
      <c r="K46" s="5">
        <v>1.42</v>
      </c>
      <c r="L46" s="5">
        <v>16.5</v>
      </c>
      <c r="M46" s="4">
        <v>2.21</v>
      </c>
      <c r="N46" s="1">
        <v>1480</v>
      </c>
      <c r="O46" s="1">
        <v>3513</v>
      </c>
      <c r="P46" s="1">
        <v>3400</v>
      </c>
      <c r="Q46" s="1">
        <v>107</v>
      </c>
      <c r="R46" s="1">
        <v>5</v>
      </c>
      <c r="S46" s="1">
        <v>2312</v>
      </c>
      <c r="T46" s="1">
        <v>232</v>
      </c>
      <c r="U46" s="1">
        <v>7483</v>
      </c>
      <c r="V46" s="1">
        <v>14</v>
      </c>
      <c r="W46" s="1">
        <v>1</v>
      </c>
      <c r="X46" s="1">
        <v>0</v>
      </c>
      <c r="Y46" s="1">
        <v>0</v>
      </c>
      <c r="Z46" s="1">
        <v>0</v>
      </c>
      <c r="AA46" s="1">
        <f t="shared" si="17"/>
        <v>52479</v>
      </c>
      <c r="AB46" s="1">
        <f t="shared" si="17"/>
        <v>4865</v>
      </c>
      <c r="AC46" s="1">
        <f t="shared" si="18"/>
        <v>145</v>
      </c>
      <c r="AD46" s="1">
        <f t="shared" si="19"/>
        <v>7</v>
      </c>
      <c r="AE46" s="1">
        <f t="shared" si="26"/>
        <v>472</v>
      </c>
      <c r="AF46" s="1">
        <f t="shared" si="20"/>
        <v>26</v>
      </c>
      <c r="AG46" s="1">
        <f t="shared" si="20"/>
        <v>0</v>
      </c>
      <c r="AH46" s="1">
        <f t="shared" si="20"/>
        <v>1</v>
      </c>
      <c r="AI46" s="1">
        <f t="shared" si="27"/>
        <v>499</v>
      </c>
      <c r="AJ46" s="9">
        <f t="shared" si="1"/>
        <v>1.3994402239104358E-3</v>
      </c>
      <c r="AK46" s="9">
        <f t="shared" si="2"/>
        <v>0.10004</v>
      </c>
      <c r="AL46" s="9">
        <f t="shared" si="3"/>
        <v>9.7019999999999995E-2</v>
      </c>
      <c r="AM46" s="9">
        <f t="shared" si="4"/>
        <v>2.8800000000000002E-3</v>
      </c>
      <c r="AN46" s="9">
        <f t="shared" si="5"/>
        <v>1.3999999999999999E-4</v>
      </c>
      <c r="AO46" s="9">
        <f t="shared" si="6"/>
        <v>9.9799999999999993E-3</v>
      </c>
      <c r="AP46" s="1">
        <f t="shared" si="21"/>
        <v>2</v>
      </c>
      <c r="AQ46" s="1">
        <f t="shared" si="21"/>
        <v>0</v>
      </c>
      <c r="AR46" s="1"/>
      <c r="AS46" s="1">
        <f t="shared" si="22"/>
        <v>0</v>
      </c>
      <c r="AT46" s="1">
        <f t="shared" si="28"/>
        <v>2</v>
      </c>
      <c r="AU46" s="1">
        <f t="shared" si="7"/>
        <v>15</v>
      </c>
      <c r="AV46" s="9">
        <f t="shared" si="23"/>
        <v>2.9999999999999997E-4</v>
      </c>
      <c r="AW46" s="9">
        <f t="shared" si="8"/>
        <v>2.7999999999999998E-4</v>
      </c>
      <c r="AX46" s="9">
        <f t="shared" si="9"/>
        <v>2.0000000000000002E-5</v>
      </c>
      <c r="AY46" s="9">
        <f t="shared" si="10"/>
        <v>0</v>
      </c>
      <c r="AZ46" s="9">
        <f t="shared" si="11"/>
        <v>4.0000000000000003E-5</v>
      </c>
      <c r="BJ46" s="7">
        <f t="shared" si="30"/>
        <v>46</v>
      </c>
      <c r="BK46" s="7">
        <f t="shared" si="30"/>
        <v>33</v>
      </c>
      <c r="BL46" s="1">
        <f t="shared" si="12"/>
        <v>0</v>
      </c>
      <c r="BM46" s="74">
        <f>+EvolOf!H35</f>
        <v>39673</v>
      </c>
      <c r="BN46" s="1">
        <f t="shared" si="13"/>
        <v>0</v>
      </c>
      <c r="BO46" s="1">
        <f t="shared" si="24"/>
        <v>0</v>
      </c>
      <c r="BP46" s="36">
        <f t="shared" si="25"/>
        <v>0</v>
      </c>
      <c r="BQ46" s="1">
        <f t="shared" si="14"/>
        <v>0</v>
      </c>
      <c r="BR46" s="1">
        <f t="shared" si="15"/>
        <v>227750.41787664802</v>
      </c>
      <c r="BS46" s="1">
        <f t="shared" si="16"/>
        <v>220875.10538177119</v>
      </c>
      <c r="CD46" s="1"/>
      <c r="CE46" s="1"/>
      <c r="CF46" s="1"/>
      <c r="CG46" s="1"/>
    </row>
    <row r="47" spans="1:85" x14ac:dyDescent="0.3">
      <c r="A47" s="4"/>
      <c r="B47" s="1">
        <f t="shared" si="0"/>
        <v>5528</v>
      </c>
      <c r="C47" s="1">
        <v>34</v>
      </c>
      <c r="D47" s="1">
        <v>44470</v>
      </c>
      <c r="E47" s="1">
        <v>5346</v>
      </c>
      <c r="F47" s="1">
        <v>0</v>
      </c>
      <c r="G47" s="1">
        <v>174</v>
      </c>
      <c r="H47" s="1">
        <v>0</v>
      </c>
      <c r="I47" s="1">
        <v>8</v>
      </c>
      <c r="J47" s="5">
        <v>56.35</v>
      </c>
      <c r="K47" s="5">
        <v>1.43</v>
      </c>
      <c r="L47" s="5">
        <v>16.7</v>
      </c>
      <c r="M47" s="4">
        <v>2.17</v>
      </c>
      <c r="N47" s="1">
        <v>1671</v>
      </c>
      <c r="O47" s="1">
        <v>3848</v>
      </c>
      <c r="P47" s="1">
        <v>3711</v>
      </c>
      <c r="Q47" s="1">
        <v>131</v>
      </c>
      <c r="R47" s="1">
        <v>5</v>
      </c>
      <c r="S47" s="1">
        <v>2618</v>
      </c>
      <c r="T47" s="1">
        <v>261</v>
      </c>
      <c r="U47" s="1">
        <v>7481</v>
      </c>
      <c r="V47" s="1">
        <v>16</v>
      </c>
      <c r="W47" s="1">
        <v>2</v>
      </c>
      <c r="X47" s="1">
        <v>0</v>
      </c>
      <c r="Y47" s="1">
        <v>0</v>
      </c>
      <c r="Z47" s="1">
        <v>0</v>
      </c>
      <c r="AA47" s="1">
        <f t="shared" si="17"/>
        <v>51951</v>
      </c>
      <c r="AB47" s="1">
        <f t="shared" si="17"/>
        <v>5362</v>
      </c>
      <c r="AC47" s="1">
        <f t="shared" si="18"/>
        <v>176</v>
      </c>
      <c r="AD47" s="1">
        <f t="shared" si="19"/>
        <v>8</v>
      </c>
      <c r="AE47" s="1">
        <f t="shared" si="26"/>
        <v>495</v>
      </c>
      <c r="AF47" s="1">
        <f t="shared" si="20"/>
        <v>30</v>
      </c>
      <c r="AG47" s="1">
        <f t="shared" si="20"/>
        <v>0</v>
      </c>
      <c r="AH47" s="1">
        <f t="shared" si="20"/>
        <v>1</v>
      </c>
      <c r="AI47" s="1">
        <f t="shared" si="27"/>
        <v>526</v>
      </c>
      <c r="AJ47" s="9">
        <f t="shared" si="1"/>
        <v>1.4471780028943559E-3</v>
      </c>
      <c r="AK47" s="9">
        <f t="shared" si="2"/>
        <v>0.11056000000000001</v>
      </c>
      <c r="AL47" s="9">
        <f t="shared" si="3"/>
        <v>0.10692</v>
      </c>
      <c r="AM47" s="9">
        <f t="shared" si="4"/>
        <v>3.48E-3</v>
      </c>
      <c r="AN47" s="9">
        <f t="shared" si="5"/>
        <v>1.6000000000000001E-4</v>
      </c>
      <c r="AO47" s="9">
        <f t="shared" si="6"/>
        <v>1.052E-2</v>
      </c>
      <c r="AP47" s="1">
        <f t="shared" si="21"/>
        <v>2</v>
      </c>
      <c r="AQ47" s="1">
        <f t="shared" si="21"/>
        <v>1</v>
      </c>
      <c r="AR47" s="1"/>
      <c r="AS47" s="1">
        <f t="shared" si="22"/>
        <v>0</v>
      </c>
      <c r="AT47" s="1">
        <f t="shared" si="28"/>
        <v>3</v>
      </c>
      <c r="AU47" s="1">
        <f t="shared" si="7"/>
        <v>18</v>
      </c>
      <c r="AV47" s="9">
        <f t="shared" si="23"/>
        <v>3.6000000000000002E-4</v>
      </c>
      <c r="AW47" s="9">
        <f t="shared" si="8"/>
        <v>3.2000000000000003E-4</v>
      </c>
      <c r="AX47" s="9">
        <f t="shared" si="9"/>
        <v>4.0000000000000003E-5</v>
      </c>
      <c r="AY47" s="9">
        <f t="shared" si="10"/>
        <v>0</v>
      </c>
      <c r="AZ47" s="9">
        <f t="shared" si="11"/>
        <v>6.0000000000000002E-5</v>
      </c>
      <c r="BJ47" s="7">
        <f t="shared" si="30"/>
        <v>47</v>
      </c>
      <c r="BK47" s="7">
        <f t="shared" si="30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4"/>
        <v>0</v>
      </c>
      <c r="BP47" s="36">
        <f t="shared" si="25"/>
        <v>0</v>
      </c>
      <c r="BQ47" s="1">
        <f t="shared" si="14"/>
        <v>0</v>
      </c>
      <c r="BR47" s="1">
        <f t="shared" si="15"/>
        <v>251700.18193164939</v>
      </c>
      <c r="BS47" s="1">
        <f t="shared" si="16"/>
        <v>243413.3814411356</v>
      </c>
    </row>
    <row r="48" spans="1:85" x14ac:dyDescent="0.3">
      <c r="B48" s="1">
        <f t="shared" si="0"/>
        <v>6083</v>
      </c>
      <c r="C48" s="1">
        <v>35</v>
      </c>
      <c r="D48" s="1">
        <v>43916</v>
      </c>
      <c r="E48" s="1">
        <v>5862</v>
      </c>
      <c r="F48" s="1">
        <v>0</v>
      </c>
      <c r="G48" s="1">
        <v>210</v>
      </c>
      <c r="H48" s="1">
        <v>0</v>
      </c>
      <c r="I48" s="1">
        <v>11</v>
      </c>
      <c r="J48" s="5">
        <v>56.35</v>
      </c>
      <c r="K48" s="5">
        <v>1.44</v>
      </c>
      <c r="L48" s="5">
        <v>17.100000000000001</v>
      </c>
      <c r="M48" s="4">
        <v>2.1800000000000002</v>
      </c>
      <c r="N48" s="1">
        <v>1873</v>
      </c>
      <c r="O48" s="1">
        <v>4200</v>
      </c>
      <c r="P48" s="1">
        <v>4033</v>
      </c>
      <c r="Q48" s="1">
        <v>158</v>
      </c>
      <c r="R48" s="1">
        <v>7</v>
      </c>
      <c r="S48" s="1">
        <v>2960</v>
      </c>
      <c r="T48" s="1">
        <v>296</v>
      </c>
      <c r="U48" s="1">
        <v>7479</v>
      </c>
      <c r="V48" s="1">
        <v>18</v>
      </c>
      <c r="W48" s="1">
        <v>2</v>
      </c>
      <c r="X48" s="1">
        <v>0</v>
      </c>
      <c r="Y48" s="1">
        <v>0</v>
      </c>
      <c r="Z48" s="1">
        <v>0</v>
      </c>
      <c r="AA48" s="1">
        <f t="shared" si="17"/>
        <v>51395</v>
      </c>
      <c r="AB48" s="1">
        <f t="shared" si="17"/>
        <v>5880</v>
      </c>
      <c r="AC48" s="1">
        <f t="shared" si="18"/>
        <v>212</v>
      </c>
      <c r="AD48" s="1">
        <f t="shared" si="19"/>
        <v>11</v>
      </c>
      <c r="AE48" s="1">
        <f t="shared" si="26"/>
        <v>516</v>
      </c>
      <c r="AF48" s="1">
        <f t="shared" si="20"/>
        <v>36</v>
      </c>
      <c r="AG48" s="1">
        <f t="shared" si="20"/>
        <v>0</v>
      </c>
      <c r="AH48" s="1">
        <f t="shared" si="20"/>
        <v>3</v>
      </c>
      <c r="AI48" s="1">
        <f t="shared" si="27"/>
        <v>555</v>
      </c>
      <c r="AJ48" s="9">
        <f t="shared" si="1"/>
        <v>1.8083182640144665E-3</v>
      </c>
      <c r="AK48" s="9">
        <f t="shared" si="2"/>
        <v>0.12166</v>
      </c>
      <c r="AL48" s="9">
        <f t="shared" si="3"/>
        <v>0.11724</v>
      </c>
      <c r="AM48" s="9">
        <f t="shared" si="4"/>
        <v>4.1999999999999997E-3</v>
      </c>
      <c r="AN48" s="9">
        <f t="shared" si="5"/>
        <v>2.2000000000000001E-4</v>
      </c>
      <c r="AO48" s="9">
        <f t="shared" si="6"/>
        <v>1.11E-2</v>
      </c>
      <c r="AP48" s="1">
        <f t="shared" si="21"/>
        <v>2</v>
      </c>
      <c r="AQ48" s="1">
        <f t="shared" si="21"/>
        <v>0</v>
      </c>
      <c r="AR48" s="1"/>
      <c r="AS48" s="1">
        <f t="shared" si="22"/>
        <v>0</v>
      </c>
      <c r="AT48" s="1">
        <f t="shared" si="28"/>
        <v>2</v>
      </c>
      <c r="AU48" s="1">
        <f t="shared" si="7"/>
        <v>20</v>
      </c>
      <c r="AV48" s="9">
        <f t="shared" si="23"/>
        <v>4.0000000000000002E-4</v>
      </c>
      <c r="AW48" s="9">
        <f t="shared" si="8"/>
        <v>3.6000000000000002E-4</v>
      </c>
      <c r="AX48" s="9">
        <f t="shared" si="9"/>
        <v>4.0000000000000003E-5</v>
      </c>
      <c r="AY48" s="9">
        <f t="shared" si="10"/>
        <v>0</v>
      </c>
      <c r="AZ48" s="9">
        <f t="shared" si="11"/>
        <v>4.0000000000000003E-5</v>
      </c>
      <c r="BJ48" s="7">
        <f t="shared" ref="BJ48:BK63" si="31">+BJ47+1</f>
        <v>48</v>
      </c>
      <c r="BK48" s="7">
        <f t="shared" si="31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4"/>
        <v>0</v>
      </c>
      <c r="BP48" s="36">
        <f t="shared" si="25"/>
        <v>0</v>
      </c>
      <c r="BQ48" s="1">
        <f t="shared" si="14"/>
        <v>0</v>
      </c>
      <c r="BR48" s="1">
        <f t="shared" si="15"/>
        <v>276970.37024063373</v>
      </c>
      <c r="BS48" s="1">
        <f t="shared" si="16"/>
        <v>266907.826787867</v>
      </c>
    </row>
    <row r="49" spans="2:71" x14ac:dyDescent="0.3">
      <c r="B49" s="1">
        <f t="shared" si="0"/>
        <v>6666</v>
      </c>
      <c r="C49" s="1">
        <v>36</v>
      </c>
      <c r="D49" s="1">
        <v>43332</v>
      </c>
      <c r="E49" s="1">
        <v>6402</v>
      </c>
      <c r="F49" s="1">
        <v>0</v>
      </c>
      <c r="G49" s="1">
        <v>251</v>
      </c>
      <c r="H49" s="1">
        <v>0</v>
      </c>
      <c r="I49" s="1">
        <v>13</v>
      </c>
      <c r="J49" s="5">
        <v>56.35</v>
      </c>
      <c r="K49" s="5">
        <v>1.44</v>
      </c>
      <c r="L49" s="5">
        <v>17.399999999999999</v>
      </c>
      <c r="M49" s="4">
        <v>2.19</v>
      </c>
      <c r="N49" s="1">
        <v>2096</v>
      </c>
      <c r="O49" s="1">
        <v>4561</v>
      </c>
      <c r="P49" s="1">
        <v>4362</v>
      </c>
      <c r="Q49" s="1">
        <v>189</v>
      </c>
      <c r="R49" s="1">
        <v>9</v>
      </c>
      <c r="S49" s="1">
        <v>3326</v>
      </c>
      <c r="T49" s="1">
        <v>332</v>
      </c>
      <c r="U49" s="1">
        <v>7477</v>
      </c>
      <c r="V49" s="1">
        <v>20</v>
      </c>
      <c r="W49" s="1">
        <v>2</v>
      </c>
      <c r="X49" s="1">
        <v>0</v>
      </c>
      <c r="Y49" s="1">
        <v>0</v>
      </c>
      <c r="Z49" s="1">
        <v>0</v>
      </c>
      <c r="AA49" s="1">
        <f t="shared" si="17"/>
        <v>50809</v>
      </c>
      <c r="AB49" s="1">
        <f t="shared" si="17"/>
        <v>6422</v>
      </c>
      <c r="AC49" s="1">
        <f t="shared" si="18"/>
        <v>253</v>
      </c>
      <c r="AD49" s="1">
        <f t="shared" si="19"/>
        <v>13</v>
      </c>
      <c r="AE49" s="1">
        <f t="shared" si="26"/>
        <v>540</v>
      </c>
      <c r="AF49" s="1">
        <f t="shared" si="20"/>
        <v>41</v>
      </c>
      <c r="AG49" s="1">
        <f t="shared" si="20"/>
        <v>0</v>
      </c>
      <c r="AH49" s="1">
        <f t="shared" si="20"/>
        <v>2</v>
      </c>
      <c r="AI49" s="1">
        <f t="shared" si="27"/>
        <v>583</v>
      </c>
      <c r="AJ49" s="9">
        <f t="shared" si="1"/>
        <v>1.9501950195019502E-3</v>
      </c>
      <c r="AK49" s="9">
        <f t="shared" si="2"/>
        <v>0.13331999999999999</v>
      </c>
      <c r="AL49" s="9">
        <f t="shared" si="3"/>
        <v>0.12803999999999999</v>
      </c>
      <c r="AM49" s="9">
        <f t="shared" si="4"/>
        <v>5.0200000000000002E-3</v>
      </c>
      <c r="AN49" s="9">
        <f t="shared" si="5"/>
        <v>2.5999999999999998E-4</v>
      </c>
      <c r="AO49" s="9">
        <f t="shared" si="6"/>
        <v>1.166E-2</v>
      </c>
      <c r="AP49" s="1">
        <f t="shared" si="21"/>
        <v>2</v>
      </c>
      <c r="AQ49" s="1">
        <f t="shared" si="21"/>
        <v>0</v>
      </c>
      <c r="AR49" s="1"/>
      <c r="AS49" s="1">
        <f t="shared" si="22"/>
        <v>0</v>
      </c>
      <c r="AT49" s="1">
        <f t="shared" si="28"/>
        <v>2</v>
      </c>
      <c r="AU49" s="1">
        <f t="shared" si="7"/>
        <v>22</v>
      </c>
      <c r="AV49" s="9">
        <f t="shared" si="23"/>
        <v>4.4000000000000002E-4</v>
      </c>
      <c r="AW49" s="9">
        <f t="shared" si="8"/>
        <v>4.0000000000000002E-4</v>
      </c>
      <c r="AX49" s="9">
        <f t="shared" si="9"/>
        <v>4.0000000000000003E-5</v>
      </c>
      <c r="AY49" s="9">
        <f t="shared" si="10"/>
        <v>0</v>
      </c>
      <c r="AZ49" s="9">
        <f t="shared" si="11"/>
        <v>4.0000000000000003E-5</v>
      </c>
      <c r="BJ49" s="7">
        <f t="shared" si="31"/>
        <v>49</v>
      </c>
      <c r="BK49" s="7">
        <f t="shared" si="31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4"/>
        <v>0</v>
      </c>
      <c r="BP49" s="36">
        <f t="shared" si="25"/>
        <v>0</v>
      </c>
      <c r="BQ49" s="1">
        <f t="shared" si="14"/>
        <v>0</v>
      </c>
      <c r="BR49" s="1">
        <f t="shared" si="15"/>
        <v>303515.45093277405</v>
      </c>
      <c r="BS49" s="1">
        <f t="shared" si="16"/>
        <v>291495.03703444637</v>
      </c>
    </row>
    <row r="50" spans="2:71" x14ac:dyDescent="0.3">
      <c r="B50" s="1">
        <f t="shared" si="0"/>
        <v>7277</v>
      </c>
      <c r="C50" s="1">
        <v>37</v>
      </c>
      <c r="D50" s="1">
        <v>42721</v>
      </c>
      <c r="E50" s="1">
        <v>6963</v>
      </c>
      <c r="F50" s="1">
        <v>0</v>
      </c>
      <c r="G50" s="1">
        <v>299</v>
      </c>
      <c r="H50" s="1">
        <v>0</v>
      </c>
      <c r="I50" s="1">
        <v>15</v>
      </c>
      <c r="J50" s="5">
        <v>56.35</v>
      </c>
      <c r="K50" s="5">
        <v>1.45</v>
      </c>
      <c r="L50" s="5">
        <v>17.600000000000001</v>
      </c>
      <c r="M50" s="4">
        <v>2.14</v>
      </c>
      <c r="N50" s="1">
        <v>2328</v>
      </c>
      <c r="O50" s="1">
        <v>4940</v>
      </c>
      <c r="P50" s="1">
        <v>4703</v>
      </c>
      <c r="Q50" s="1">
        <v>225</v>
      </c>
      <c r="R50" s="1">
        <v>10</v>
      </c>
      <c r="S50" s="1">
        <v>3717</v>
      </c>
      <c r="T50" s="1">
        <v>371</v>
      </c>
      <c r="U50" s="1">
        <v>7474</v>
      </c>
      <c r="V50" s="1">
        <v>22</v>
      </c>
      <c r="W50" s="1">
        <v>2</v>
      </c>
      <c r="X50" s="1">
        <v>0</v>
      </c>
      <c r="Y50" s="1">
        <v>0</v>
      </c>
      <c r="Z50" s="1">
        <v>0</v>
      </c>
      <c r="AA50" s="1">
        <f t="shared" si="17"/>
        <v>50195</v>
      </c>
      <c r="AB50" s="1">
        <f t="shared" si="17"/>
        <v>6985</v>
      </c>
      <c r="AC50" s="1">
        <f t="shared" si="18"/>
        <v>301</v>
      </c>
      <c r="AD50" s="1">
        <f t="shared" si="19"/>
        <v>15</v>
      </c>
      <c r="AE50" s="1">
        <f t="shared" si="26"/>
        <v>561</v>
      </c>
      <c r="AF50" s="1">
        <f t="shared" si="20"/>
        <v>48</v>
      </c>
      <c r="AG50" s="1">
        <f t="shared" si="20"/>
        <v>0</v>
      </c>
      <c r="AH50" s="1">
        <f t="shared" si="20"/>
        <v>2</v>
      </c>
      <c r="AI50" s="1">
        <f t="shared" si="27"/>
        <v>611</v>
      </c>
      <c r="AJ50" s="9">
        <f t="shared" si="1"/>
        <v>2.0612889927167791E-3</v>
      </c>
      <c r="AK50" s="9">
        <f t="shared" si="2"/>
        <v>0.14554</v>
      </c>
      <c r="AL50" s="9">
        <f t="shared" si="3"/>
        <v>0.13925999999999999</v>
      </c>
      <c r="AM50" s="9">
        <f t="shared" si="4"/>
        <v>5.9800000000000001E-3</v>
      </c>
      <c r="AN50" s="9">
        <f t="shared" si="5"/>
        <v>2.9999999999999997E-4</v>
      </c>
      <c r="AO50" s="9">
        <f t="shared" si="6"/>
        <v>1.222E-2</v>
      </c>
      <c r="AP50" s="1">
        <f t="shared" si="21"/>
        <v>2</v>
      </c>
      <c r="AQ50" s="1">
        <f t="shared" si="21"/>
        <v>0</v>
      </c>
      <c r="AR50" s="1"/>
      <c r="AS50" s="1">
        <f t="shared" si="22"/>
        <v>0</v>
      </c>
      <c r="AT50" s="1">
        <f t="shared" si="28"/>
        <v>2</v>
      </c>
      <c r="AU50" s="1">
        <f t="shared" si="7"/>
        <v>24</v>
      </c>
      <c r="AV50" s="9">
        <f t="shared" si="23"/>
        <v>4.8000000000000001E-4</v>
      </c>
      <c r="AW50" s="9">
        <f t="shared" si="8"/>
        <v>4.4000000000000002E-4</v>
      </c>
      <c r="AX50" s="9">
        <f t="shared" si="9"/>
        <v>4.0000000000000003E-5</v>
      </c>
      <c r="AY50" s="9">
        <f t="shared" si="10"/>
        <v>0</v>
      </c>
      <c r="AZ50" s="9">
        <f t="shared" si="11"/>
        <v>4.0000000000000003E-5</v>
      </c>
      <c r="BJ50" s="7">
        <f t="shared" si="31"/>
        <v>50</v>
      </c>
      <c r="BK50" s="7">
        <f t="shared" si="31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4"/>
        <v>0</v>
      </c>
      <c r="BP50" s="36">
        <f t="shared" si="25"/>
        <v>0</v>
      </c>
      <c r="BQ50" s="1">
        <f t="shared" si="14"/>
        <v>0</v>
      </c>
      <c r="BR50" s="1">
        <f t="shared" si="15"/>
        <v>331335.42400807032</v>
      </c>
      <c r="BS50" s="1">
        <f t="shared" si="16"/>
        <v>317038.41656839265</v>
      </c>
    </row>
    <row r="51" spans="2:71" x14ac:dyDescent="0.3">
      <c r="B51" s="1">
        <f t="shared" si="0"/>
        <v>7905</v>
      </c>
      <c r="C51" s="1">
        <v>38</v>
      </c>
      <c r="D51" s="1">
        <v>42093</v>
      </c>
      <c r="E51" s="1">
        <v>7529</v>
      </c>
      <c r="F51" s="1">
        <v>0</v>
      </c>
      <c r="G51" s="1">
        <v>358</v>
      </c>
      <c r="H51" s="1">
        <v>0</v>
      </c>
      <c r="I51" s="1">
        <v>18</v>
      </c>
      <c r="J51" s="5">
        <v>56.35</v>
      </c>
      <c r="K51" s="5">
        <v>1.46</v>
      </c>
      <c r="L51" s="5">
        <v>17.899999999999999</v>
      </c>
      <c r="M51" s="4">
        <v>2.1</v>
      </c>
      <c r="N51" s="1">
        <v>2578</v>
      </c>
      <c r="O51" s="1">
        <v>5317</v>
      </c>
      <c r="P51" s="1">
        <v>5034</v>
      </c>
      <c r="Q51" s="1">
        <v>271</v>
      </c>
      <c r="R51" s="1">
        <v>11</v>
      </c>
      <c r="S51" s="1">
        <v>4127</v>
      </c>
      <c r="T51" s="1">
        <v>413</v>
      </c>
      <c r="U51" s="1">
        <v>7471</v>
      </c>
      <c r="V51" s="1">
        <v>25</v>
      </c>
      <c r="W51" s="1">
        <v>2</v>
      </c>
      <c r="X51" s="1">
        <v>0</v>
      </c>
      <c r="Y51" s="1">
        <v>0</v>
      </c>
      <c r="Z51" s="1">
        <v>0</v>
      </c>
      <c r="AA51" s="1">
        <f t="shared" si="17"/>
        <v>49564</v>
      </c>
      <c r="AB51" s="1">
        <f t="shared" si="17"/>
        <v>7554</v>
      </c>
      <c r="AC51" s="1">
        <f t="shared" si="18"/>
        <v>360</v>
      </c>
      <c r="AD51" s="1">
        <f t="shared" si="19"/>
        <v>18</v>
      </c>
      <c r="AE51" s="1">
        <f t="shared" si="26"/>
        <v>566</v>
      </c>
      <c r="AF51" s="1">
        <f t="shared" si="20"/>
        <v>59</v>
      </c>
      <c r="AG51" s="1">
        <f t="shared" si="20"/>
        <v>0</v>
      </c>
      <c r="AH51" s="1">
        <f t="shared" si="20"/>
        <v>3</v>
      </c>
      <c r="AI51" s="1">
        <f t="shared" si="27"/>
        <v>628</v>
      </c>
      <c r="AJ51" s="9">
        <f t="shared" si="1"/>
        <v>2.2770398481973433E-3</v>
      </c>
      <c r="AK51" s="9">
        <f t="shared" si="2"/>
        <v>0.15809999999999999</v>
      </c>
      <c r="AL51" s="9">
        <f t="shared" si="3"/>
        <v>0.15057999999999999</v>
      </c>
      <c r="AM51" s="9">
        <f t="shared" si="4"/>
        <v>7.1599999999999997E-3</v>
      </c>
      <c r="AN51" s="9">
        <f t="shared" si="5"/>
        <v>3.6000000000000002E-4</v>
      </c>
      <c r="AO51" s="9">
        <f t="shared" si="6"/>
        <v>1.256E-2</v>
      </c>
      <c r="AP51" s="1">
        <f t="shared" si="21"/>
        <v>3</v>
      </c>
      <c r="AQ51" s="1">
        <f t="shared" si="21"/>
        <v>0</v>
      </c>
      <c r="AR51" s="1"/>
      <c r="AS51" s="1">
        <f t="shared" si="22"/>
        <v>0</v>
      </c>
      <c r="AT51" s="1">
        <f t="shared" si="28"/>
        <v>3</v>
      </c>
      <c r="AU51" s="1">
        <f t="shared" si="7"/>
        <v>27</v>
      </c>
      <c r="AV51" s="9">
        <f t="shared" si="23"/>
        <v>5.4000000000000001E-4</v>
      </c>
      <c r="AW51" s="9">
        <f t="shared" si="8"/>
        <v>5.0000000000000001E-4</v>
      </c>
      <c r="AX51" s="9">
        <f t="shared" si="9"/>
        <v>4.0000000000000003E-5</v>
      </c>
      <c r="AY51" s="9">
        <f t="shared" si="10"/>
        <v>0</v>
      </c>
      <c r="AZ51" s="9">
        <f t="shared" si="11"/>
        <v>6.0000000000000002E-5</v>
      </c>
      <c r="BJ51" s="7">
        <f t="shared" si="31"/>
        <v>51</v>
      </c>
      <c r="BK51" s="7">
        <f t="shared" si="31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4"/>
        <v>0</v>
      </c>
      <c r="BP51" s="36">
        <f t="shared" si="25"/>
        <v>0</v>
      </c>
      <c r="BQ51" s="1">
        <f t="shared" si="14"/>
        <v>0</v>
      </c>
      <c r="BR51" s="1">
        <f t="shared" si="15"/>
        <v>359929.43888742558</v>
      </c>
      <c r="BS51" s="1">
        <f t="shared" si="16"/>
        <v>342809.45545647398</v>
      </c>
    </row>
    <row r="52" spans="2:71" x14ac:dyDescent="0.3">
      <c r="B52" s="1">
        <f t="shared" si="0"/>
        <v>8525</v>
      </c>
      <c r="C52" s="1">
        <v>39</v>
      </c>
      <c r="D52" s="1">
        <v>41472</v>
      </c>
      <c r="E52" s="1">
        <v>8079</v>
      </c>
      <c r="F52" s="1">
        <v>0</v>
      </c>
      <c r="G52" s="1">
        <v>425</v>
      </c>
      <c r="H52" s="1">
        <v>0</v>
      </c>
      <c r="I52" s="1">
        <v>21</v>
      </c>
      <c r="J52" s="5">
        <v>56.35</v>
      </c>
      <c r="K52" s="5">
        <v>1.47</v>
      </c>
      <c r="L52" s="5">
        <v>18.2</v>
      </c>
      <c r="M52" s="4">
        <v>2.09</v>
      </c>
      <c r="N52" s="1">
        <v>2837</v>
      </c>
      <c r="O52" s="1">
        <v>5679</v>
      </c>
      <c r="P52" s="1">
        <v>5344</v>
      </c>
      <c r="Q52" s="1">
        <v>321</v>
      </c>
      <c r="R52" s="1">
        <v>14</v>
      </c>
      <c r="S52" s="1">
        <v>4557</v>
      </c>
      <c r="T52" s="1">
        <v>456</v>
      </c>
      <c r="U52" s="1">
        <v>7468</v>
      </c>
      <c r="V52" s="1">
        <v>28</v>
      </c>
      <c r="W52" s="1">
        <v>2</v>
      </c>
      <c r="X52" s="1">
        <v>0</v>
      </c>
      <c r="Y52" s="1">
        <v>0</v>
      </c>
      <c r="Z52" s="1">
        <v>0</v>
      </c>
      <c r="AA52" s="1">
        <f t="shared" si="17"/>
        <v>48940</v>
      </c>
      <c r="AB52" s="1">
        <f t="shared" si="17"/>
        <v>8107</v>
      </c>
      <c r="AC52" s="1">
        <f t="shared" si="18"/>
        <v>427</v>
      </c>
      <c r="AD52" s="1">
        <f t="shared" si="19"/>
        <v>21</v>
      </c>
      <c r="AE52" s="1">
        <f t="shared" si="26"/>
        <v>550</v>
      </c>
      <c r="AF52" s="1">
        <f t="shared" si="20"/>
        <v>67</v>
      </c>
      <c r="AG52" s="1">
        <f t="shared" si="20"/>
        <v>0</v>
      </c>
      <c r="AH52" s="1">
        <f t="shared" si="20"/>
        <v>3</v>
      </c>
      <c r="AI52" s="1">
        <f t="shared" si="27"/>
        <v>620</v>
      </c>
      <c r="AJ52" s="9">
        <f t="shared" si="1"/>
        <v>2.4633431085043988E-3</v>
      </c>
      <c r="AK52" s="9">
        <f t="shared" si="2"/>
        <v>0.17050000000000001</v>
      </c>
      <c r="AL52" s="9">
        <f t="shared" si="3"/>
        <v>0.16158</v>
      </c>
      <c r="AM52" s="9">
        <f t="shared" si="4"/>
        <v>8.5000000000000006E-3</v>
      </c>
      <c r="AN52" s="9">
        <f t="shared" si="5"/>
        <v>4.2000000000000002E-4</v>
      </c>
      <c r="AO52" s="9">
        <f t="shared" si="6"/>
        <v>1.24E-2</v>
      </c>
      <c r="AP52" s="1">
        <f t="shared" si="21"/>
        <v>3</v>
      </c>
      <c r="AQ52" s="1">
        <f t="shared" si="21"/>
        <v>0</v>
      </c>
      <c r="AR52" s="1"/>
      <c r="AS52" s="1">
        <f t="shared" si="22"/>
        <v>0</v>
      </c>
      <c r="AT52" s="1">
        <f t="shared" si="28"/>
        <v>3</v>
      </c>
      <c r="AU52" s="1">
        <f t="shared" si="7"/>
        <v>30</v>
      </c>
      <c r="AV52" s="9">
        <f t="shared" si="23"/>
        <v>5.9999999999999995E-4</v>
      </c>
      <c r="AW52" s="9">
        <f t="shared" si="8"/>
        <v>5.5999999999999995E-4</v>
      </c>
      <c r="AX52" s="9">
        <f t="shared" si="9"/>
        <v>4.0000000000000003E-5</v>
      </c>
      <c r="AY52" s="9">
        <f t="shared" si="10"/>
        <v>0</v>
      </c>
      <c r="AZ52" s="9">
        <f t="shared" si="11"/>
        <v>6.0000000000000002E-5</v>
      </c>
      <c r="BJ52" s="7">
        <f t="shared" si="31"/>
        <v>52</v>
      </c>
      <c r="BK52" s="7">
        <f t="shared" si="31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4"/>
        <v>0</v>
      </c>
      <c r="BP52" s="36">
        <f t="shared" si="25"/>
        <v>0</v>
      </c>
      <c r="BQ52" s="1">
        <f t="shared" si="14"/>
        <v>0</v>
      </c>
      <c r="BR52" s="1">
        <f t="shared" si="15"/>
        <v>388159.1988001648</v>
      </c>
      <c r="BS52" s="1">
        <f t="shared" si="16"/>
        <v>367851.98441132333</v>
      </c>
    </row>
    <row r="53" spans="2:71" x14ac:dyDescent="0.3">
      <c r="B53" s="1">
        <f t="shared" si="0"/>
        <v>9142</v>
      </c>
      <c r="C53" s="1">
        <v>40</v>
      </c>
      <c r="D53" s="1">
        <v>40855</v>
      </c>
      <c r="E53" s="1">
        <v>8615</v>
      </c>
      <c r="F53" s="1">
        <v>0</v>
      </c>
      <c r="G53" s="1">
        <v>502</v>
      </c>
      <c r="H53" s="1">
        <v>0</v>
      </c>
      <c r="I53" s="1">
        <v>25</v>
      </c>
      <c r="J53" s="5">
        <v>56.35</v>
      </c>
      <c r="K53" s="5">
        <v>1.47</v>
      </c>
      <c r="L53" s="5">
        <v>18.5</v>
      </c>
      <c r="M53" s="4">
        <v>2.0299999999999998</v>
      </c>
      <c r="N53" s="1">
        <v>3106</v>
      </c>
      <c r="O53" s="1">
        <v>6027</v>
      </c>
      <c r="P53" s="1">
        <v>5630</v>
      </c>
      <c r="Q53" s="1">
        <v>379</v>
      </c>
      <c r="R53" s="1">
        <v>16</v>
      </c>
      <c r="S53" s="1">
        <v>5002</v>
      </c>
      <c r="T53" s="1">
        <v>498</v>
      </c>
      <c r="U53" s="1">
        <v>7464</v>
      </c>
      <c r="V53" s="1">
        <v>32</v>
      </c>
      <c r="W53" s="1">
        <v>2</v>
      </c>
      <c r="X53" s="1">
        <v>0</v>
      </c>
      <c r="Y53" s="1">
        <v>0</v>
      </c>
      <c r="Z53" s="1">
        <v>0</v>
      </c>
      <c r="AA53" s="1">
        <f t="shared" si="17"/>
        <v>48319</v>
      </c>
      <c r="AB53" s="1">
        <f t="shared" si="17"/>
        <v>8647</v>
      </c>
      <c r="AC53" s="1">
        <f t="shared" si="18"/>
        <v>504</v>
      </c>
      <c r="AD53" s="1">
        <f t="shared" si="19"/>
        <v>25</v>
      </c>
      <c r="AE53" s="1">
        <f t="shared" si="26"/>
        <v>536</v>
      </c>
      <c r="AF53" s="1">
        <f t="shared" si="20"/>
        <v>77</v>
      </c>
      <c r="AG53" s="1">
        <f t="shared" si="20"/>
        <v>0</v>
      </c>
      <c r="AH53" s="1">
        <f t="shared" si="20"/>
        <v>4</v>
      </c>
      <c r="AI53" s="1">
        <f t="shared" si="27"/>
        <v>617</v>
      </c>
      <c r="AJ53" s="9">
        <f t="shared" si="1"/>
        <v>2.7346313716910958E-3</v>
      </c>
      <c r="AK53" s="9">
        <f t="shared" si="2"/>
        <v>0.18284</v>
      </c>
      <c r="AL53" s="9">
        <f t="shared" si="3"/>
        <v>0.17230000000000001</v>
      </c>
      <c r="AM53" s="9">
        <f t="shared" si="4"/>
        <v>1.004E-2</v>
      </c>
      <c r="AN53" s="9">
        <f t="shared" si="5"/>
        <v>5.0000000000000001E-4</v>
      </c>
      <c r="AO53" s="9">
        <f t="shared" si="6"/>
        <v>1.234E-2</v>
      </c>
      <c r="AP53" s="1">
        <f t="shared" si="21"/>
        <v>4</v>
      </c>
      <c r="AQ53" s="1">
        <f t="shared" si="21"/>
        <v>0</v>
      </c>
      <c r="AR53" s="1"/>
      <c r="AS53" s="1">
        <f t="shared" si="22"/>
        <v>0</v>
      </c>
      <c r="AT53" s="1">
        <f t="shared" si="28"/>
        <v>4</v>
      </c>
      <c r="AU53" s="1">
        <f t="shared" si="7"/>
        <v>34</v>
      </c>
      <c r="AV53" s="9">
        <f t="shared" si="23"/>
        <v>6.8000000000000005E-4</v>
      </c>
      <c r="AW53" s="9">
        <f t="shared" si="8"/>
        <v>6.4000000000000005E-4</v>
      </c>
      <c r="AX53" s="9">
        <f t="shared" si="9"/>
        <v>4.0000000000000003E-5</v>
      </c>
      <c r="AY53" s="9">
        <f t="shared" si="10"/>
        <v>0</v>
      </c>
      <c r="AZ53" s="9">
        <f t="shared" si="11"/>
        <v>8.0000000000000007E-5</v>
      </c>
      <c r="BJ53" s="7">
        <f t="shared" si="31"/>
        <v>53</v>
      </c>
      <c r="BK53" s="7">
        <f t="shared" si="31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4"/>
        <v>0</v>
      </c>
      <c r="BP53" s="36">
        <f t="shared" si="25"/>
        <v>0</v>
      </c>
      <c r="BQ53" s="1">
        <f t="shared" si="14"/>
        <v>0</v>
      </c>
      <c r="BR53" s="1">
        <f t="shared" si="15"/>
        <v>416252.36310042307</v>
      </c>
      <c r="BS53" s="1">
        <f t="shared" si="16"/>
        <v>392257.06717459473</v>
      </c>
    </row>
    <row r="54" spans="2:71" x14ac:dyDescent="0.3">
      <c r="B54" s="1">
        <f t="shared" si="0"/>
        <v>9751</v>
      </c>
      <c r="C54" s="1">
        <v>41</v>
      </c>
      <c r="D54" s="1">
        <v>40247</v>
      </c>
      <c r="E54" s="1">
        <v>9132</v>
      </c>
      <c r="F54" s="1">
        <v>0</v>
      </c>
      <c r="G54" s="1">
        <v>589</v>
      </c>
      <c r="H54" s="1">
        <v>0</v>
      </c>
      <c r="I54" s="1">
        <v>30</v>
      </c>
      <c r="J54" s="5">
        <v>56.35</v>
      </c>
      <c r="K54" s="5">
        <v>1.48</v>
      </c>
      <c r="L54" s="5">
        <v>18.8</v>
      </c>
      <c r="M54" s="4">
        <v>2</v>
      </c>
      <c r="N54" s="1">
        <v>3386</v>
      </c>
      <c r="O54" s="1">
        <v>6356</v>
      </c>
      <c r="P54" s="1">
        <v>5892</v>
      </c>
      <c r="Q54" s="1">
        <v>444</v>
      </c>
      <c r="R54" s="1">
        <v>19</v>
      </c>
      <c r="S54" s="1">
        <v>5464</v>
      </c>
      <c r="T54" s="1">
        <v>545</v>
      </c>
      <c r="U54" s="1">
        <v>7460</v>
      </c>
      <c r="V54" s="1">
        <v>35</v>
      </c>
      <c r="W54" s="1">
        <v>3</v>
      </c>
      <c r="X54" s="1">
        <v>0</v>
      </c>
      <c r="Y54" s="1">
        <v>0</v>
      </c>
      <c r="Z54" s="1">
        <v>0</v>
      </c>
      <c r="AA54" s="1">
        <f t="shared" si="17"/>
        <v>47707</v>
      </c>
      <c r="AB54" s="1">
        <f t="shared" si="17"/>
        <v>9167</v>
      </c>
      <c r="AC54" s="1">
        <f t="shared" si="18"/>
        <v>592</v>
      </c>
      <c r="AD54" s="1">
        <f t="shared" si="19"/>
        <v>30</v>
      </c>
      <c r="AE54" s="1">
        <f t="shared" si="26"/>
        <v>517</v>
      </c>
      <c r="AF54" s="1">
        <f t="shared" si="20"/>
        <v>87</v>
      </c>
      <c r="AG54" s="1">
        <f t="shared" si="20"/>
        <v>0</v>
      </c>
      <c r="AH54" s="1">
        <f t="shared" si="20"/>
        <v>5</v>
      </c>
      <c r="AI54" s="1">
        <f t="shared" si="27"/>
        <v>609</v>
      </c>
      <c r="AJ54" s="9">
        <f t="shared" si="1"/>
        <v>3.0766075274330836E-3</v>
      </c>
      <c r="AK54" s="9">
        <f t="shared" si="2"/>
        <v>0.19502</v>
      </c>
      <c r="AL54" s="9">
        <f t="shared" si="3"/>
        <v>0.18264</v>
      </c>
      <c r="AM54" s="9">
        <f t="shared" si="4"/>
        <v>1.1780000000000001E-2</v>
      </c>
      <c r="AN54" s="9">
        <f t="shared" si="5"/>
        <v>5.9999999999999995E-4</v>
      </c>
      <c r="AO54" s="9">
        <f t="shared" si="6"/>
        <v>1.218E-2</v>
      </c>
      <c r="AP54" s="1">
        <f t="shared" si="21"/>
        <v>3</v>
      </c>
      <c r="AQ54" s="1">
        <f t="shared" si="21"/>
        <v>1</v>
      </c>
      <c r="AR54" s="1"/>
      <c r="AS54" s="1">
        <f t="shared" si="22"/>
        <v>0</v>
      </c>
      <c r="AT54" s="1">
        <f t="shared" si="28"/>
        <v>4</v>
      </c>
      <c r="AU54" s="1">
        <f t="shared" si="7"/>
        <v>38</v>
      </c>
      <c r="AV54" s="9">
        <f t="shared" si="23"/>
        <v>7.6000000000000004E-4</v>
      </c>
      <c r="AW54" s="9">
        <f t="shared" si="8"/>
        <v>6.9999999999999999E-4</v>
      </c>
      <c r="AX54" s="9">
        <f t="shared" si="9"/>
        <v>6.0000000000000002E-5</v>
      </c>
      <c r="AY54" s="9">
        <f t="shared" si="10"/>
        <v>0</v>
      </c>
      <c r="AZ54" s="9">
        <f t="shared" si="11"/>
        <v>8.0000000000000007E-5</v>
      </c>
      <c r="BJ54" s="7">
        <f t="shared" si="31"/>
        <v>54</v>
      </c>
      <c r="BK54" s="7">
        <f t="shared" si="31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4"/>
        <v>0</v>
      </c>
      <c r="BP54" s="36">
        <f t="shared" si="25"/>
        <v>0</v>
      </c>
      <c r="BQ54" s="1">
        <f t="shared" si="14"/>
        <v>0</v>
      </c>
      <c r="BR54" s="1">
        <f t="shared" si="15"/>
        <v>443981.27243406535</v>
      </c>
      <c r="BS54" s="1">
        <f t="shared" si="16"/>
        <v>415797.0443921531</v>
      </c>
    </row>
    <row r="55" spans="2:71" x14ac:dyDescent="0.3">
      <c r="B55" s="1">
        <f t="shared" si="0"/>
        <v>10342</v>
      </c>
      <c r="C55" s="1">
        <v>42</v>
      </c>
      <c r="D55" s="1">
        <v>39656</v>
      </c>
      <c r="E55" s="1">
        <v>9621</v>
      </c>
      <c r="F55" s="1">
        <v>0</v>
      </c>
      <c r="G55" s="1">
        <v>687</v>
      </c>
      <c r="H55" s="1">
        <v>0</v>
      </c>
      <c r="I55" s="1">
        <v>34</v>
      </c>
      <c r="J55" s="5">
        <v>56.35</v>
      </c>
      <c r="K55" s="5">
        <v>1.49</v>
      </c>
      <c r="L55" s="5">
        <v>19</v>
      </c>
      <c r="M55" s="4">
        <v>1.95</v>
      </c>
      <c r="N55" s="1">
        <v>3667</v>
      </c>
      <c r="O55" s="1">
        <v>6666</v>
      </c>
      <c r="P55" s="1">
        <v>6126</v>
      </c>
      <c r="Q55" s="1">
        <v>517</v>
      </c>
      <c r="R55" s="1">
        <v>21</v>
      </c>
      <c r="S55" s="1">
        <v>5946</v>
      </c>
      <c r="T55" s="1">
        <v>594</v>
      </c>
      <c r="U55" s="1">
        <v>7457</v>
      </c>
      <c r="V55" s="1">
        <v>39</v>
      </c>
      <c r="W55" s="1">
        <v>3</v>
      </c>
      <c r="X55" s="1">
        <v>0</v>
      </c>
      <c r="Y55" s="1">
        <v>0</v>
      </c>
      <c r="Z55" s="1">
        <v>0</v>
      </c>
      <c r="AA55" s="1">
        <f t="shared" si="17"/>
        <v>47113</v>
      </c>
      <c r="AB55" s="1">
        <f t="shared" si="17"/>
        <v>9660</v>
      </c>
      <c r="AC55" s="1">
        <f t="shared" si="18"/>
        <v>690</v>
      </c>
      <c r="AD55" s="1">
        <f t="shared" si="19"/>
        <v>34</v>
      </c>
      <c r="AE55" s="1">
        <f t="shared" si="26"/>
        <v>489</v>
      </c>
      <c r="AF55" s="1">
        <f t="shared" si="20"/>
        <v>98</v>
      </c>
      <c r="AG55" s="1">
        <f t="shared" si="20"/>
        <v>0</v>
      </c>
      <c r="AH55" s="1">
        <f t="shared" si="20"/>
        <v>4</v>
      </c>
      <c r="AI55" s="1">
        <f t="shared" si="27"/>
        <v>591</v>
      </c>
      <c r="AJ55" s="9">
        <f t="shared" si="1"/>
        <v>3.2875652678398763E-3</v>
      </c>
      <c r="AK55" s="9">
        <f t="shared" si="2"/>
        <v>0.20684</v>
      </c>
      <c r="AL55" s="9">
        <f t="shared" si="3"/>
        <v>0.19242000000000001</v>
      </c>
      <c r="AM55" s="9">
        <f t="shared" si="4"/>
        <v>1.374E-2</v>
      </c>
      <c r="AN55" s="9">
        <f t="shared" si="5"/>
        <v>6.8000000000000005E-4</v>
      </c>
      <c r="AO55" s="9">
        <f t="shared" si="6"/>
        <v>1.1820000000000001E-2</v>
      </c>
      <c r="AP55" s="1">
        <f t="shared" si="21"/>
        <v>4</v>
      </c>
      <c r="AQ55" s="1">
        <f t="shared" si="21"/>
        <v>0</v>
      </c>
      <c r="AR55" s="1"/>
      <c r="AS55" s="1">
        <f t="shared" si="22"/>
        <v>0</v>
      </c>
      <c r="AT55" s="1">
        <f t="shared" si="28"/>
        <v>4</v>
      </c>
      <c r="AU55" s="1">
        <f t="shared" si="7"/>
        <v>42</v>
      </c>
      <c r="AV55" s="9">
        <f t="shared" si="23"/>
        <v>8.4000000000000003E-4</v>
      </c>
      <c r="AW55" s="9">
        <f t="shared" si="8"/>
        <v>7.7999999999999999E-4</v>
      </c>
      <c r="AX55" s="9">
        <f t="shared" si="9"/>
        <v>6.0000000000000002E-5</v>
      </c>
      <c r="AY55" s="9">
        <f t="shared" si="10"/>
        <v>0</v>
      </c>
      <c r="AZ55" s="9">
        <f t="shared" si="11"/>
        <v>8.0000000000000007E-5</v>
      </c>
      <c r="BJ55" s="7">
        <f t="shared" si="31"/>
        <v>55</v>
      </c>
      <c r="BK55" s="7">
        <f t="shared" si="31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4"/>
        <v>0</v>
      </c>
      <c r="BP55" s="36">
        <f t="shared" si="25"/>
        <v>0</v>
      </c>
      <c r="BQ55" s="1">
        <f t="shared" si="14"/>
        <v>0</v>
      </c>
      <c r="BR55" s="1">
        <f t="shared" si="15"/>
        <v>470890.60809282167</v>
      </c>
      <c r="BS55" s="1">
        <f t="shared" si="16"/>
        <v>438062.12922655552</v>
      </c>
    </row>
    <row r="56" spans="2:71" x14ac:dyDescent="0.3">
      <c r="B56" s="1">
        <f t="shared" si="0"/>
        <v>10916</v>
      </c>
      <c r="C56" s="1">
        <v>43</v>
      </c>
      <c r="D56" s="1">
        <v>39083</v>
      </c>
      <c r="E56" s="1">
        <v>10083</v>
      </c>
      <c r="F56" s="1">
        <v>0</v>
      </c>
      <c r="G56" s="1">
        <v>793</v>
      </c>
      <c r="H56" s="1">
        <v>0</v>
      </c>
      <c r="I56" s="1">
        <v>40</v>
      </c>
      <c r="J56" s="5">
        <v>56.35</v>
      </c>
      <c r="K56" s="5">
        <v>1.49</v>
      </c>
      <c r="L56" s="5">
        <v>19.2</v>
      </c>
      <c r="M56" s="4">
        <v>1.95</v>
      </c>
      <c r="N56" s="1">
        <v>3955</v>
      </c>
      <c r="O56" s="1">
        <v>6950</v>
      </c>
      <c r="P56" s="1">
        <v>6331</v>
      </c>
      <c r="Q56" s="1">
        <v>593</v>
      </c>
      <c r="R56" s="1">
        <v>25</v>
      </c>
      <c r="S56" s="1">
        <v>6446</v>
      </c>
      <c r="T56" s="1">
        <v>645</v>
      </c>
      <c r="U56" s="1">
        <v>7453</v>
      </c>
      <c r="V56" s="1">
        <v>43</v>
      </c>
      <c r="W56" s="1">
        <v>3</v>
      </c>
      <c r="X56" s="1">
        <v>0</v>
      </c>
      <c r="Y56" s="1">
        <v>0</v>
      </c>
      <c r="Z56" s="1">
        <v>0</v>
      </c>
      <c r="AA56" s="1">
        <f t="shared" si="17"/>
        <v>46536</v>
      </c>
      <c r="AB56" s="1">
        <f t="shared" si="17"/>
        <v>10126</v>
      </c>
      <c r="AC56" s="1">
        <f t="shared" si="18"/>
        <v>796</v>
      </c>
      <c r="AD56" s="1">
        <f t="shared" si="19"/>
        <v>40</v>
      </c>
      <c r="AE56" s="1">
        <f t="shared" si="26"/>
        <v>462</v>
      </c>
      <c r="AF56" s="1">
        <f t="shared" si="20"/>
        <v>106</v>
      </c>
      <c r="AG56" s="1">
        <f t="shared" si="20"/>
        <v>0</v>
      </c>
      <c r="AH56" s="1">
        <f t="shared" si="20"/>
        <v>6</v>
      </c>
      <c r="AI56" s="1">
        <f t="shared" si="27"/>
        <v>574</v>
      </c>
      <c r="AJ56" s="9">
        <f t="shared" si="1"/>
        <v>3.6643459142543058E-3</v>
      </c>
      <c r="AK56" s="9">
        <f t="shared" si="2"/>
        <v>0.21831999999999999</v>
      </c>
      <c r="AL56" s="9">
        <f t="shared" si="3"/>
        <v>0.20166000000000001</v>
      </c>
      <c r="AM56" s="9">
        <f t="shared" si="4"/>
        <v>1.5859999999999999E-2</v>
      </c>
      <c r="AN56" s="9">
        <f t="shared" si="5"/>
        <v>8.0000000000000004E-4</v>
      </c>
      <c r="AO56" s="9">
        <f t="shared" si="6"/>
        <v>1.1480000000000001E-2</v>
      </c>
      <c r="AP56" s="1">
        <f t="shared" si="21"/>
        <v>4</v>
      </c>
      <c r="AQ56" s="1">
        <f t="shared" si="21"/>
        <v>0</v>
      </c>
      <c r="AR56" s="1"/>
      <c r="AS56" s="1">
        <f t="shared" si="22"/>
        <v>0</v>
      </c>
      <c r="AT56" s="1">
        <f t="shared" si="28"/>
        <v>4</v>
      </c>
      <c r="AU56" s="1">
        <f t="shared" si="7"/>
        <v>46</v>
      </c>
      <c r="AV56" s="9">
        <f t="shared" si="23"/>
        <v>9.2000000000000003E-4</v>
      </c>
      <c r="AW56" s="9">
        <f t="shared" si="8"/>
        <v>8.5999999999999998E-4</v>
      </c>
      <c r="AX56" s="9">
        <f t="shared" si="9"/>
        <v>6.0000000000000002E-5</v>
      </c>
      <c r="AY56" s="9">
        <f t="shared" si="10"/>
        <v>0</v>
      </c>
      <c r="AZ56" s="9">
        <f t="shared" si="11"/>
        <v>8.0000000000000007E-5</v>
      </c>
      <c r="BJ56" s="7">
        <f t="shared" si="31"/>
        <v>56</v>
      </c>
      <c r="BK56" s="7">
        <f t="shared" si="31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4"/>
        <v>0</v>
      </c>
      <c r="BP56" s="36">
        <f t="shared" si="25"/>
        <v>0</v>
      </c>
      <c r="BQ56" s="1">
        <f t="shared" si="14"/>
        <v>0</v>
      </c>
      <c r="BR56" s="1">
        <f t="shared" si="15"/>
        <v>497025.90194751893</v>
      </c>
      <c r="BS56" s="1">
        <f t="shared" si="16"/>
        <v>459097.85354862898</v>
      </c>
    </row>
    <row r="57" spans="2:71" x14ac:dyDescent="0.3">
      <c r="B57" s="1">
        <f t="shared" si="0"/>
        <v>11473</v>
      </c>
      <c r="C57" s="1">
        <v>44</v>
      </c>
      <c r="D57" s="1">
        <v>38525</v>
      </c>
      <c r="E57" s="1">
        <v>10514</v>
      </c>
      <c r="F57" s="1">
        <v>0</v>
      </c>
      <c r="G57" s="1">
        <v>913</v>
      </c>
      <c r="H57" s="1">
        <v>0</v>
      </c>
      <c r="I57" s="1">
        <v>46</v>
      </c>
      <c r="J57" s="5">
        <v>56.36</v>
      </c>
      <c r="K57" s="5">
        <v>1.5</v>
      </c>
      <c r="L57" s="5">
        <v>19.399999999999999</v>
      </c>
      <c r="M57" s="4">
        <v>1.93</v>
      </c>
      <c r="N57" s="1">
        <v>4250</v>
      </c>
      <c r="O57" s="1">
        <v>7214</v>
      </c>
      <c r="P57" s="1">
        <v>6507</v>
      </c>
      <c r="Q57" s="1">
        <v>679</v>
      </c>
      <c r="R57" s="1">
        <v>28</v>
      </c>
      <c r="S57" s="1">
        <v>6947</v>
      </c>
      <c r="T57" s="1">
        <v>694</v>
      </c>
      <c r="U57" s="1">
        <v>7449</v>
      </c>
      <c r="V57" s="1">
        <v>46</v>
      </c>
      <c r="W57" s="1">
        <v>4</v>
      </c>
      <c r="X57" s="1">
        <v>0</v>
      </c>
      <c r="Y57" s="1">
        <v>0</v>
      </c>
      <c r="Z57" s="1">
        <v>0</v>
      </c>
      <c r="AA57" s="1">
        <f t="shared" si="17"/>
        <v>45974</v>
      </c>
      <c r="AB57" s="1">
        <f t="shared" si="17"/>
        <v>10560</v>
      </c>
      <c r="AC57" s="1">
        <f t="shared" si="18"/>
        <v>917</v>
      </c>
      <c r="AD57" s="1">
        <f t="shared" si="19"/>
        <v>46</v>
      </c>
      <c r="AE57" s="1">
        <f t="shared" si="26"/>
        <v>431</v>
      </c>
      <c r="AF57" s="1">
        <f t="shared" si="20"/>
        <v>120</v>
      </c>
      <c r="AG57" s="1">
        <f t="shared" si="20"/>
        <v>0</v>
      </c>
      <c r="AH57" s="1">
        <f t="shared" si="20"/>
        <v>6</v>
      </c>
      <c r="AI57" s="1">
        <f t="shared" si="27"/>
        <v>557</v>
      </c>
      <c r="AJ57" s="9">
        <f t="shared" si="1"/>
        <v>4.0094134053865601E-3</v>
      </c>
      <c r="AK57" s="9">
        <f t="shared" si="2"/>
        <v>0.22946</v>
      </c>
      <c r="AL57" s="9">
        <f t="shared" si="3"/>
        <v>0.21027999999999999</v>
      </c>
      <c r="AM57" s="9">
        <f t="shared" si="4"/>
        <v>1.8259999999999998E-2</v>
      </c>
      <c r="AN57" s="9">
        <f t="shared" si="5"/>
        <v>9.2000000000000003E-4</v>
      </c>
      <c r="AO57" s="9">
        <f t="shared" si="6"/>
        <v>1.1140000000000001E-2</v>
      </c>
      <c r="AP57" s="1">
        <f t="shared" si="21"/>
        <v>3</v>
      </c>
      <c r="AQ57" s="1">
        <f t="shared" si="21"/>
        <v>1</v>
      </c>
      <c r="AR57" s="1"/>
      <c r="AS57" s="1">
        <f t="shared" si="22"/>
        <v>0</v>
      </c>
      <c r="AT57" s="1">
        <f t="shared" si="28"/>
        <v>4</v>
      </c>
      <c r="AU57" s="1">
        <f t="shared" si="7"/>
        <v>50</v>
      </c>
      <c r="AV57" s="9">
        <f t="shared" si="23"/>
        <v>1E-3</v>
      </c>
      <c r="AW57" s="9">
        <f t="shared" si="8"/>
        <v>9.2000000000000003E-4</v>
      </c>
      <c r="AX57" s="9">
        <f t="shared" si="9"/>
        <v>8.0000000000000007E-5</v>
      </c>
      <c r="AY57" s="9">
        <f t="shared" si="10"/>
        <v>0</v>
      </c>
      <c r="AZ57" s="9">
        <f t="shared" si="11"/>
        <v>8.0000000000000007E-5</v>
      </c>
      <c r="BJ57" s="7">
        <f t="shared" si="31"/>
        <v>57</v>
      </c>
      <c r="BK57" s="7">
        <f t="shared" si="31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4"/>
        <v>0</v>
      </c>
      <c r="BP57" s="36">
        <f t="shared" si="25"/>
        <v>0</v>
      </c>
      <c r="BQ57" s="1">
        <f t="shared" si="14"/>
        <v>0</v>
      </c>
      <c r="BR57" s="1">
        <f t="shared" si="15"/>
        <v>522387.1539981573</v>
      </c>
      <c r="BS57" s="1">
        <f t="shared" si="16"/>
        <v>478722.08987506543</v>
      </c>
    </row>
    <row r="58" spans="2:71" x14ac:dyDescent="0.3">
      <c r="B58" s="1">
        <f t="shared" si="0"/>
        <v>12002</v>
      </c>
      <c r="C58" s="1">
        <v>45</v>
      </c>
      <c r="D58" s="1">
        <v>37996</v>
      </c>
      <c r="E58" s="1">
        <v>10904</v>
      </c>
      <c r="F58" s="1">
        <v>0</v>
      </c>
      <c r="G58" s="1">
        <v>1045</v>
      </c>
      <c r="H58" s="1">
        <v>0</v>
      </c>
      <c r="I58" s="1">
        <v>53</v>
      </c>
      <c r="J58" s="5">
        <v>56.36</v>
      </c>
      <c r="K58" s="5">
        <v>1.5</v>
      </c>
      <c r="L58" s="5">
        <v>19.5</v>
      </c>
      <c r="M58" s="4">
        <v>1.93</v>
      </c>
      <c r="N58" s="1">
        <v>4540</v>
      </c>
      <c r="O58" s="1">
        <v>7453</v>
      </c>
      <c r="P58" s="1">
        <v>6649</v>
      </c>
      <c r="Q58" s="1">
        <v>772</v>
      </c>
      <c r="R58" s="1">
        <v>32</v>
      </c>
      <c r="S58" s="1">
        <v>7429</v>
      </c>
      <c r="T58" s="1">
        <v>740</v>
      </c>
      <c r="U58" s="1">
        <v>7444</v>
      </c>
      <c r="V58" s="1">
        <v>50</v>
      </c>
      <c r="W58" s="1">
        <v>4</v>
      </c>
      <c r="X58" s="1">
        <v>0</v>
      </c>
      <c r="Y58" s="1">
        <v>0</v>
      </c>
      <c r="Z58" s="1">
        <v>0</v>
      </c>
      <c r="AA58" s="1">
        <f t="shared" si="17"/>
        <v>45440</v>
      </c>
      <c r="AB58" s="1">
        <f t="shared" si="17"/>
        <v>10954</v>
      </c>
      <c r="AC58" s="1">
        <f t="shared" si="18"/>
        <v>1049</v>
      </c>
      <c r="AD58" s="1">
        <f t="shared" si="19"/>
        <v>53</v>
      </c>
      <c r="AE58" s="1">
        <f t="shared" si="26"/>
        <v>390</v>
      </c>
      <c r="AF58" s="1">
        <f t="shared" si="20"/>
        <v>132</v>
      </c>
      <c r="AG58" s="1">
        <f t="shared" si="20"/>
        <v>0</v>
      </c>
      <c r="AH58" s="1">
        <f t="shared" si="20"/>
        <v>7</v>
      </c>
      <c r="AI58" s="1">
        <f t="shared" si="27"/>
        <v>529</v>
      </c>
      <c r="AJ58" s="9">
        <f t="shared" si="1"/>
        <v>4.415930678220297E-3</v>
      </c>
      <c r="AK58" s="9">
        <f t="shared" si="2"/>
        <v>0.24004</v>
      </c>
      <c r="AL58" s="9">
        <f t="shared" si="3"/>
        <v>0.21808</v>
      </c>
      <c r="AM58" s="9">
        <f t="shared" si="4"/>
        <v>2.0899999999999998E-2</v>
      </c>
      <c r="AN58" s="9">
        <f t="shared" si="5"/>
        <v>1.06E-3</v>
      </c>
      <c r="AO58" s="9">
        <f t="shared" si="6"/>
        <v>1.0580000000000001E-2</v>
      </c>
      <c r="AP58" s="1">
        <f t="shared" si="21"/>
        <v>4</v>
      </c>
      <c r="AQ58" s="1">
        <f t="shared" si="21"/>
        <v>0</v>
      </c>
      <c r="AR58" s="1"/>
      <c r="AS58" s="1">
        <f t="shared" si="22"/>
        <v>0</v>
      </c>
      <c r="AT58" s="1">
        <f t="shared" si="28"/>
        <v>4</v>
      </c>
      <c r="AU58" s="1">
        <f t="shared" si="7"/>
        <v>54</v>
      </c>
      <c r="AV58" s="9">
        <f t="shared" si="23"/>
        <v>1.08E-3</v>
      </c>
      <c r="AW58" s="9">
        <f t="shared" si="8"/>
        <v>1E-3</v>
      </c>
      <c r="AX58" s="9">
        <f t="shared" si="9"/>
        <v>8.0000000000000007E-5</v>
      </c>
      <c r="AY58" s="9">
        <f t="shared" si="10"/>
        <v>0</v>
      </c>
      <c r="AZ58" s="9">
        <f t="shared" si="11"/>
        <v>8.0000000000000007E-5</v>
      </c>
      <c r="BJ58" s="7">
        <f t="shared" si="31"/>
        <v>58</v>
      </c>
      <c r="BK58" s="7">
        <f t="shared" si="31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4"/>
        <v>0</v>
      </c>
      <c r="BP58" s="36">
        <f t="shared" si="25"/>
        <v>0</v>
      </c>
      <c r="BQ58" s="1">
        <f t="shared" si="14"/>
        <v>0</v>
      </c>
      <c r="BR58" s="1">
        <f t="shared" si="15"/>
        <v>546473.51366563968</v>
      </c>
      <c r="BS58" s="1">
        <f t="shared" si="16"/>
        <v>496479.51949759497</v>
      </c>
    </row>
    <row r="59" spans="2:71" x14ac:dyDescent="0.3">
      <c r="B59" s="1">
        <f t="shared" si="0"/>
        <v>12489</v>
      </c>
      <c r="C59" s="1">
        <v>46</v>
      </c>
      <c r="D59" s="1">
        <v>37509</v>
      </c>
      <c r="E59" s="1">
        <v>11228</v>
      </c>
      <c r="F59" s="1">
        <v>0</v>
      </c>
      <c r="G59" s="1">
        <v>1200</v>
      </c>
      <c r="H59" s="1">
        <v>0</v>
      </c>
      <c r="I59" s="1">
        <v>61</v>
      </c>
      <c r="J59" s="5">
        <v>56.36</v>
      </c>
      <c r="K59" s="5">
        <v>1.51</v>
      </c>
      <c r="L59" s="5">
        <v>19.8</v>
      </c>
      <c r="M59" s="4">
        <v>1.9</v>
      </c>
      <c r="N59" s="1">
        <v>4827</v>
      </c>
      <c r="O59" s="1">
        <v>7652</v>
      </c>
      <c r="P59" s="1">
        <v>6734</v>
      </c>
      <c r="Q59" s="1">
        <v>881</v>
      </c>
      <c r="R59" s="1">
        <v>36</v>
      </c>
      <c r="S59" s="1">
        <v>7883</v>
      </c>
      <c r="T59" s="1">
        <v>785</v>
      </c>
      <c r="U59" s="1">
        <v>7440</v>
      </c>
      <c r="V59" s="1">
        <v>54</v>
      </c>
      <c r="W59" s="1">
        <v>5</v>
      </c>
      <c r="X59" s="1">
        <v>0</v>
      </c>
      <c r="Y59" s="1">
        <v>0</v>
      </c>
      <c r="Z59" s="1">
        <v>0</v>
      </c>
      <c r="AA59" s="1">
        <f t="shared" si="17"/>
        <v>44949</v>
      </c>
      <c r="AB59" s="1">
        <f t="shared" si="17"/>
        <v>11282</v>
      </c>
      <c r="AC59" s="1">
        <f t="shared" si="18"/>
        <v>1205</v>
      </c>
      <c r="AD59" s="1">
        <f t="shared" si="19"/>
        <v>61</v>
      </c>
      <c r="AE59" s="1">
        <f t="shared" si="26"/>
        <v>324</v>
      </c>
      <c r="AF59" s="1">
        <f t="shared" si="20"/>
        <v>155</v>
      </c>
      <c r="AG59" s="1">
        <f t="shared" si="20"/>
        <v>0</v>
      </c>
      <c r="AH59" s="1">
        <f t="shared" si="20"/>
        <v>8</v>
      </c>
      <c r="AI59" s="1">
        <f t="shared" si="27"/>
        <v>487</v>
      </c>
      <c r="AJ59" s="9">
        <f t="shared" si="1"/>
        <v>4.8842981824005127E-3</v>
      </c>
      <c r="AK59" s="9">
        <f t="shared" si="2"/>
        <v>0.24978</v>
      </c>
      <c r="AL59" s="9">
        <f t="shared" si="3"/>
        <v>0.22456000000000001</v>
      </c>
      <c r="AM59" s="9">
        <f t="shared" si="4"/>
        <v>2.4E-2</v>
      </c>
      <c r="AN59" s="9">
        <f t="shared" si="5"/>
        <v>1.2199999999999999E-3</v>
      </c>
      <c r="AO59" s="9">
        <f t="shared" si="6"/>
        <v>9.7400000000000004E-3</v>
      </c>
      <c r="AP59" s="1">
        <f t="shared" si="21"/>
        <v>4</v>
      </c>
      <c r="AQ59" s="1">
        <f t="shared" si="21"/>
        <v>1</v>
      </c>
      <c r="AR59" s="1"/>
      <c r="AS59" s="1">
        <f t="shared" si="22"/>
        <v>0</v>
      </c>
      <c r="AT59" s="1">
        <f t="shared" si="28"/>
        <v>5</v>
      </c>
      <c r="AU59" s="1">
        <f t="shared" si="7"/>
        <v>59</v>
      </c>
      <c r="AV59" s="9">
        <f t="shared" si="23"/>
        <v>1.1800000000000001E-3</v>
      </c>
      <c r="AW59" s="9">
        <f t="shared" si="8"/>
        <v>1.08E-3</v>
      </c>
      <c r="AX59" s="9">
        <f t="shared" si="9"/>
        <v>1E-4</v>
      </c>
      <c r="AY59" s="9">
        <f t="shared" si="10"/>
        <v>0</v>
      </c>
      <c r="AZ59" s="9">
        <f t="shared" si="11"/>
        <v>1E-4</v>
      </c>
      <c r="BJ59" s="7">
        <f t="shared" si="31"/>
        <v>59</v>
      </c>
      <c r="BK59" s="7">
        <f t="shared" si="31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4"/>
        <v>0</v>
      </c>
      <c r="BP59" s="36">
        <f t="shared" si="25"/>
        <v>0</v>
      </c>
      <c r="BQ59" s="1">
        <f t="shared" si="14"/>
        <v>0</v>
      </c>
      <c r="BR59" s="1">
        <f t="shared" si="15"/>
        <v>568647.53475838806</v>
      </c>
      <c r="BS59" s="1">
        <f t="shared" si="16"/>
        <v>511231.84564554261</v>
      </c>
    </row>
    <row r="60" spans="2:71" x14ac:dyDescent="0.3">
      <c r="B60" s="1">
        <f t="shared" si="0"/>
        <v>12942</v>
      </c>
      <c r="C60" s="1">
        <v>47</v>
      </c>
      <c r="D60" s="1">
        <v>37057</v>
      </c>
      <c r="E60" s="1">
        <v>11501</v>
      </c>
      <c r="F60" s="1">
        <v>0</v>
      </c>
      <c r="G60" s="1">
        <v>1370</v>
      </c>
      <c r="H60" s="1">
        <v>0</v>
      </c>
      <c r="I60" s="1">
        <v>71</v>
      </c>
      <c r="J60" s="5">
        <v>56.36</v>
      </c>
      <c r="K60" s="5">
        <v>1.51</v>
      </c>
      <c r="L60" s="5">
        <v>20</v>
      </c>
      <c r="M60" s="4">
        <v>1.88</v>
      </c>
      <c r="N60" s="1">
        <v>5111</v>
      </c>
      <c r="O60" s="1">
        <v>7820</v>
      </c>
      <c r="P60" s="1">
        <v>6777</v>
      </c>
      <c r="Q60" s="1">
        <v>1000</v>
      </c>
      <c r="R60" s="1">
        <v>42</v>
      </c>
      <c r="S60" s="1">
        <v>8312</v>
      </c>
      <c r="T60" s="1">
        <v>829</v>
      </c>
      <c r="U60" s="1">
        <v>7435</v>
      </c>
      <c r="V60" s="1">
        <v>58</v>
      </c>
      <c r="W60" s="1">
        <v>5</v>
      </c>
      <c r="X60" s="1">
        <v>0</v>
      </c>
      <c r="Y60" s="1">
        <v>0</v>
      </c>
      <c r="Z60" s="1">
        <v>0</v>
      </c>
      <c r="AA60" s="1">
        <f t="shared" si="17"/>
        <v>44492</v>
      </c>
      <c r="AB60" s="1">
        <f t="shared" si="17"/>
        <v>11559</v>
      </c>
      <c r="AC60" s="1">
        <f t="shared" si="18"/>
        <v>1375</v>
      </c>
      <c r="AD60" s="1">
        <f t="shared" si="19"/>
        <v>71</v>
      </c>
      <c r="AE60" s="1">
        <f t="shared" si="26"/>
        <v>273</v>
      </c>
      <c r="AF60" s="1">
        <f t="shared" si="20"/>
        <v>170</v>
      </c>
      <c r="AG60" s="1">
        <f t="shared" si="20"/>
        <v>0</v>
      </c>
      <c r="AH60" s="1">
        <f t="shared" si="20"/>
        <v>10</v>
      </c>
      <c r="AI60" s="1">
        <f t="shared" si="27"/>
        <v>453</v>
      </c>
      <c r="AJ60" s="9">
        <f t="shared" si="1"/>
        <v>5.4860145263483234E-3</v>
      </c>
      <c r="AK60" s="9">
        <f t="shared" si="2"/>
        <v>0.25884000000000001</v>
      </c>
      <c r="AL60" s="9">
        <f t="shared" si="3"/>
        <v>0.23002</v>
      </c>
      <c r="AM60" s="9">
        <f t="shared" si="4"/>
        <v>2.7400000000000001E-2</v>
      </c>
      <c r="AN60" s="9">
        <f t="shared" si="5"/>
        <v>1.42E-3</v>
      </c>
      <c r="AO60" s="9">
        <f t="shared" si="6"/>
        <v>9.0600000000000003E-3</v>
      </c>
      <c r="AP60" s="1">
        <f t="shared" si="21"/>
        <v>4</v>
      </c>
      <c r="AQ60" s="1">
        <f t="shared" si="21"/>
        <v>0</v>
      </c>
      <c r="AR60" s="1"/>
      <c r="AS60" s="1">
        <f t="shared" si="22"/>
        <v>0</v>
      </c>
      <c r="AT60" s="1">
        <f t="shared" si="28"/>
        <v>4</v>
      </c>
      <c r="AU60" s="1">
        <f t="shared" si="7"/>
        <v>63</v>
      </c>
      <c r="AV60" s="9">
        <f t="shared" si="23"/>
        <v>1.2600000000000001E-3</v>
      </c>
      <c r="AW60" s="9">
        <f t="shared" si="8"/>
        <v>1.16E-3</v>
      </c>
      <c r="AX60" s="9">
        <f t="shared" si="9"/>
        <v>1E-4</v>
      </c>
      <c r="AY60" s="9">
        <f t="shared" si="10"/>
        <v>0</v>
      </c>
      <c r="AZ60" s="9">
        <f t="shared" si="11"/>
        <v>8.0000000000000007E-5</v>
      </c>
      <c r="BJ60" s="7">
        <f t="shared" si="31"/>
        <v>60</v>
      </c>
      <c r="BK60" s="7">
        <f t="shared" si="31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4"/>
        <v>0</v>
      </c>
      <c r="BP60" s="36">
        <f t="shared" si="25"/>
        <v>0</v>
      </c>
      <c r="BQ60" s="1">
        <f t="shared" si="14"/>
        <v>0</v>
      </c>
      <c r="BR60" s="1">
        <f t="shared" si="15"/>
        <v>589273.47224301856</v>
      </c>
      <c r="BS60" s="1">
        <f t="shared" si="16"/>
        <v>523662.04638131324</v>
      </c>
    </row>
    <row r="61" spans="2:71" x14ac:dyDescent="0.3">
      <c r="B61" s="1">
        <f t="shared" si="0"/>
        <v>13364</v>
      </c>
      <c r="C61" s="1">
        <v>48</v>
      </c>
      <c r="D61" s="1">
        <v>36634</v>
      </c>
      <c r="E61" s="1">
        <v>11722</v>
      </c>
      <c r="F61" s="1">
        <v>0</v>
      </c>
      <c r="G61" s="1">
        <v>1562</v>
      </c>
      <c r="H61" s="1">
        <v>0</v>
      </c>
      <c r="I61" s="1">
        <v>80</v>
      </c>
      <c r="J61" s="5">
        <v>56.36</v>
      </c>
      <c r="K61" s="5">
        <v>1.52</v>
      </c>
      <c r="L61" s="5">
        <v>20.2</v>
      </c>
      <c r="M61" s="4">
        <v>1.85</v>
      </c>
      <c r="N61" s="1">
        <v>5395</v>
      </c>
      <c r="O61" s="1">
        <v>7960</v>
      </c>
      <c r="P61" s="1">
        <v>6777</v>
      </c>
      <c r="Q61" s="1">
        <v>1136</v>
      </c>
      <c r="R61" s="1">
        <v>46</v>
      </c>
      <c r="S61" s="1">
        <v>8701</v>
      </c>
      <c r="T61" s="1">
        <v>870</v>
      </c>
      <c r="U61" s="1">
        <v>7430</v>
      </c>
      <c r="V61" s="1">
        <v>63</v>
      </c>
      <c r="W61" s="1">
        <v>6</v>
      </c>
      <c r="X61" s="1">
        <v>0</v>
      </c>
      <c r="Y61" s="1">
        <v>0</v>
      </c>
      <c r="Z61" s="1">
        <v>0</v>
      </c>
      <c r="AA61" s="1">
        <f t="shared" si="17"/>
        <v>44064</v>
      </c>
      <c r="AB61" s="1">
        <f t="shared" si="17"/>
        <v>11785</v>
      </c>
      <c r="AC61" s="1">
        <f t="shared" si="18"/>
        <v>1568</v>
      </c>
      <c r="AD61" s="1">
        <f t="shared" si="19"/>
        <v>80</v>
      </c>
      <c r="AE61" s="1">
        <f t="shared" si="26"/>
        <v>221</v>
      </c>
      <c r="AF61" s="1">
        <f t="shared" si="20"/>
        <v>192</v>
      </c>
      <c r="AG61" s="1">
        <f t="shared" si="20"/>
        <v>0</v>
      </c>
      <c r="AH61" s="1">
        <f t="shared" si="20"/>
        <v>9</v>
      </c>
      <c r="AI61" s="1">
        <f t="shared" si="27"/>
        <v>422</v>
      </c>
      <c r="AJ61" s="9">
        <f t="shared" si="1"/>
        <v>5.9862316671655197E-3</v>
      </c>
      <c r="AK61" s="9">
        <f t="shared" si="2"/>
        <v>0.26728000000000002</v>
      </c>
      <c r="AL61" s="9">
        <f t="shared" si="3"/>
        <v>0.23444000000000001</v>
      </c>
      <c r="AM61" s="9">
        <f t="shared" si="4"/>
        <v>3.124E-2</v>
      </c>
      <c r="AN61" s="9">
        <f t="shared" si="5"/>
        <v>1.6000000000000001E-3</v>
      </c>
      <c r="AO61" s="9">
        <f t="shared" si="6"/>
        <v>8.4399999999999996E-3</v>
      </c>
      <c r="AP61" s="1">
        <f t="shared" si="21"/>
        <v>5</v>
      </c>
      <c r="AQ61" s="1">
        <f t="shared" si="21"/>
        <v>1</v>
      </c>
      <c r="AR61" s="1"/>
      <c r="AS61" s="1">
        <f t="shared" si="22"/>
        <v>0</v>
      </c>
      <c r="AT61" s="1">
        <f t="shared" si="28"/>
        <v>6</v>
      </c>
      <c r="AU61" s="1">
        <f t="shared" si="7"/>
        <v>69</v>
      </c>
      <c r="AV61" s="9">
        <f t="shared" si="23"/>
        <v>1.3799999999999999E-3</v>
      </c>
      <c r="AW61" s="9">
        <f t="shared" si="8"/>
        <v>1.2600000000000001E-3</v>
      </c>
      <c r="AX61" s="9">
        <f t="shared" si="9"/>
        <v>1.2E-4</v>
      </c>
      <c r="AY61" s="9">
        <f t="shared" si="10"/>
        <v>0</v>
      </c>
      <c r="AZ61" s="9">
        <f t="shared" si="11"/>
        <v>1.2E-4</v>
      </c>
      <c r="BJ61" s="7">
        <f t="shared" si="31"/>
        <v>61</v>
      </c>
      <c r="BK61" s="7">
        <f t="shared" si="31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4"/>
        <v>0</v>
      </c>
      <c r="BP61" s="36">
        <f t="shared" si="25"/>
        <v>0</v>
      </c>
      <c r="BQ61" s="1">
        <f t="shared" si="14"/>
        <v>0</v>
      </c>
      <c r="BR61" s="1">
        <f t="shared" si="15"/>
        <v>608487.92173201207</v>
      </c>
      <c r="BS61" s="1">
        <f t="shared" si="16"/>
        <v>533724.58983407996</v>
      </c>
    </row>
    <row r="62" spans="2:71" x14ac:dyDescent="0.3">
      <c r="B62" s="1">
        <f t="shared" si="0"/>
        <v>13746</v>
      </c>
      <c r="C62" s="1">
        <v>49</v>
      </c>
      <c r="D62" s="1">
        <v>36253</v>
      </c>
      <c r="E62" s="1">
        <v>11884</v>
      </c>
      <c r="F62" s="1">
        <v>0</v>
      </c>
      <c r="G62" s="1">
        <v>1771</v>
      </c>
      <c r="H62" s="1">
        <v>0</v>
      </c>
      <c r="I62" s="1">
        <v>91</v>
      </c>
      <c r="J62" s="5">
        <v>56.37</v>
      </c>
      <c r="K62" s="5">
        <v>1.52</v>
      </c>
      <c r="L62" s="5">
        <v>20.399999999999999</v>
      </c>
      <c r="M62" s="4">
        <v>1.83</v>
      </c>
      <c r="N62" s="1">
        <v>5663</v>
      </c>
      <c r="O62" s="1">
        <v>8073</v>
      </c>
      <c r="P62" s="1">
        <v>6737</v>
      </c>
      <c r="Q62" s="1">
        <v>1283</v>
      </c>
      <c r="R62" s="1">
        <v>51</v>
      </c>
      <c r="S62" s="1">
        <v>9055</v>
      </c>
      <c r="T62" s="1">
        <v>908</v>
      </c>
      <c r="U62" s="1">
        <v>7425</v>
      </c>
      <c r="V62" s="1">
        <v>67</v>
      </c>
      <c r="W62" s="1">
        <v>6</v>
      </c>
      <c r="X62" s="1">
        <v>0</v>
      </c>
      <c r="Y62" s="1">
        <v>0</v>
      </c>
      <c r="Z62" s="1">
        <v>0</v>
      </c>
      <c r="AA62" s="1">
        <f t="shared" si="17"/>
        <v>43678</v>
      </c>
      <c r="AB62" s="1">
        <f t="shared" si="17"/>
        <v>11951</v>
      </c>
      <c r="AC62" s="1">
        <f t="shared" si="18"/>
        <v>1777</v>
      </c>
      <c r="AD62" s="1">
        <f t="shared" si="19"/>
        <v>91</v>
      </c>
      <c r="AE62" s="1">
        <f t="shared" si="26"/>
        <v>162</v>
      </c>
      <c r="AF62" s="1">
        <f t="shared" si="20"/>
        <v>209</v>
      </c>
      <c r="AG62" s="1">
        <f t="shared" si="20"/>
        <v>0</v>
      </c>
      <c r="AH62" s="1">
        <f t="shared" si="20"/>
        <v>11</v>
      </c>
      <c r="AI62" s="1">
        <f t="shared" si="27"/>
        <v>382</v>
      </c>
      <c r="AJ62" s="9">
        <f t="shared" si="1"/>
        <v>6.6201076676851451E-3</v>
      </c>
      <c r="AK62" s="9">
        <f t="shared" si="2"/>
        <v>0.27492</v>
      </c>
      <c r="AL62" s="9">
        <f t="shared" si="3"/>
        <v>0.23768</v>
      </c>
      <c r="AM62" s="9">
        <f t="shared" si="4"/>
        <v>3.542E-2</v>
      </c>
      <c r="AN62" s="9">
        <f t="shared" si="5"/>
        <v>1.82E-3</v>
      </c>
      <c r="AO62" s="9">
        <f t="shared" si="6"/>
        <v>7.6400000000000001E-3</v>
      </c>
      <c r="AP62" s="1">
        <f t="shared" si="21"/>
        <v>4</v>
      </c>
      <c r="AQ62" s="1">
        <f t="shared" si="21"/>
        <v>0</v>
      </c>
      <c r="AR62" s="1"/>
      <c r="AS62" s="1">
        <f t="shared" si="22"/>
        <v>0</v>
      </c>
      <c r="AT62" s="1">
        <f t="shared" si="28"/>
        <v>4</v>
      </c>
      <c r="AU62" s="1">
        <f t="shared" si="7"/>
        <v>73</v>
      </c>
      <c r="AV62" s="9">
        <f t="shared" si="23"/>
        <v>1.4599999999999999E-3</v>
      </c>
      <c r="AW62" s="9">
        <f t="shared" si="8"/>
        <v>1.34E-3</v>
      </c>
      <c r="AX62" s="9">
        <f t="shared" si="9"/>
        <v>1.2E-4</v>
      </c>
      <c r="AY62" s="9">
        <f t="shared" si="10"/>
        <v>0</v>
      </c>
      <c r="AZ62" s="9">
        <f t="shared" si="11"/>
        <v>8.0000000000000007E-5</v>
      </c>
      <c r="BJ62" s="7">
        <f t="shared" si="31"/>
        <v>62</v>
      </c>
      <c r="BK62" s="7">
        <f t="shared" si="31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4"/>
        <v>0</v>
      </c>
      <c r="BP62" s="36">
        <f t="shared" si="25"/>
        <v>0</v>
      </c>
      <c r="BQ62" s="1">
        <f t="shared" si="14"/>
        <v>0</v>
      </c>
      <c r="BR62" s="1">
        <f t="shared" si="15"/>
        <v>625881.09638792556</v>
      </c>
      <c r="BS62" s="1">
        <f t="shared" si="16"/>
        <v>541100.75290805381</v>
      </c>
    </row>
    <row r="63" spans="2:71" x14ac:dyDescent="0.3">
      <c r="B63" s="1">
        <f t="shared" si="0"/>
        <v>14098</v>
      </c>
      <c r="C63" s="1">
        <v>50</v>
      </c>
      <c r="D63" s="1">
        <v>35901</v>
      </c>
      <c r="E63" s="1">
        <v>11990</v>
      </c>
      <c r="F63" s="1">
        <v>0</v>
      </c>
      <c r="G63" s="1">
        <v>2007</v>
      </c>
      <c r="H63" s="1">
        <v>0</v>
      </c>
      <c r="I63" s="1">
        <v>101</v>
      </c>
      <c r="J63" s="5">
        <v>56.37</v>
      </c>
      <c r="K63" s="5">
        <v>1.53</v>
      </c>
      <c r="L63" s="5">
        <v>20.7</v>
      </c>
      <c r="M63" s="4">
        <v>1.81</v>
      </c>
      <c r="N63" s="1">
        <v>5922</v>
      </c>
      <c r="O63" s="1">
        <v>8166</v>
      </c>
      <c r="P63" s="1">
        <v>6658</v>
      </c>
      <c r="Q63" s="1">
        <v>1451</v>
      </c>
      <c r="R63" s="1">
        <v>56</v>
      </c>
      <c r="S63" s="1">
        <v>9367</v>
      </c>
      <c r="T63" s="1">
        <v>937</v>
      </c>
      <c r="U63" s="1">
        <v>7420</v>
      </c>
      <c r="V63" s="1">
        <v>71</v>
      </c>
      <c r="W63" s="1">
        <v>7</v>
      </c>
      <c r="X63" s="1">
        <v>0</v>
      </c>
      <c r="Y63" s="1">
        <v>0</v>
      </c>
      <c r="Z63" s="1">
        <v>0</v>
      </c>
      <c r="AA63" s="1">
        <f t="shared" si="17"/>
        <v>43321</v>
      </c>
      <c r="AB63" s="1">
        <f t="shared" si="17"/>
        <v>12061</v>
      </c>
      <c r="AC63" s="1">
        <f t="shared" si="18"/>
        <v>2014</v>
      </c>
      <c r="AD63" s="1">
        <f t="shared" si="19"/>
        <v>101</v>
      </c>
      <c r="AE63" s="1">
        <f t="shared" si="26"/>
        <v>106</v>
      </c>
      <c r="AF63" s="1">
        <f t="shared" si="20"/>
        <v>236</v>
      </c>
      <c r="AG63" s="1">
        <f t="shared" si="20"/>
        <v>0</v>
      </c>
      <c r="AH63" s="1">
        <f t="shared" si="20"/>
        <v>10</v>
      </c>
      <c r="AI63" s="1">
        <f t="shared" si="27"/>
        <v>352</v>
      </c>
      <c r="AJ63" s="9">
        <f t="shared" si="1"/>
        <v>7.1641367569868063E-3</v>
      </c>
      <c r="AK63" s="9">
        <f t="shared" si="2"/>
        <v>0.28195999999999999</v>
      </c>
      <c r="AL63" s="9">
        <f t="shared" si="3"/>
        <v>0.23980000000000001</v>
      </c>
      <c r="AM63" s="9">
        <f t="shared" si="4"/>
        <v>4.0140000000000002E-2</v>
      </c>
      <c r="AN63" s="9">
        <f t="shared" si="5"/>
        <v>2.0200000000000001E-3</v>
      </c>
      <c r="AO63" s="9">
        <f t="shared" si="6"/>
        <v>7.0400000000000003E-3</v>
      </c>
      <c r="AP63" s="1">
        <f t="shared" si="21"/>
        <v>4</v>
      </c>
      <c r="AQ63" s="1">
        <f t="shared" si="21"/>
        <v>1</v>
      </c>
      <c r="AR63" s="1"/>
      <c r="AS63" s="1">
        <f t="shared" si="22"/>
        <v>0</v>
      </c>
      <c r="AT63" s="1">
        <f t="shared" si="28"/>
        <v>5</v>
      </c>
      <c r="AU63" s="1">
        <f t="shared" si="7"/>
        <v>78</v>
      </c>
      <c r="AV63" s="9">
        <f t="shared" si="23"/>
        <v>1.56E-3</v>
      </c>
      <c r="AW63" s="9">
        <f t="shared" si="8"/>
        <v>1.42E-3</v>
      </c>
      <c r="AX63" s="9">
        <f t="shared" si="9"/>
        <v>1.3999999999999999E-4</v>
      </c>
      <c r="AY63" s="9">
        <f t="shared" si="10"/>
        <v>0</v>
      </c>
      <c r="AZ63" s="9">
        <f t="shared" si="11"/>
        <v>1E-4</v>
      </c>
      <c r="BJ63" s="7">
        <f t="shared" si="31"/>
        <v>63</v>
      </c>
      <c r="BK63" s="7">
        <f t="shared" si="31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4"/>
        <v>0</v>
      </c>
      <c r="BP63" s="36">
        <f t="shared" si="25"/>
        <v>0</v>
      </c>
      <c r="BQ63" s="1">
        <f t="shared" si="14"/>
        <v>0</v>
      </c>
      <c r="BR63" s="1">
        <f t="shared" si="15"/>
        <v>641908.31491902913</v>
      </c>
      <c r="BS63" s="1">
        <f t="shared" si="16"/>
        <v>545927.13121571566</v>
      </c>
    </row>
    <row r="64" spans="2:71" x14ac:dyDescent="0.3">
      <c r="B64" s="1">
        <f t="shared" si="0"/>
        <v>14422</v>
      </c>
      <c r="C64" s="1">
        <v>51</v>
      </c>
      <c r="D64" s="1">
        <v>35576</v>
      </c>
      <c r="E64" s="1">
        <v>12047</v>
      </c>
      <c r="F64" s="1">
        <v>0</v>
      </c>
      <c r="G64" s="1">
        <v>2263</v>
      </c>
      <c r="H64" s="1">
        <v>0</v>
      </c>
      <c r="I64" s="1">
        <v>112</v>
      </c>
      <c r="J64" s="5">
        <v>56.37</v>
      </c>
      <c r="K64" s="5">
        <v>1.53</v>
      </c>
      <c r="L64" s="5">
        <v>20.9</v>
      </c>
      <c r="M64" s="4">
        <v>1.78</v>
      </c>
      <c r="N64" s="1">
        <v>6168</v>
      </c>
      <c r="O64" s="1">
        <v>8245</v>
      </c>
      <c r="P64" s="1">
        <v>6549</v>
      </c>
      <c r="Q64" s="1">
        <v>1635</v>
      </c>
      <c r="R64" s="1">
        <v>61</v>
      </c>
      <c r="S64" s="1">
        <v>9627</v>
      </c>
      <c r="T64" s="1">
        <v>962</v>
      </c>
      <c r="U64" s="1">
        <v>7415</v>
      </c>
      <c r="V64" s="1">
        <v>76</v>
      </c>
      <c r="W64" s="1">
        <v>8</v>
      </c>
      <c r="X64" s="1">
        <v>0</v>
      </c>
      <c r="Y64" s="1">
        <v>0</v>
      </c>
      <c r="Z64" s="1">
        <v>0</v>
      </c>
      <c r="AA64" s="1">
        <f t="shared" si="17"/>
        <v>42991</v>
      </c>
      <c r="AB64" s="1">
        <f t="shared" si="17"/>
        <v>12123</v>
      </c>
      <c r="AC64" s="1">
        <f t="shared" si="18"/>
        <v>2271</v>
      </c>
      <c r="AD64" s="1">
        <f t="shared" si="19"/>
        <v>112</v>
      </c>
      <c r="AE64" s="1">
        <f t="shared" si="26"/>
        <v>57</v>
      </c>
      <c r="AF64" s="1">
        <f t="shared" si="20"/>
        <v>256</v>
      </c>
      <c r="AG64" s="1">
        <f t="shared" si="20"/>
        <v>0</v>
      </c>
      <c r="AH64" s="1">
        <f t="shared" si="20"/>
        <v>11</v>
      </c>
      <c r="AI64" s="1">
        <f t="shared" si="27"/>
        <v>324</v>
      </c>
      <c r="AJ64" s="9">
        <f t="shared" si="1"/>
        <v>7.765913188184718E-3</v>
      </c>
      <c r="AK64" s="9">
        <f t="shared" si="2"/>
        <v>0.28843999999999997</v>
      </c>
      <c r="AL64" s="9">
        <f t="shared" si="3"/>
        <v>0.24093999999999999</v>
      </c>
      <c r="AM64" s="9">
        <f t="shared" si="4"/>
        <v>4.5260000000000002E-2</v>
      </c>
      <c r="AN64" s="9">
        <f t="shared" si="5"/>
        <v>2.2399999999999998E-3</v>
      </c>
      <c r="AO64" s="9">
        <f t="shared" si="6"/>
        <v>6.4799999999999996E-3</v>
      </c>
      <c r="AP64" s="1">
        <f t="shared" si="21"/>
        <v>5</v>
      </c>
      <c r="AQ64" s="1">
        <f t="shared" si="21"/>
        <v>1</v>
      </c>
      <c r="AR64" s="1"/>
      <c r="AS64" s="1">
        <f t="shared" si="22"/>
        <v>0</v>
      </c>
      <c r="AT64" s="1">
        <f t="shared" si="28"/>
        <v>6</v>
      </c>
      <c r="AU64" s="1">
        <f t="shared" si="7"/>
        <v>84</v>
      </c>
      <c r="AV64" s="9">
        <f t="shared" si="23"/>
        <v>1.6800000000000001E-3</v>
      </c>
      <c r="AW64" s="9">
        <f t="shared" si="8"/>
        <v>1.5200000000000001E-3</v>
      </c>
      <c r="AX64" s="9">
        <f t="shared" si="9"/>
        <v>1.6000000000000001E-4</v>
      </c>
      <c r="AY64" s="9">
        <f t="shared" si="10"/>
        <v>0</v>
      </c>
      <c r="AZ64" s="9">
        <f t="shared" si="11"/>
        <v>1.2E-4</v>
      </c>
      <c r="BJ64" s="7">
        <f t="shared" ref="BJ64:BK79" si="32">+BJ63+1</f>
        <v>64</v>
      </c>
      <c r="BK64" s="7">
        <f t="shared" si="32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4"/>
        <v>0</v>
      </c>
      <c r="BP64" s="36">
        <f t="shared" si="25"/>
        <v>0</v>
      </c>
      <c r="BQ64" s="1">
        <f t="shared" si="14"/>
        <v>0</v>
      </c>
      <c r="BR64" s="1">
        <f t="shared" si="15"/>
        <v>656660.64106697682</v>
      </c>
      <c r="BS64" s="1">
        <f t="shared" si="16"/>
        <v>548522.44785285462</v>
      </c>
    </row>
    <row r="65" spans="2:71" x14ac:dyDescent="0.3">
      <c r="B65" s="1">
        <f t="shared" si="0"/>
        <v>14718</v>
      </c>
      <c r="C65" s="1">
        <v>52</v>
      </c>
      <c r="D65" s="1">
        <v>35279</v>
      </c>
      <c r="E65" s="1">
        <v>12053</v>
      </c>
      <c r="F65" s="1">
        <v>0</v>
      </c>
      <c r="G65" s="1">
        <v>2540</v>
      </c>
      <c r="H65" s="1">
        <v>0</v>
      </c>
      <c r="I65" s="1">
        <v>125</v>
      </c>
      <c r="J65" s="5">
        <v>56.37</v>
      </c>
      <c r="K65" s="5">
        <v>1.54</v>
      </c>
      <c r="L65" s="5">
        <v>21.1</v>
      </c>
      <c r="M65" s="4">
        <v>1.76</v>
      </c>
      <c r="N65" s="1">
        <v>6402</v>
      </c>
      <c r="O65" s="1">
        <v>8307</v>
      </c>
      <c r="P65" s="1">
        <v>6412</v>
      </c>
      <c r="Q65" s="1">
        <v>1828</v>
      </c>
      <c r="R65" s="1">
        <v>66</v>
      </c>
      <c r="S65" s="1">
        <v>9824</v>
      </c>
      <c r="T65" s="1">
        <v>980</v>
      </c>
      <c r="U65" s="1">
        <v>7410</v>
      </c>
      <c r="V65" s="1">
        <v>80</v>
      </c>
      <c r="W65" s="1">
        <v>9</v>
      </c>
      <c r="X65" s="1">
        <v>0</v>
      </c>
      <c r="Y65" s="1">
        <v>0</v>
      </c>
      <c r="Z65" s="1">
        <v>0</v>
      </c>
      <c r="AA65" s="1">
        <f t="shared" si="17"/>
        <v>42689</v>
      </c>
      <c r="AB65" s="1">
        <f t="shared" si="17"/>
        <v>12133</v>
      </c>
      <c r="AC65" s="1">
        <f t="shared" si="18"/>
        <v>2549</v>
      </c>
      <c r="AD65" s="1">
        <f t="shared" si="19"/>
        <v>125</v>
      </c>
      <c r="AE65" s="1">
        <f t="shared" si="26"/>
        <v>6</v>
      </c>
      <c r="AF65" s="1">
        <f t="shared" si="20"/>
        <v>277</v>
      </c>
      <c r="AG65" s="1">
        <f t="shared" si="20"/>
        <v>0</v>
      </c>
      <c r="AH65" s="1">
        <f t="shared" si="20"/>
        <v>13</v>
      </c>
      <c r="AI65" s="1">
        <f t="shared" si="27"/>
        <v>296</v>
      </c>
      <c r="AJ65" s="9">
        <f t="shared" si="1"/>
        <v>8.4930017665443679E-3</v>
      </c>
      <c r="AK65" s="9">
        <f t="shared" si="2"/>
        <v>0.29436000000000001</v>
      </c>
      <c r="AL65" s="9">
        <f t="shared" si="3"/>
        <v>0.24106</v>
      </c>
      <c r="AM65" s="9">
        <f t="shared" si="4"/>
        <v>5.0799999999999998E-2</v>
      </c>
      <c r="AN65" s="9">
        <f t="shared" si="5"/>
        <v>2.5000000000000001E-3</v>
      </c>
      <c r="AO65" s="9">
        <f t="shared" si="6"/>
        <v>5.9199999999999999E-3</v>
      </c>
      <c r="AP65" s="1">
        <f t="shared" si="21"/>
        <v>4</v>
      </c>
      <c r="AQ65" s="1">
        <f t="shared" si="21"/>
        <v>1</v>
      </c>
      <c r="AR65" s="1"/>
      <c r="AS65" s="1">
        <f t="shared" si="22"/>
        <v>0</v>
      </c>
      <c r="AT65" s="1">
        <f t="shared" si="28"/>
        <v>5</v>
      </c>
      <c r="AU65" s="1">
        <f t="shared" si="7"/>
        <v>89</v>
      </c>
      <c r="AV65" s="9">
        <f t="shared" si="23"/>
        <v>1.7799999999999999E-3</v>
      </c>
      <c r="AW65" s="9">
        <f t="shared" si="8"/>
        <v>1.6000000000000001E-3</v>
      </c>
      <c r="AX65" s="9">
        <f t="shared" si="9"/>
        <v>1.8000000000000001E-4</v>
      </c>
      <c r="AY65" s="9">
        <f t="shared" si="10"/>
        <v>0</v>
      </c>
      <c r="AZ65" s="9">
        <f t="shared" si="11"/>
        <v>1E-4</v>
      </c>
      <c r="BJ65" s="7">
        <f t="shared" si="32"/>
        <v>65</v>
      </c>
      <c r="BK65" s="7">
        <f t="shared" si="32"/>
        <v>52</v>
      </c>
      <c r="BL65" s="1">
        <f t="shared" si="12"/>
        <v>0</v>
      </c>
      <c r="BM65" s="74">
        <f>+EvolOf!H54</f>
        <v>0</v>
      </c>
      <c r="BN65" s="1">
        <f t="shared" si="13"/>
        <v>0</v>
      </c>
      <c r="BO65" s="1">
        <f t="shared" si="24"/>
        <v>0</v>
      </c>
      <c r="BP65" s="36">
        <f t="shared" si="25"/>
        <v>0</v>
      </c>
      <c r="BQ65" s="1">
        <f t="shared" si="14"/>
        <v>0</v>
      </c>
      <c r="BR65" s="1">
        <f t="shared" si="15"/>
        <v>670138.0748317684</v>
      </c>
      <c r="BS65" s="1">
        <f t="shared" si="16"/>
        <v>548795.63907781662</v>
      </c>
    </row>
    <row r="66" spans="2:71" x14ac:dyDescent="0.3">
      <c r="B66" s="1">
        <f t="shared" si="0"/>
        <v>14985</v>
      </c>
      <c r="C66" s="1">
        <v>53</v>
      </c>
      <c r="D66" s="1">
        <v>35013</v>
      </c>
      <c r="E66" s="1">
        <v>12007</v>
      </c>
      <c r="F66" s="1">
        <v>0</v>
      </c>
      <c r="G66" s="1">
        <v>2840</v>
      </c>
      <c r="H66" s="1">
        <v>0</v>
      </c>
      <c r="I66" s="1">
        <v>138</v>
      </c>
      <c r="J66" s="5">
        <v>56.38</v>
      </c>
      <c r="K66" s="5">
        <v>1.54</v>
      </c>
      <c r="L66" s="5">
        <v>21.3</v>
      </c>
      <c r="M66" s="4">
        <v>1.73</v>
      </c>
      <c r="N66" s="1">
        <v>6623</v>
      </c>
      <c r="O66" s="1">
        <v>8353</v>
      </c>
      <c r="P66" s="1">
        <v>6247</v>
      </c>
      <c r="Q66" s="1">
        <v>2034</v>
      </c>
      <c r="R66" s="1">
        <v>71</v>
      </c>
      <c r="S66" s="1">
        <v>9964</v>
      </c>
      <c r="T66" s="1">
        <v>995</v>
      </c>
      <c r="U66" s="1">
        <v>7405</v>
      </c>
      <c r="V66" s="1">
        <v>84</v>
      </c>
      <c r="W66" s="1">
        <v>10</v>
      </c>
      <c r="X66" s="1">
        <v>0</v>
      </c>
      <c r="Y66" s="1">
        <v>0</v>
      </c>
      <c r="Z66" s="1">
        <v>0</v>
      </c>
      <c r="AA66" s="1">
        <f t="shared" si="17"/>
        <v>42418</v>
      </c>
      <c r="AB66" s="1">
        <f t="shared" si="17"/>
        <v>12091</v>
      </c>
      <c r="AC66" s="1">
        <f t="shared" si="18"/>
        <v>2850</v>
      </c>
      <c r="AD66" s="1">
        <f t="shared" si="19"/>
        <v>138</v>
      </c>
      <c r="AE66" s="1">
        <f t="shared" si="26"/>
        <v>-46</v>
      </c>
      <c r="AF66" s="1">
        <f t="shared" si="20"/>
        <v>300</v>
      </c>
      <c r="AG66" s="1">
        <f t="shared" si="20"/>
        <v>0</v>
      </c>
      <c r="AH66" s="1">
        <f t="shared" si="20"/>
        <v>13</v>
      </c>
      <c r="AI66" s="1">
        <f t="shared" si="27"/>
        <v>267</v>
      </c>
      <c r="AJ66" s="9">
        <f t="shared" si="1"/>
        <v>9.2092092092092084E-3</v>
      </c>
      <c r="AK66" s="9">
        <f t="shared" si="2"/>
        <v>0.29970000000000002</v>
      </c>
      <c r="AL66" s="9">
        <f t="shared" si="3"/>
        <v>0.24013999999999999</v>
      </c>
      <c r="AM66" s="9">
        <f t="shared" si="4"/>
        <v>5.6800000000000003E-2</v>
      </c>
      <c r="AN66" s="9">
        <f t="shared" si="5"/>
        <v>2.7599999999999999E-3</v>
      </c>
      <c r="AO66" s="9">
        <f t="shared" si="6"/>
        <v>5.3400000000000001E-3</v>
      </c>
      <c r="AP66" s="1">
        <f t="shared" si="21"/>
        <v>4</v>
      </c>
      <c r="AQ66" s="1">
        <f t="shared" si="21"/>
        <v>1</v>
      </c>
      <c r="AR66" s="1"/>
      <c r="AS66" s="1">
        <f t="shared" si="22"/>
        <v>0</v>
      </c>
      <c r="AT66" s="1">
        <f t="shared" si="28"/>
        <v>5</v>
      </c>
      <c r="AU66" s="1">
        <f t="shared" si="7"/>
        <v>94</v>
      </c>
      <c r="AV66" s="9">
        <f t="shared" si="23"/>
        <v>1.8799999999999999E-3</v>
      </c>
      <c r="AW66" s="9">
        <f t="shared" si="8"/>
        <v>1.6800000000000001E-3</v>
      </c>
      <c r="AX66" s="9">
        <f t="shared" si="9"/>
        <v>2.0000000000000001E-4</v>
      </c>
      <c r="AY66" s="9">
        <f t="shared" si="10"/>
        <v>0</v>
      </c>
      <c r="AZ66" s="9">
        <f t="shared" si="11"/>
        <v>1E-4</v>
      </c>
      <c r="BJ66" s="7">
        <f t="shared" si="32"/>
        <v>66</v>
      </c>
      <c r="BK66" s="7">
        <f t="shared" si="32"/>
        <v>53</v>
      </c>
      <c r="BL66" s="1">
        <f t="shared" si="12"/>
        <v>0</v>
      </c>
      <c r="BM66" s="74">
        <f>+EvolOf!H55</f>
        <v>0</v>
      </c>
      <c r="BN66" s="1">
        <f t="shared" si="13"/>
        <v>0</v>
      </c>
      <c r="BO66" s="1">
        <f t="shared" si="24"/>
        <v>0</v>
      </c>
      <c r="BP66" s="36">
        <f t="shared" si="25"/>
        <v>0</v>
      </c>
      <c r="BQ66" s="1">
        <f t="shared" si="14"/>
        <v>0</v>
      </c>
      <c r="BR66" s="1">
        <f t="shared" si="15"/>
        <v>682295.08434257715</v>
      </c>
      <c r="BS66" s="1">
        <f t="shared" si="16"/>
        <v>546701.17301977461</v>
      </c>
    </row>
    <row r="67" spans="2:71" x14ac:dyDescent="0.3">
      <c r="B67" s="1">
        <f t="shared" si="0"/>
        <v>15231</v>
      </c>
      <c r="C67" s="1">
        <v>54</v>
      </c>
      <c r="D67" s="1">
        <v>34767</v>
      </c>
      <c r="E67" s="1">
        <v>11915</v>
      </c>
      <c r="F67" s="1">
        <v>0</v>
      </c>
      <c r="G67" s="1">
        <v>3164</v>
      </c>
      <c r="H67" s="1">
        <v>0</v>
      </c>
      <c r="I67" s="1">
        <v>152</v>
      </c>
      <c r="J67" s="5">
        <v>56.38</v>
      </c>
      <c r="K67" s="5">
        <v>1.54</v>
      </c>
      <c r="L67" s="5">
        <v>21.5</v>
      </c>
      <c r="M67" s="4">
        <v>1.7</v>
      </c>
      <c r="N67" s="1">
        <v>6834</v>
      </c>
      <c r="O67" s="1">
        <v>8388</v>
      </c>
      <c r="P67" s="1">
        <v>6057</v>
      </c>
      <c r="Q67" s="1">
        <v>2254</v>
      </c>
      <c r="R67" s="1">
        <v>76</v>
      </c>
      <c r="S67" s="1">
        <v>10048</v>
      </c>
      <c r="T67" s="1">
        <v>1004</v>
      </c>
      <c r="U67" s="1">
        <v>7401</v>
      </c>
      <c r="V67" s="1">
        <v>87</v>
      </c>
      <c r="W67" s="1">
        <v>11</v>
      </c>
      <c r="X67" s="1">
        <v>0</v>
      </c>
      <c r="Y67" s="1">
        <v>0</v>
      </c>
      <c r="Z67" s="1">
        <v>0</v>
      </c>
      <c r="AA67" s="1">
        <f t="shared" si="17"/>
        <v>42168</v>
      </c>
      <c r="AB67" s="1">
        <f t="shared" si="17"/>
        <v>12002</v>
      </c>
      <c r="AC67" s="1">
        <f t="shared" si="18"/>
        <v>3175</v>
      </c>
      <c r="AD67" s="1">
        <f t="shared" si="19"/>
        <v>152</v>
      </c>
      <c r="AE67" s="1">
        <f t="shared" si="26"/>
        <v>-92</v>
      </c>
      <c r="AF67" s="1">
        <f t="shared" si="20"/>
        <v>324</v>
      </c>
      <c r="AG67" s="1">
        <f t="shared" si="20"/>
        <v>0</v>
      </c>
      <c r="AH67" s="1">
        <f t="shared" si="20"/>
        <v>14</v>
      </c>
      <c r="AI67" s="1">
        <f t="shared" si="27"/>
        <v>246</v>
      </c>
      <c r="AJ67" s="9">
        <f t="shared" si="1"/>
        <v>9.9796467730286914E-3</v>
      </c>
      <c r="AK67" s="9">
        <f t="shared" si="2"/>
        <v>0.30462</v>
      </c>
      <c r="AL67" s="9">
        <f t="shared" si="3"/>
        <v>0.23830000000000001</v>
      </c>
      <c r="AM67" s="9">
        <f t="shared" si="4"/>
        <v>6.3280000000000003E-2</v>
      </c>
      <c r="AN67" s="9">
        <f t="shared" si="5"/>
        <v>3.0400000000000002E-3</v>
      </c>
      <c r="AO67" s="9">
        <f t="shared" si="6"/>
        <v>4.9199999999999999E-3</v>
      </c>
      <c r="AP67" s="1">
        <f t="shared" si="21"/>
        <v>3</v>
      </c>
      <c r="AQ67" s="1">
        <f t="shared" si="21"/>
        <v>1</v>
      </c>
      <c r="AR67" s="1"/>
      <c r="AS67" s="1">
        <f t="shared" si="22"/>
        <v>0</v>
      </c>
      <c r="AT67" s="1">
        <f t="shared" si="28"/>
        <v>4</v>
      </c>
      <c r="AU67" s="1">
        <f t="shared" si="7"/>
        <v>98</v>
      </c>
      <c r="AV67" s="9">
        <f t="shared" si="23"/>
        <v>1.9599999999999999E-3</v>
      </c>
      <c r="AW67" s="9">
        <f t="shared" si="8"/>
        <v>1.74E-3</v>
      </c>
      <c r="AX67" s="9">
        <f t="shared" si="9"/>
        <v>2.2000000000000001E-4</v>
      </c>
      <c r="AY67" s="9">
        <f t="shared" si="10"/>
        <v>0</v>
      </c>
      <c r="AZ67" s="9">
        <f t="shared" si="11"/>
        <v>8.0000000000000007E-5</v>
      </c>
      <c r="BJ67" s="7">
        <f t="shared" si="32"/>
        <v>67</v>
      </c>
      <c r="BK67" s="7">
        <f t="shared" si="32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4"/>
        <v>0</v>
      </c>
      <c r="BP67" s="36">
        <f t="shared" si="25"/>
        <v>0</v>
      </c>
      <c r="BQ67" s="1">
        <f t="shared" si="14"/>
        <v>0</v>
      </c>
      <c r="BR67" s="1">
        <f t="shared" si="15"/>
        <v>693495.92456601874</v>
      </c>
      <c r="BS67" s="1">
        <f t="shared" si="16"/>
        <v>542512.24090369081</v>
      </c>
    </row>
    <row r="68" spans="2:71" x14ac:dyDescent="0.3">
      <c r="B68" s="1">
        <f t="shared" si="0"/>
        <v>15458</v>
      </c>
      <c r="C68" s="1">
        <v>55</v>
      </c>
      <c r="D68" s="1">
        <v>34539</v>
      </c>
      <c r="E68" s="1">
        <v>11777</v>
      </c>
      <c r="F68" s="1">
        <v>0</v>
      </c>
      <c r="G68" s="1">
        <v>3515</v>
      </c>
      <c r="H68" s="1">
        <v>0</v>
      </c>
      <c r="I68" s="1">
        <v>166</v>
      </c>
      <c r="J68" s="5">
        <v>56.38</v>
      </c>
      <c r="K68" s="5">
        <v>1.55</v>
      </c>
      <c r="L68" s="5">
        <v>21.7</v>
      </c>
      <c r="M68" s="4">
        <v>1.68</v>
      </c>
      <c r="N68" s="1">
        <v>7038</v>
      </c>
      <c r="O68" s="1">
        <v>8411</v>
      </c>
      <c r="P68" s="1">
        <v>5843</v>
      </c>
      <c r="Q68" s="1">
        <v>2486</v>
      </c>
      <c r="R68" s="1">
        <v>81</v>
      </c>
      <c r="S68" s="1">
        <v>10065</v>
      </c>
      <c r="T68" s="1">
        <v>1005</v>
      </c>
      <c r="U68" s="1">
        <v>7396</v>
      </c>
      <c r="V68" s="1">
        <v>90</v>
      </c>
      <c r="W68" s="1">
        <v>13</v>
      </c>
      <c r="X68" s="1">
        <v>0</v>
      </c>
      <c r="Y68" s="1">
        <v>0</v>
      </c>
      <c r="Z68" s="1">
        <v>0</v>
      </c>
      <c r="AA68" s="1">
        <f t="shared" si="17"/>
        <v>41935</v>
      </c>
      <c r="AB68" s="1">
        <f t="shared" si="17"/>
        <v>11867</v>
      </c>
      <c r="AC68" s="1">
        <f t="shared" si="18"/>
        <v>3528</v>
      </c>
      <c r="AD68" s="1">
        <f t="shared" si="19"/>
        <v>166</v>
      </c>
      <c r="AE68" s="1">
        <f t="shared" si="26"/>
        <v>-138</v>
      </c>
      <c r="AF68" s="1">
        <f t="shared" si="20"/>
        <v>351</v>
      </c>
      <c r="AG68" s="1">
        <f t="shared" si="20"/>
        <v>0</v>
      </c>
      <c r="AH68" s="1">
        <f t="shared" si="20"/>
        <v>14</v>
      </c>
      <c r="AI68" s="1">
        <f t="shared" si="27"/>
        <v>227</v>
      </c>
      <c r="AJ68" s="9">
        <f t="shared" si="1"/>
        <v>1.0738776038297322E-2</v>
      </c>
      <c r="AK68" s="9">
        <f t="shared" si="2"/>
        <v>0.30915999999999999</v>
      </c>
      <c r="AL68" s="9">
        <f t="shared" si="3"/>
        <v>0.23554</v>
      </c>
      <c r="AM68" s="9">
        <f t="shared" si="4"/>
        <v>7.0300000000000001E-2</v>
      </c>
      <c r="AN68" s="9">
        <f t="shared" si="5"/>
        <v>3.32E-3</v>
      </c>
      <c r="AO68" s="9">
        <f t="shared" si="6"/>
        <v>4.5399999999999998E-3</v>
      </c>
      <c r="AP68" s="1">
        <f t="shared" si="21"/>
        <v>3</v>
      </c>
      <c r="AQ68" s="1">
        <f t="shared" si="21"/>
        <v>2</v>
      </c>
      <c r="AR68" s="1"/>
      <c r="AS68" s="1">
        <f t="shared" si="22"/>
        <v>0</v>
      </c>
      <c r="AT68" s="1">
        <f t="shared" si="28"/>
        <v>5</v>
      </c>
      <c r="AU68" s="1">
        <f t="shared" si="7"/>
        <v>103</v>
      </c>
      <c r="AV68" s="9">
        <f t="shared" si="23"/>
        <v>2.0600000000000002E-3</v>
      </c>
      <c r="AW68" s="9">
        <f t="shared" si="8"/>
        <v>1.8E-3</v>
      </c>
      <c r="AX68" s="9">
        <f t="shared" si="9"/>
        <v>2.5999999999999998E-4</v>
      </c>
      <c r="AY68" s="9">
        <f t="shared" si="10"/>
        <v>0</v>
      </c>
      <c r="AZ68" s="9">
        <f t="shared" si="11"/>
        <v>1E-4</v>
      </c>
      <c r="BJ68" s="7">
        <f t="shared" si="32"/>
        <v>68</v>
      </c>
      <c r="BK68" s="7">
        <f t="shared" si="32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4"/>
        <v>0</v>
      </c>
      <c r="BP68" s="36">
        <f t="shared" si="25"/>
        <v>0</v>
      </c>
      <c r="BQ68" s="1">
        <f t="shared" si="14"/>
        <v>0</v>
      </c>
      <c r="BR68" s="1">
        <f t="shared" si="15"/>
        <v>703831.65924374748</v>
      </c>
      <c r="BS68" s="1">
        <f t="shared" si="16"/>
        <v>536228.84272956487</v>
      </c>
    </row>
    <row r="69" spans="2:71" x14ac:dyDescent="0.3">
      <c r="B69" s="1">
        <f t="shared" si="0"/>
        <v>15662</v>
      </c>
      <c r="C69" s="1">
        <v>56</v>
      </c>
      <c r="D69" s="1">
        <v>34336</v>
      </c>
      <c r="E69" s="1">
        <v>11596</v>
      </c>
      <c r="F69" s="1">
        <v>0</v>
      </c>
      <c r="G69" s="1">
        <v>3883</v>
      </c>
      <c r="H69" s="1">
        <v>0</v>
      </c>
      <c r="I69" s="1">
        <v>183</v>
      </c>
      <c r="J69" s="5">
        <v>56.39</v>
      </c>
      <c r="K69" s="5">
        <v>1.55</v>
      </c>
      <c r="L69" s="5">
        <v>21.9</v>
      </c>
      <c r="M69" s="4">
        <v>1.65</v>
      </c>
      <c r="N69" s="1">
        <v>7224</v>
      </c>
      <c r="O69" s="1">
        <v>8429</v>
      </c>
      <c r="P69" s="1">
        <v>5608</v>
      </c>
      <c r="Q69" s="1">
        <v>2733</v>
      </c>
      <c r="R69" s="1">
        <v>87</v>
      </c>
      <c r="S69" s="1">
        <v>10032</v>
      </c>
      <c r="T69" s="1">
        <v>1002</v>
      </c>
      <c r="U69" s="1">
        <v>7391</v>
      </c>
      <c r="V69" s="1">
        <v>93</v>
      </c>
      <c r="W69" s="1">
        <v>14</v>
      </c>
      <c r="X69" s="1">
        <v>0</v>
      </c>
      <c r="Y69" s="1">
        <v>0</v>
      </c>
      <c r="Z69" s="1">
        <v>0</v>
      </c>
      <c r="AA69" s="1">
        <f t="shared" si="17"/>
        <v>41727</v>
      </c>
      <c r="AB69" s="1">
        <f t="shared" si="17"/>
        <v>11689</v>
      </c>
      <c r="AC69" s="1">
        <f t="shared" si="18"/>
        <v>3897</v>
      </c>
      <c r="AD69" s="1">
        <f t="shared" si="19"/>
        <v>183</v>
      </c>
      <c r="AE69" s="1">
        <f t="shared" si="26"/>
        <v>-181</v>
      </c>
      <c r="AF69" s="1">
        <f t="shared" si="20"/>
        <v>368</v>
      </c>
      <c r="AG69" s="1">
        <f t="shared" si="20"/>
        <v>0</v>
      </c>
      <c r="AH69" s="1">
        <f t="shared" si="20"/>
        <v>17</v>
      </c>
      <c r="AI69" s="1">
        <f t="shared" si="27"/>
        <v>204</v>
      </c>
      <c r="AJ69" s="9">
        <f t="shared" si="1"/>
        <v>1.1684331503000894E-2</v>
      </c>
      <c r="AK69" s="9">
        <f t="shared" si="2"/>
        <v>0.31324000000000002</v>
      </c>
      <c r="AL69" s="9">
        <f t="shared" si="3"/>
        <v>0.23191999999999999</v>
      </c>
      <c r="AM69" s="9">
        <f t="shared" si="4"/>
        <v>7.7660000000000007E-2</v>
      </c>
      <c r="AN69" s="9">
        <f t="shared" si="5"/>
        <v>3.6600000000000001E-3</v>
      </c>
      <c r="AO69" s="9">
        <f t="shared" si="6"/>
        <v>4.0800000000000003E-3</v>
      </c>
      <c r="AP69" s="1">
        <f t="shared" si="21"/>
        <v>3</v>
      </c>
      <c r="AQ69" s="1">
        <f t="shared" si="21"/>
        <v>1</v>
      </c>
      <c r="AR69" s="1"/>
      <c r="AS69" s="1">
        <f t="shared" si="22"/>
        <v>0</v>
      </c>
      <c r="AT69" s="1">
        <f t="shared" si="28"/>
        <v>4</v>
      </c>
      <c r="AU69" s="1">
        <f t="shared" si="7"/>
        <v>107</v>
      </c>
      <c r="AV69" s="9">
        <f t="shared" si="23"/>
        <v>2.14E-3</v>
      </c>
      <c r="AW69" s="9">
        <f t="shared" si="8"/>
        <v>1.8600000000000001E-3</v>
      </c>
      <c r="AX69" s="9">
        <f t="shared" si="9"/>
        <v>2.7999999999999998E-4</v>
      </c>
      <c r="AY69" s="9">
        <f t="shared" si="10"/>
        <v>0</v>
      </c>
      <c r="AZ69" s="9">
        <f t="shared" si="11"/>
        <v>8.0000000000000007E-5</v>
      </c>
      <c r="BJ69" s="7">
        <f t="shared" si="32"/>
        <v>69</v>
      </c>
      <c r="BK69" s="7">
        <f t="shared" si="32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4"/>
        <v>0</v>
      </c>
      <c r="BP69" s="36">
        <f t="shared" si="25"/>
        <v>0</v>
      </c>
      <c r="BQ69" s="1">
        <f t="shared" si="14"/>
        <v>0</v>
      </c>
      <c r="BR69" s="1">
        <f t="shared" si="15"/>
        <v>713120.16089245526</v>
      </c>
      <c r="BS69" s="1">
        <f t="shared" si="16"/>
        <v>527987.57410987816</v>
      </c>
    </row>
    <row r="70" spans="2:71" x14ac:dyDescent="0.3">
      <c r="B70" s="1">
        <f t="shared" si="0"/>
        <v>15858</v>
      </c>
      <c r="C70" s="1">
        <v>57</v>
      </c>
      <c r="D70" s="1">
        <v>34140</v>
      </c>
      <c r="E70" s="1">
        <v>11376</v>
      </c>
      <c r="F70" s="1">
        <v>0</v>
      </c>
      <c r="G70" s="1">
        <v>4282</v>
      </c>
      <c r="H70" s="1">
        <v>0</v>
      </c>
      <c r="I70" s="1">
        <v>200</v>
      </c>
      <c r="J70" s="5">
        <v>56.39</v>
      </c>
      <c r="K70" s="5">
        <v>1.55</v>
      </c>
      <c r="L70" s="5">
        <v>22.2</v>
      </c>
      <c r="M70" s="4">
        <v>1.63</v>
      </c>
      <c r="N70" s="1">
        <v>7405</v>
      </c>
      <c r="O70" s="1">
        <v>8443</v>
      </c>
      <c r="P70" s="1">
        <v>5356</v>
      </c>
      <c r="Q70" s="1">
        <v>2994</v>
      </c>
      <c r="R70" s="1">
        <v>92</v>
      </c>
      <c r="S70" s="1">
        <v>9941</v>
      </c>
      <c r="T70" s="1">
        <v>991</v>
      </c>
      <c r="U70" s="1">
        <v>7387</v>
      </c>
      <c r="V70" s="1">
        <v>96</v>
      </c>
      <c r="W70" s="1">
        <v>16</v>
      </c>
      <c r="X70" s="1">
        <v>0</v>
      </c>
      <c r="Y70" s="1">
        <v>0</v>
      </c>
      <c r="Z70" s="1">
        <v>0</v>
      </c>
      <c r="AA70" s="1">
        <f t="shared" si="17"/>
        <v>41527</v>
      </c>
      <c r="AB70" s="1">
        <f t="shared" si="17"/>
        <v>11472</v>
      </c>
      <c r="AC70" s="1">
        <f t="shared" si="18"/>
        <v>4298</v>
      </c>
      <c r="AD70" s="1">
        <f t="shared" si="19"/>
        <v>200</v>
      </c>
      <c r="AE70" s="1">
        <f t="shared" si="26"/>
        <v>-220</v>
      </c>
      <c r="AF70" s="1">
        <f t="shared" si="20"/>
        <v>399</v>
      </c>
      <c r="AG70" s="1">
        <f t="shared" si="20"/>
        <v>0</v>
      </c>
      <c r="AH70" s="1">
        <f t="shared" si="20"/>
        <v>17</v>
      </c>
      <c r="AI70" s="1">
        <f t="shared" si="27"/>
        <v>196</v>
      </c>
      <c r="AJ70" s="9">
        <f t="shared" si="1"/>
        <v>1.2611930886618741E-2</v>
      </c>
      <c r="AK70" s="9">
        <f t="shared" si="2"/>
        <v>0.31716</v>
      </c>
      <c r="AL70" s="9">
        <f t="shared" si="3"/>
        <v>0.22752</v>
      </c>
      <c r="AM70" s="9">
        <f t="shared" si="4"/>
        <v>8.5639999999999994E-2</v>
      </c>
      <c r="AN70" s="9">
        <f t="shared" si="5"/>
        <v>4.0000000000000001E-3</v>
      </c>
      <c r="AO70" s="9">
        <f t="shared" si="6"/>
        <v>3.9199999999999999E-3</v>
      </c>
      <c r="AP70" s="1">
        <f t="shared" si="21"/>
        <v>3</v>
      </c>
      <c r="AQ70" s="1">
        <f t="shared" si="21"/>
        <v>2</v>
      </c>
      <c r="AR70" s="1"/>
      <c r="AS70" s="1">
        <f t="shared" si="22"/>
        <v>0</v>
      </c>
      <c r="AT70" s="1">
        <f t="shared" si="28"/>
        <v>5</v>
      </c>
      <c r="AU70" s="1">
        <f t="shared" si="7"/>
        <v>112</v>
      </c>
      <c r="AV70" s="9">
        <f t="shared" si="23"/>
        <v>2.2399999999999998E-3</v>
      </c>
      <c r="AW70" s="9">
        <f t="shared" si="8"/>
        <v>1.92E-3</v>
      </c>
      <c r="AX70" s="9">
        <f t="shared" si="9"/>
        <v>3.2000000000000003E-4</v>
      </c>
      <c r="AY70" s="9">
        <f t="shared" si="10"/>
        <v>0</v>
      </c>
      <c r="AZ70" s="9">
        <f t="shared" si="11"/>
        <v>1E-4</v>
      </c>
      <c r="BJ70" s="7">
        <f t="shared" si="32"/>
        <v>70</v>
      </c>
      <c r="BK70" s="7">
        <f t="shared" si="32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4"/>
        <v>0</v>
      </c>
      <c r="BP70" s="36">
        <f t="shared" si="25"/>
        <v>0</v>
      </c>
      <c r="BQ70" s="1">
        <f t="shared" si="14"/>
        <v>0</v>
      </c>
      <c r="BR70" s="1">
        <f t="shared" si="15"/>
        <v>722044.40757454711</v>
      </c>
      <c r="BS70" s="1">
        <f t="shared" si="16"/>
        <v>517970.5625279384</v>
      </c>
    </row>
    <row r="71" spans="2:71" x14ac:dyDescent="0.3">
      <c r="B71" s="1">
        <f t="shared" si="0"/>
        <v>16037</v>
      </c>
      <c r="C71" s="1">
        <v>58</v>
      </c>
      <c r="D71" s="1">
        <v>33961</v>
      </c>
      <c r="E71" s="1">
        <v>11118</v>
      </c>
      <c r="F71" s="1">
        <v>0</v>
      </c>
      <c r="G71" s="1">
        <v>4702</v>
      </c>
      <c r="H71" s="1">
        <v>0</v>
      </c>
      <c r="I71" s="1">
        <v>217</v>
      </c>
      <c r="J71" s="5">
        <v>56.39</v>
      </c>
      <c r="K71" s="5">
        <v>1.55</v>
      </c>
      <c r="L71" s="5">
        <v>22.4</v>
      </c>
      <c r="M71" s="4">
        <v>1.61</v>
      </c>
      <c r="N71" s="1">
        <v>7572</v>
      </c>
      <c r="O71" s="1">
        <v>8455</v>
      </c>
      <c r="P71" s="1">
        <v>5089</v>
      </c>
      <c r="Q71" s="1">
        <v>3268</v>
      </c>
      <c r="R71" s="1">
        <v>97</v>
      </c>
      <c r="S71" s="1">
        <v>9800</v>
      </c>
      <c r="T71" s="1">
        <v>977</v>
      </c>
      <c r="U71" s="1">
        <v>7382</v>
      </c>
      <c r="V71" s="1">
        <v>99</v>
      </c>
      <c r="W71" s="1">
        <v>17</v>
      </c>
      <c r="X71" s="1">
        <v>0</v>
      </c>
      <c r="Y71" s="1">
        <v>0</v>
      </c>
      <c r="Z71" s="1">
        <v>0</v>
      </c>
      <c r="AA71" s="1">
        <f t="shared" si="17"/>
        <v>41343</v>
      </c>
      <c r="AB71" s="1">
        <f t="shared" si="17"/>
        <v>11217</v>
      </c>
      <c r="AC71" s="1">
        <f t="shared" si="18"/>
        <v>4719</v>
      </c>
      <c r="AD71" s="1">
        <f t="shared" si="19"/>
        <v>217</v>
      </c>
      <c r="AE71" s="1">
        <f t="shared" si="26"/>
        <v>-258</v>
      </c>
      <c r="AF71" s="1">
        <f t="shared" si="20"/>
        <v>420</v>
      </c>
      <c r="AG71" s="1">
        <f t="shared" si="20"/>
        <v>0</v>
      </c>
      <c r="AH71" s="1">
        <f t="shared" si="20"/>
        <v>17</v>
      </c>
      <c r="AI71" s="1">
        <f t="shared" si="27"/>
        <v>179</v>
      </c>
      <c r="AJ71" s="9">
        <f t="shared" si="1"/>
        <v>1.3531209079004802E-2</v>
      </c>
      <c r="AK71" s="9">
        <f t="shared" si="2"/>
        <v>0.32074000000000003</v>
      </c>
      <c r="AL71" s="9">
        <f t="shared" si="3"/>
        <v>0.22236</v>
      </c>
      <c r="AM71" s="9">
        <f t="shared" si="4"/>
        <v>9.4039999999999999E-2</v>
      </c>
      <c r="AN71" s="9">
        <f t="shared" si="5"/>
        <v>4.3400000000000001E-3</v>
      </c>
      <c r="AO71" s="9">
        <f t="shared" si="6"/>
        <v>3.5799999999999998E-3</v>
      </c>
      <c r="AP71" s="1">
        <f t="shared" si="21"/>
        <v>3</v>
      </c>
      <c r="AQ71" s="1">
        <f t="shared" si="21"/>
        <v>1</v>
      </c>
      <c r="AR71" s="1"/>
      <c r="AS71" s="1">
        <f t="shared" si="22"/>
        <v>0</v>
      </c>
      <c r="AT71" s="1">
        <f t="shared" si="28"/>
        <v>4</v>
      </c>
      <c r="AU71" s="1">
        <f t="shared" si="7"/>
        <v>116</v>
      </c>
      <c r="AV71" s="9">
        <f t="shared" si="23"/>
        <v>2.32E-3</v>
      </c>
      <c r="AW71" s="9">
        <f t="shared" si="8"/>
        <v>1.98E-3</v>
      </c>
      <c r="AX71" s="9">
        <f t="shared" si="9"/>
        <v>3.4000000000000002E-4</v>
      </c>
      <c r="AY71" s="9">
        <f t="shared" si="10"/>
        <v>0</v>
      </c>
      <c r="AZ71" s="9">
        <f t="shared" si="11"/>
        <v>8.0000000000000007E-5</v>
      </c>
      <c r="BJ71" s="7">
        <f t="shared" si="32"/>
        <v>71</v>
      </c>
      <c r="BK71" s="7">
        <f t="shared" si="32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4"/>
        <v>0</v>
      </c>
      <c r="BP71" s="36">
        <f t="shared" si="25"/>
        <v>0</v>
      </c>
      <c r="BQ71" s="1">
        <f t="shared" si="14"/>
        <v>0</v>
      </c>
      <c r="BR71" s="1">
        <f t="shared" si="15"/>
        <v>730194.61245257978</v>
      </c>
      <c r="BS71" s="1">
        <f t="shared" si="16"/>
        <v>506223.33985457273</v>
      </c>
    </row>
    <row r="72" spans="2:71" x14ac:dyDescent="0.3">
      <c r="B72" s="1">
        <f t="shared" si="0"/>
        <v>16207</v>
      </c>
      <c r="C72" s="1">
        <v>59</v>
      </c>
      <c r="D72" s="1">
        <v>33791</v>
      </c>
      <c r="E72" s="1">
        <v>10833</v>
      </c>
      <c r="F72" s="1">
        <v>0</v>
      </c>
      <c r="G72" s="1">
        <v>5139</v>
      </c>
      <c r="H72" s="1">
        <v>0</v>
      </c>
      <c r="I72" s="1">
        <v>235</v>
      </c>
      <c r="J72" s="5">
        <v>56.4</v>
      </c>
      <c r="K72" s="5">
        <v>1.56</v>
      </c>
      <c r="L72" s="5">
        <v>22.6</v>
      </c>
      <c r="M72" s="4">
        <v>1.58</v>
      </c>
      <c r="N72" s="1">
        <v>7733</v>
      </c>
      <c r="O72" s="1">
        <v>8464</v>
      </c>
      <c r="P72" s="1">
        <v>4814</v>
      </c>
      <c r="Q72" s="1">
        <v>3548</v>
      </c>
      <c r="R72" s="1">
        <v>101</v>
      </c>
      <c r="S72" s="1">
        <v>9611</v>
      </c>
      <c r="T72" s="1">
        <v>959</v>
      </c>
      <c r="U72" s="1">
        <v>7377</v>
      </c>
      <c r="V72" s="1">
        <v>102</v>
      </c>
      <c r="W72" s="1">
        <v>19</v>
      </c>
      <c r="X72" s="1">
        <v>0</v>
      </c>
      <c r="Y72" s="1">
        <v>0</v>
      </c>
      <c r="Z72" s="1">
        <v>0</v>
      </c>
      <c r="AA72" s="1">
        <f t="shared" si="17"/>
        <v>41168</v>
      </c>
      <c r="AB72" s="1">
        <f t="shared" si="17"/>
        <v>10935</v>
      </c>
      <c r="AC72" s="1">
        <f t="shared" si="18"/>
        <v>5158</v>
      </c>
      <c r="AD72" s="1">
        <f t="shared" si="19"/>
        <v>235</v>
      </c>
      <c r="AE72" s="1">
        <f t="shared" si="26"/>
        <v>-285</v>
      </c>
      <c r="AF72" s="1">
        <f t="shared" si="20"/>
        <v>437</v>
      </c>
      <c r="AG72" s="1">
        <f t="shared" si="20"/>
        <v>0</v>
      </c>
      <c r="AH72" s="1">
        <f t="shared" si="20"/>
        <v>18</v>
      </c>
      <c r="AI72" s="1">
        <f t="shared" si="27"/>
        <v>170</v>
      </c>
      <c r="AJ72" s="9">
        <f t="shared" si="1"/>
        <v>1.4499907447399272E-2</v>
      </c>
      <c r="AK72" s="9">
        <f t="shared" si="2"/>
        <v>0.32413999999999998</v>
      </c>
      <c r="AL72" s="9">
        <f t="shared" si="3"/>
        <v>0.21665999999999999</v>
      </c>
      <c r="AM72" s="9">
        <f t="shared" si="4"/>
        <v>0.10278</v>
      </c>
      <c r="AN72" s="9">
        <f t="shared" si="5"/>
        <v>4.7000000000000002E-3</v>
      </c>
      <c r="AO72" s="9">
        <f t="shared" si="6"/>
        <v>3.3999999999999998E-3</v>
      </c>
      <c r="AP72" s="1">
        <f t="shared" si="21"/>
        <v>3</v>
      </c>
      <c r="AQ72" s="1">
        <f t="shared" si="21"/>
        <v>2</v>
      </c>
      <c r="AR72" s="1"/>
      <c r="AS72" s="1">
        <f t="shared" si="22"/>
        <v>0</v>
      </c>
      <c r="AT72" s="1">
        <f t="shared" si="28"/>
        <v>5</v>
      </c>
      <c r="AU72" s="1">
        <f t="shared" si="7"/>
        <v>121</v>
      </c>
      <c r="AV72" s="9">
        <f t="shared" si="23"/>
        <v>2.4199999999999998E-3</v>
      </c>
      <c r="AW72" s="9">
        <f t="shared" si="8"/>
        <v>2.0400000000000001E-3</v>
      </c>
      <c r="AX72" s="9">
        <f t="shared" si="9"/>
        <v>3.8000000000000002E-4</v>
      </c>
      <c r="AY72" s="9">
        <f t="shared" si="10"/>
        <v>0</v>
      </c>
      <c r="AZ72" s="9">
        <f t="shared" si="11"/>
        <v>1E-4</v>
      </c>
      <c r="BJ72" s="7">
        <f t="shared" si="32"/>
        <v>72</v>
      </c>
      <c r="BK72" s="7">
        <f t="shared" si="32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4"/>
        <v>0</v>
      </c>
      <c r="BP72" s="36">
        <f t="shared" si="25"/>
        <v>0</v>
      </c>
      <c r="BQ72" s="1">
        <f t="shared" si="14"/>
        <v>0</v>
      </c>
      <c r="BR72" s="1">
        <f t="shared" si="15"/>
        <v>737935.03049316967</v>
      </c>
      <c r="BS72" s="1">
        <f t="shared" si="16"/>
        <v>493246.75666887808</v>
      </c>
    </row>
    <row r="73" spans="2:71" x14ac:dyDescent="0.3">
      <c r="B73" s="1">
        <f t="shared" si="0"/>
        <v>16369</v>
      </c>
      <c r="C73" s="1">
        <v>60</v>
      </c>
      <c r="D73" s="1">
        <v>33630</v>
      </c>
      <c r="E73" s="1">
        <v>10519</v>
      </c>
      <c r="F73" s="1">
        <v>0</v>
      </c>
      <c r="G73" s="1">
        <v>5596</v>
      </c>
      <c r="H73" s="1">
        <v>0</v>
      </c>
      <c r="I73" s="1">
        <v>254</v>
      </c>
      <c r="J73" s="5">
        <v>56.4</v>
      </c>
      <c r="K73" s="5">
        <v>1.56</v>
      </c>
      <c r="L73" s="5">
        <v>22.8</v>
      </c>
      <c r="M73" s="4">
        <v>1.56</v>
      </c>
      <c r="N73" s="1">
        <v>7887</v>
      </c>
      <c r="O73" s="1">
        <v>8472</v>
      </c>
      <c r="P73" s="1">
        <v>4527</v>
      </c>
      <c r="Q73" s="1">
        <v>3838</v>
      </c>
      <c r="R73" s="1">
        <v>105</v>
      </c>
      <c r="S73" s="1">
        <v>9382</v>
      </c>
      <c r="T73" s="1">
        <v>939</v>
      </c>
      <c r="U73" s="1">
        <v>7373</v>
      </c>
      <c r="V73" s="1">
        <v>104</v>
      </c>
      <c r="W73" s="1">
        <v>21</v>
      </c>
      <c r="X73" s="1">
        <v>0</v>
      </c>
      <c r="Y73" s="1">
        <v>0</v>
      </c>
      <c r="Z73" s="1">
        <v>0</v>
      </c>
      <c r="AA73" s="1">
        <f t="shared" si="17"/>
        <v>41003</v>
      </c>
      <c r="AB73" s="1">
        <f t="shared" si="17"/>
        <v>10623</v>
      </c>
      <c r="AC73" s="1">
        <f t="shared" si="18"/>
        <v>5617</v>
      </c>
      <c r="AD73" s="1">
        <f t="shared" si="19"/>
        <v>254</v>
      </c>
      <c r="AE73" s="1">
        <f t="shared" si="26"/>
        <v>-314</v>
      </c>
      <c r="AF73" s="1">
        <f t="shared" si="20"/>
        <v>457</v>
      </c>
      <c r="AG73" s="1">
        <f t="shared" si="20"/>
        <v>0</v>
      </c>
      <c r="AH73" s="1">
        <f t="shared" si="20"/>
        <v>19</v>
      </c>
      <c r="AI73" s="1">
        <f t="shared" si="27"/>
        <v>162</v>
      </c>
      <c r="AJ73" s="9">
        <f t="shared" si="1"/>
        <v>1.5517136049850326E-2</v>
      </c>
      <c r="AK73" s="9">
        <f t="shared" si="2"/>
        <v>0.32738</v>
      </c>
      <c r="AL73" s="9">
        <f t="shared" si="3"/>
        <v>0.21038000000000001</v>
      </c>
      <c r="AM73" s="9">
        <f t="shared" si="4"/>
        <v>0.11192000000000001</v>
      </c>
      <c r="AN73" s="9">
        <f t="shared" si="5"/>
        <v>5.0800000000000003E-3</v>
      </c>
      <c r="AO73" s="9">
        <f t="shared" si="6"/>
        <v>3.2399999999999998E-3</v>
      </c>
      <c r="AP73" s="1">
        <f t="shared" si="21"/>
        <v>2</v>
      </c>
      <c r="AQ73" s="1">
        <f t="shared" si="21"/>
        <v>2</v>
      </c>
      <c r="AR73" s="1"/>
      <c r="AS73" s="1">
        <f t="shared" si="22"/>
        <v>0</v>
      </c>
      <c r="AT73" s="1">
        <f t="shared" si="28"/>
        <v>4</v>
      </c>
      <c r="AU73" s="1">
        <f t="shared" si="7"/>
        <v>125</v>
      </c>
      <c r="AV73" s="9">
        <f t="shared" si="23"/>
        <v>2.5000000000000001E-3</v>
      </c>
      <c r="AW73" s="9">
        <f t="shared" si="8"/>
        <v>2.0799999999999998E-3</v>
      </c>
      <c r="AX73" s="9">
        <f t="shared" si="9"/>
        <v>4.2000000000000002E-4</v>
      </c>
      <c r="AY73" s="9">
        <f t="shared" si="10"/>
        <v>0</v>
      </c>
      <c r="AZ73" s="9">
        <f t="shared" si="11"/>
        <v>8.0000000000000007E-5</v>
      </c>
      <c r="BJ73" s="7">
        <f t="shared" si="32"/>
        <v>73</v>
      </c>
      <c r="BK73" s="7">
        <f t="shared" si="32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4"/>
        <v>0</v>
      </c>
      <c r="BP73" s="36">
        <f t="shared" si="25"/>
        <v>0</v>
      </c>
      <c r="BQ73" s="1">
        <f t="shared" si="14"/>
        <v>0</v>
      </c>
      <c r="BR73" s="1">
        <f t="shared" si="15"/>
        <v>745311.1935671434</v>
      </c>
      <c r="BS73" s="1">
        <f t="shared" si="16"/>
        <v>478949.74922920042</v>
      </c>
    </row>
    <row r="74" spans="2:71" x14ac:dyDescent="0.3">
      <c r="B74" s="1">
        <f t="shared" si="0"/>
        <v>16515</v>
      </c>
      <c r="C74" s="1">
        <v>61</v>
      </c>
      <c r="D74" s="1">
        <v>33483</v>
      </c>
      <c r="E74" s="1">
        <v>10173</v>
      </c>
      <c r="F74" s="1">
        <v>0</v>
      </c>
      <c r="G74" s="1">
        <v>6068</v>
      </c>
      <c r="H74" s="1">
        <v>0</v>
      </c>
      <c r="I74" s="1">
        <v>274</v>
      </c>
      <c r="J74" s="5">
        <v>56.41</v>
      </c>
      <c r="K74" s="5">
        <v>1.56</v>
      </c>
      <c r="L74" s="5">
        <v>23</v>
      </c>
      <c r="M74" s="4">
        <v>1.53</v>
      </c>
      <c r="N74" s="1">
        <v>8027</v>
      </c>
      <c r="O74" s="1">
        <v>8478</v>
      </c>
      <c r="P74" s="1">
        <v>4235</v>
      </c>
      <c r="Q74" s="1">
        <v>4133</v>
      </c>
      <c r="R74" s="1">
        <v>109</v>
      </c>
      <c r="S74" s="1">
        <v>9117</v>
      </c>
      <c r="T74" s="1">
        <v>914</v>
      </c>
      <c r="U74" s="1">
        <v>7368</v>
      </c>
      <c r="V74" s="1">
        <v>107</v>
      </c>
      <c r="W74" s="1">
        <v>23</v>
      </c>
      <c r="X74" s="1">
        <v>0</v>
      </c>
      <c r="Y74" s="1">
        <v>0</v>
      </c>
      <c r="Z74" s="1">
        <v>0</v>
      </c>
      <c r="AA74" s="1">
        <f t="shared" si="17"/>
        <v>40851</v>
      </c>
      <c r="AB74" s="1">
        <f t="shared" si="17"/>
        <v>10280</v>
      </c>
      <c r="AC74" s="1">
        <f t="shared" si="18"/>
        <v>6091</v>
      </c>
      <c r="AD74" s="1">
        <f t="shared" si="19"/>
        <v>274</v>
      </c>
      <c r="AE74" s="1">
        <f t="shared" si="26"/>
        <v>-346</v>
      </c>
      <c r="AF74" s="1">
        <f t="shared" si="20"/>
        <v>472</v>
      </c>
      <c r="AG74" s="1">
        <f t="shared" si="20"/>
        <v>0</v>
      </c>
      <c r="AH74" s="1">
        <f t="shared" si="20"/>
        <v>20</v>
      </c>
      <c r="AI74" s="1">
        <f t="shared" si="27"/>
        <v>146</v>
      </c>
      <c r="AJ74" s="9">
        <f t="shared" si="1"/>
        <v>1.6590977898879807E-2</v>
      </c>
      <c r="AK74" s="9">
        <f t="shared" si="2"/>
        <v>0.33029999999999998</v>
      </c>
      <c r="AL74" s="9">
        <f t="shared" si="3"/>
        <v>0.20346</v>
      </c>
      <c r="AM74" s="9">
        <f t="shared" si="4"/>
        <v>0.12136</v>
      </c>
      <c r="AN74" s="9">
        <f t="shared" si="5"/>
        <v>5.4799999999999996E-3</v>
      </c>
      <c r="AO74" s="9">
        <f t="shared" si="6"/>
        <v>2.9199999999999999E-3</v>
      </c>
      <c r="AP74" s="1">
        <f t="shared" si="21"/>
        <v>3</v>
      </c>
      <c r="AQ74" s="1">
        <f t="shared" si="21"/>
        <v>2</v>
      </c>
      <c r="AR74" s="1"/>
      <c r="AS74" s="1">
        <f t="shared" si="22"/>
        <v>0</v>
      </c>
      <c r="AT74" s="1">
        <f t="shared" si="28"/>
        <v>5</v>
      </c>
      <c r="AU74" s="1">
        <f t="shared" si="7"/>
        <v>130</v>
      </c>
      <c r="AV74" s="9">
        <f t="shared" si="23"/>
        <v>2.5999999999999999E-3</v>
      </c>
      <c r="AW74" s="9">
        <f t="shared" si="8"/>
        <v>2.14E-3</v>
      </c>
      <c r="AX74" s="9">
        <f t="shared" si="9"/>
        <v>4.6000000000000001E-4</v>
      </c>
      <c r="AY74" s="9">
        <f t="shared" si="10"/>
        <v>0</v>
      </c>
      <c r="AZ74" s="9">
        <f t="shared" si="11"/>
        <v>1E-4</v>
      </c>
      <c r="BJ74" s="7">
        <f t="shared" si="32"/>
        <v>74</v>
      </c>
      <c r="BK74" s="7">
        <f t="shared" si="32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4"/>
        <v>0</v>
      </c>
      <c r="BP74" s="36">
        <f t="shared" si="25"/>
        <v>0</v>
      </c>
      <c r="BQ74" s="1">
        <f t="shared" si="14"/>
        <v>0</v>
      </c>
      <c r="BR74" s="1">
        <f t="shared" si="15"/>
        <v>751958.84670788527</v>
      </c>
      <c r="BS74" s="1">
        <f t="shared" si="16"/>
        <v>463195.72192305885</v>
      </c>
    </row>
    <row r="75" spans="2:71" x14ac:dyDescent="0.3">
      <c r="B75" s="1">
        <f t="shared" si="0"/>
        <v>16651</v>
      </c>
      <c r="C75" s="1">
        <v>62</v>
      </c>
      <c r="D75" s="1">
        <v>33347</v>
      </c>
      <c r="E75" s="1">
        <v>9804</v>
      </c>
      <c r="F75" s="1">
        <v>0</v>
      </c>
      <c r="G75" s="1">
        <v>6553</v>
      </c>
      <c r="H75" s="1">
        <v>0</v>
      </c>
      <c r="I75" s="1">
        <v>294</v>
      </c>
      <c r="J75" s="5">
        <v>56.41</v>
      </c>
      <c r="K75" s="5">
        <v>1.56</v>
      </c>
      <c r="L75" s="5">
        <v>23.2</v>
      </c>
      <c r="M75" s="4">
        <v>1.51</v>
      </c>
      <c r="N75" s="1">
        <v>8159</v>
      </c>
      <c r="O75" s="1">
        <v>8482</v>
      </c>
      <c r="P75" s="1">
        <v>3935</v>
      </c>
      <c r="Q75" s="1">
        <v>4434</v>
      </c>
      <c r="R75" s="1">
        <v>113</v>
      </c>
      <c r="S75" s="1">
        <v>8816</v>
      </c>
      <c r="T75" s="1">
        <v>884</v>
      </c>
      <c r="U75" s="1">
        <v>7364</v>
      </c>
      <c r="V75" s="1">
        <v>109</v>
      </c>
      <c r="W75" s="1">
        <v>26</v>
      </c>
      <c r="X75" s="1">
        <v>0</v>
      </c>
      <c r="Y75" s="1">
        <v>0</v>
      </c>
      <c r="Z75" s="1">
        <v>0</v>
      </c>
      <c r="AA75" s="1">
        <f t="shared" si="17"/>
        <v>40711</v>
      </c>
      <c r="AB75" s="1">
        <f t="shared" si="17"/>
        <v>9913</v>
      </c>
      <c r="AC75" s="1">
        <f t="shared" si="18"/>
        <v>6579</v>
      </c>
      <c r="AD75" s="1">
        <f t="shared" si="19"/>
        <v>294</v>
      </c>
      <c r="AE75" s="1">
        <f t="shared" si="26"/>
        <v>-369</v>
      </c>
      <c r="AF75" s="1">
        <f t="shared" si="20"/>
        <v>485</v>
      </c>
      <c r="AG75" s="1">
        <f t="shared" si="20"/>
        <v>0</v>
      </c>
      <c r="AH75" s="1">
        <f t="shared" si="20"/>
        <v>20</v>
      </c>
      <c r="AI75" s="1">
        <f t="shared" si="27"/>
        <v>136</v>
      </c>
      <c r="AJ75" s="9">
        <f t="shared" si="1"/>
        <v>1.7656597201369285E-2</v>
      </c>
      <c r="AK75" s="9">
        <f t="shared" si="2"/>
        <v>0.33301999999999998</v>
      </c>
      <c r="AL75" s="9">
        <f t="shared" si="3"/>
        <v>0.19608</v>
      </c>
      <c r="AM75" s="9">
        <f t="shared" si="4"/>
        <v>0.13106000000000001</v>
      </c>
      <c r="AN75" s="9">
        <f t="shared" si="5"/>
        <v>5.8799999999999998E-3</v>
      </c>
      <c r="AO75" s="9">
        <f t="shared" si="6"/>
        <v>2.7200000000000002E-3</v>
      </c>
      <c r="AP75" s="1">
        <f t="shared" si="21"/>
        <v>2</v>
      </c>
      <c r="AQ75" s="1">
        <f t="shared" si="21"/>
        <v>3</v>
      </c>
      <c r="AR75" s="1"/>
      <c r="AS75" s="1">
        <f t="shared" si="22"/>
        <v>0</v>
      </c>
      <c r="AT75" s="1">
        <f t="shared" si="28"/>
        <v>5</v>
      </c>
      <c r="AU75" s="1">
        <f t="shared" si="7"/>
        <v>135</v>
      </c>
      <c r="AV75" s="9">
        <f t="shared" si="23"/>
        <v>2.7000000000000001E-3</v>
      </c>
      <c r="AW75" s="9">
        <f t="shared" si="8"/>
        <v>2.1800000000000001E-3</v>
      </c>
      <c r="AX75" s="9">
        <f t="shared" si="9"/>
        <v>5.1999999999999995E-4</v>
      </c>
      <c r="AY75" s="9">
        <f t="shared" si="10"/>
        <v>0</v>
      </c>
      <c r="AZ75" s="9">
        <f t="shared" si="11"/>
        <v>1E-4</v>
      </c>
      <c r="BJ75" s="7">
        <f t="shared" si="32"/>
        <v>75</v>
      </c>
      <c r="BK75" s="7">
        <f t="shared" si="32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4"/>
        <v>0</v>
      </c>
      <c r="BP75" s="36">
        <f t="shared" si="25"/>
        <v>0</v>
      </c>
      <c r="BQ75" s="1">
        <f t="shared" si="14"/>
        <v>0</v>
      </c>
      <c r="BR75" s="1">
        <f t="shared" si="15"/>
        <v>758151.18114035705</v>
      </c>
      <c r="BS75" s="1">
        <f t="shared" si="16"/>
        <v>446394.46158789628</v>
      </c>
    </row>
    <row r="76" spans="2:71" x14ac:dyDescent="0.3">
      <c r="B76" s="1">
        <f t="shared" si="0"/>
        <v>16780</v>
      </c>
      <c r="C76" s="1">
        <v>63</v>
      </c>
      <c r="D76" s="1">
        <v>33217</v>
      </c>
      <c r="E76" s="1">
        <v>9417</v>
      </c>
      <c r="F76" s="1">
        <v>0</v>
      </c>
      <c r="G76" s="1">
        <v>7049</v>
      </c>
      <c r="H76" s="1">
        <v>0</v>
      </c>
      <c r="I76" s="1">
        <v>314</v>
      </c>
      <c r="J76" s="5">
        <v>56.41</v>
      </c>
      <c r="K76" s="5">
        <v>1.56</v>
      </c>
      <c r="L76" s="5">
        <v>23.4</v>
      </c>
      <c r="M76" s="4">
        <v>1.48</v>
      </c>
      <c r="N76" s="1">
        <v>8285</v>
      </c>
      <c r="O76" s="1">
        <v>8486</v>
      </c>
      <c r="P76" s="1">
        <v>3637</v>
      </c>
      <c r="Q76" s="1">
        <v>4733</v>
      </c>
      <c r="R76" s="1">
        <v>115</v>
      </c>
      <c r="S76" s="1">
        <v>8494</v>
      </c>
      <c r="T76" s="1">
        <v>853</v>
      </c>
      <c r="U76" s="1">
        <v>7359</v>
      </c>
      <c r="V76" s="1">
        <v>111</v>
      </c>
      <c r="W76" s="1">
        <v>29</v>
      </c>
      <c r="X76" s="1">
        <v>0</v>
      </c>
      <c r="Y76" s="1">
        <v>0</v>
      </c>
      <c r="Z76" s="1">
        <v>0</v>
      </c>
      <c r="AA76" s="1">
        <f t="shared" si="17"/>
        <v>40576</v>
      </c>
      <c r="AB76" s="1">
        <f t="shared" si="17"/>
        <v>9528</v>
      </c>
      <c r="AC76" s="1">
        <f t="shared" si="18"/>
        <v>7078</v>
      </c>
      <c r="AD76" s="1">
        <f t="shared" si="19"/>
        <v>314</v>
      </c>
      <c r="AE76" s="1">
        <f t="shared" si="26"/>
        <v>-387</v>
      </c>
      <c r="AF76" s="1">
        <f t="shared" si="20"/>
        <v>496</v>
      </c>
      <c r="AG76" s="1">
        <f t="shared" si="20"/>
        <v>0</v>
      </c>
      <c r="AH76" s="1">
        <f t="shared" si="20"/>
        <v>20</v>
      </c>
      <c r="AI76" s="1">
        <f t="shared" si="27"/>
        <v>129</v>
      </c>
      <c r="AJ76" s="9">
        <f t="shared" si="1"/>
        <v>1.8712753277711561E-2</v>
      </c>
      <c r="AK76" s="9">
        <f t="shared" si="2"/>
        <v>0.33560000000000001</v>
      </c>
      <c r="AL76" s="9">
        <f t="shared" si="3"/>
        <v>0.18834000000000001</v>
      </c>
      <c r="AM76" s="9">
        <f t="shared" si="4"/>
        <v>0.14097999999999999</v>
      </c>
      <c r="AN76" s="9">
        <f t="shared" si="5"/>
        <v>6.28E-3</v>
      </c>
      <c r="AO76" s="9">
        <f t="shared" si="6"/>
        <v>2.5799999999999998E-3</v>
      </c>
      <c r="AP76" s="1">
        <f t="shared" si="21"/>
        <v>2</v>
      </c>
      <c r="AQ76" s="1">
        <f t="shared" si="21"/>
        <v>3</v>
      </c>
      <c r="AR76" s="1"/>
      <c r="AS76" s="1">
        <f t="shared" si="22"/>
        <v>0</v>
      </c>
      <c r="AT76" s="1">
        <f t="shared" si="28"/>
        <v>5</v>
      </c>
      <c r="AU76" s="1">
        <f t="shared" si="7"/>
        <v>140</v>
      </c>
      <c r="AV76" s="9">
        <f t="shared" si="23"/>
        <v>2.8E-3</v>
      </c>
      <c r="AW76" s="9">
        <f t="shared" si="8"/>
        <v>2.2200000000000002E-3</v>
      </c>
      <c r="AX76" s="9">
        <f t="shared" si="9"/>
        <v>5.8E-4</v>
      </c>
      <c r="AY76" s="9">
        <f t="shared" si="10"/>
        <v>0</v>
      </c>
      <c r="AZ76" s="9">
        <f t="shared" si="11"/>
        <v>1E-4</v>
      </c>
      <c r="BJ76" s="7">
        <f t="shared" si="32"/>
        <v>76</v>
      </c>
      <c r="BK76" s="7">
        <f t="shared" si="32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4"/>
        <v>0</v>
      </c>
      <c r="BP76" s="36">
        <f t="shared" si="25"/>
        <v>0</v>
      </c>
      <c r="BQ76" s="1">
        <f t="shared" si="14"/>
        <v>0</v>
      </c>
      <c r="BR76" s="1">
        <f t="shared" si="15"/>
        <v>764024.79247703997</v>
      </c>
      <c r="BS76" s="1">
        <f t="shared" si="16"/>
        <v>428773.62757784774</v>
      </c>
    </row>
    <row r="77" spans="2:71" x14ac:dyDescent="0.3">
      <c r="B77" s="1">
        <f t="shared" si="0"/>
        <v>16900</v>
      </c>
      <c r="C77" s="1">
        <v>64</v>
      </c>
      <c r="D77" s="1">
        <v>33098</v>
      </c>
      <c r="E77" s="1">
        <v>9004</v>
      </c>
      <c r="F77" s="1">
        <v>0</v>
      </c>
      <c r="G77" s="1">
        <v>7562</v>
      </c>
      <c r="H77" s="1">
        <v>0</v>
      </c>
      <c r="I77" s="1">
        <v>334</v>
      </c>
      <c r="J77" s="5">
        <v>56.42</v>
      </c>
      <c r="K77" s="5">
        <v>1.56</v>
      </c>
      <c r="L77" s="5">
        <v>23.6</v>
      </c>
      <c r="M77" s="4">
        <v>1.46</v>
      </c>
      <c r="N77" s="1">
        <v>8401</v>
      </c>
      <c r="O77" s="1">
        <v>8489</v>
      </c>
      <c r="P77" s="1">
        <v>3332</v>
      </c>
      <c r="Q77" s="1">
        <v>5038</v>
      </c>
      <c r="R77" s="1">
        <v>118</v>
      </c>
      <c r="S77" s="1">
        <v>8141</v>
      </c>
      <c r="T77" s="1">
        <v>818</v>
      </c>
      <c r="U77" s="1">
        <v>7355</v>
      </c>
      <c r="V77" s="1">
        <v>113</v>
      </c>
      <c r="W77" s="1">
        <v>31</v>
      </c>
      <c r="X77" s="1">
        <v>0</v>
      </c>
      <c r="Y77" s="1">
        <v>0</v>
      </c>
      <c r="Z77" s="1">
        <v>0</v>
      </c>
      <c r="AA77" s="1">
        <f t="shared" si="17"/>
        <v>40453</v>
      </c>
      <c r="AB77" s="1">
        <f t="shared" si="17"/>
        <v>9117</v>
      </c>
      <c r="AC77" s="1">
        <f t="shared" si="18"/>
        <v>7593</v>
      </c>
      <c r="AD77" s="1">
        <f t="shared" si="19"/>
        <v>334</v>
      </c>
      <c r="AE77" s="1">
        <f t="shared" si="26"/>
        <v>-413</v>
      </c>
      <c r="AF77" s="1">
        <f t="shared" si="20"/>
        <v>513</v>
      </c>
      <c r="AG77" s="1">
        <f t="shared" si="20"/>
        <v>0</v>
      </c>
      <c r="AH77" s="1">
        <f t="shared" si="20"/>
        <v>20</v>
      </c>
      <c r="AI77" s="1">
        <f t="shared" si="27"/>
        <v>120</v>
      </c>
      <c r="AJ77" s="9">
        <f t="shared" si="1"/>
        <v>1.9763313609467457E-2</v>
      </c>
      <c r="AK77" s="9">
        <f t="shared" si="2"/>
        <v>0.33800000000000002</v>
      </c>
      <c r="AL77" s="9">
        <f t="shared" si="3"/>
        <v>0.18007999999999999</v>
      </c>
      <c r="AM77" s="9">
        <f t="shared" si="4"/>
        <v>0.15124000000000001</v>
      </c>
      <c r="AN77" s="9">
        <f t="shared" si="5"/>
        <v>6.6800000000000002E-3</v>
      </c>
      <c r="AO77" s="9">
        <f t="shared" si="6"/>
        <v>2.3999999999999998E-3</v>
      </c>
      <c r="AP77" s="1">
        <f t="shared" si="21"/>
        <v>2</v>
      </c>
      <c r="AQ77" s="1">
        <f t="shared" si="21"/>
        <v>2</v>
      </c>
      <c r="AR77" s="1"/>
      <c r="AS77" s="1">
        <f t="shared" si="22"/>
        <v>0</v>
      </c>
      <c r="AT77" s="1">
        <f t="shared" si="28"/>
        <v>4</v>
      </c>
      <c r="AU77" s="1">
        <f t="shared" si="7"/>
        <v>144</v>
      </c>
      <c r="AV77" s="9">
        <f t="shared" si="23"/>
        <v>2.8800000000000002E-3</v>
      </c>
      <c r="AW77" s="9">
        <f t="shared" si="8"/>
        <v>2.2599999999999999E-3</v>
      </c>
      <c r="AX77" s="9">
        <f t="shared" si="9"/>
        <v>6.2E-4</v>
      </c>
      <c r="AY77" s="9">
        <f t="shared" si="10"/>
        <v>0</v>
      </c>
      <c r="AZ77" s="9">
        <f t="shared" si="11"/>
        <v>8.0000000000000007E-5</v>
      </c>
      <c r="BJ77" s="7">
        <f t="shared" si="32"/>
        <v>77</v>
      </c>
      <c r="BK77" s="7">
        <f t="shared" si="32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4"/>
        <v>0</v>
      </c>
      <c r="BP77" s="36">
        <f t="shared" si="25"/>
        <v>0</v>
      </c>
      <c r="BQ77" s="1">
        <f t="shared" si="14"/>
        <v>0</v>
      </c>
      <c r="BR77" s="1">
        <f t="shared" si="15"/>
        <v>769488.61697627977</v>
      </c>
      <c r="BS77" s="1">
        <f t="shared" si="16"/>
        <v>409968.96492629725</v>
      </c>
    </row>
    <row r="78" spans="2:71" x14ac:dyDescent="0.3">
      <c r="B78" s="1">
        <f t="shared" ref="B78:B141" si="33">IF(C78="",NA(),E78+G78+H78+I78)</f>
        <v>17012</v>
      </c>
      <c r="C78" s="1">
        <v>65</v>
      </c>
      <c r="D78" s="1">
        <v>32987</v>
      </c>
      <c r="E78" s="1">
        <v>8585</v>
      </c>
      <c r="F78" s="1">
        <v>0</v>
      </c>
      <c r="G78" s="1">
        <v>8073</v>
      </c>
      <c r="H78" s="1">
        <v>0</v>
      </c>
      <c r="I78" s="1">
        <v>354</v>
      </c>
      <c r="J78" s="5">
        <v>56.42</v>
      </c>
      <c r="K78" s="5">
        <v>1.57</v>
      </c>
      <c r="L78" s="5">
        <v>23.7</v>
      </c>
      <c r="M78" s="4">
        <v>1.43</v>
      </c>
      <c r="N78" s="1">
        <v>8510</v>
      </c>
      <c r="O78" s="1">
        <v>8492</v>
      </c>
      <c r="P78" s="1">
        <v>3039</v>
      </c>
      <c r="Q78" s="1">
        <v>5332</v>
      </c>
      <c r="R78" s="1">
        <v>120</v>
      </c>
      <c r="S78" s="1">
        <v>7781</v>
      </c>
      <c r="T78" s="1">
        <v>783</v>
      </c>
      <c r="U78" s="1">
        <v>7350</v>
      </c>
      <c r="V78" s="1">
        <v>114</v>
      </c>
      <c r="W78" s="1">
        <v>35</v>
      </c>
      <c r="X78" s="1">
        <v>0</v>
      </c>
      <c r="Y78" s="1">
        <v>0</v>
      </c>
      <c r="Z78" s="1">
        <v>0</v>
      </c>
      <c r="AA78" s="1">
        <f t="shared" si="17"/>
        <v>40337</v>
      </c>
      <c r="AB78" s="1">
        <f t="shared" si="17"/>
        <v>8699</v>
      </c>
      <c r="AC78" s="1">
        <f t="shared" si="18"/>
        <v>8108</v>
      </c>
      <c r="AD78" s="1">
        <f t="shared" si="19"/>
        <v>354</v>
      </c>
      <c r="AE78" s="1">
        <f t="shared" si="26"/>
        <v>-419</v>
      </c>
      <c r="AF78" s="1">
        <f t="shared" si="20"/>
        <v>511</v>
      </c>
      <c r="AG78" s="1">
        <f t="shared" si="20"/>
        <v>0</v>
      </c>
      <c r="AH78" s="1">
        <f t="shared" si="20"/>
        <v>20</v>
      </c>
      <c r="AI78" s="1">
        <f t="shared" si="27"/>
        <v>112</v>
      </c>
      <c r="AJ78" s="9">
        <f t="shared" ref="AJ78:AJ141" si="34">IF(OR(ISNA(B78),B78=0),NA(),I78/B78)</f>
        <v>2.0808840818245945E-2</v>
      </c>
      <c r="AK78" s="9">
        <f t="shared" ref="AK78:AK141" si="35">IF(OR(ISNA(B78),B78=0),NA(),B78/$AK$11)</f>
        <v>0.34023999999999999</v>
      </c>
      <c r="AL78" s="9">
        <f t="shared" ref="AL78:AL141" si="36">IF(OR(ISNA(B78),B78=0),NA(),E78/$AK$11)</f>
        <v>0.17169999999999999</v>
      </c>
      <c r="AM78" s="9">
        <f t="shared" ref="AM78:AM141" si="37">IF(OR(ISNA(B78),B78=0),NA(),G78/$AK$11)</f>
        <v>0.16145999999999999</v>
      </c>
      <c r="AN78" s="9">
        <f t="shared" ref="AN78:AN141" si="38">IF(OR(ISNA(B78),B78=0),NA(),I78/$AK$11)</f>
        <v>7.0800000000000004E-3</v>
      </c>
      <c r="AO78" s="9">
        <f t="shared" ref="AO78:AO141" si="39">+IF(OR(ISNA(B78),B78=0),NA(),AI78/$AK$11)</f>
        <v>2.2399999999999998E-3</v>
      </c>
      <c r="AP78" s="1">
        <f t="shared" si="21"/>
        <v>1</v>
      </c>
      <c r="AQ78" s="1">
        <f t="shared" si="21"/>
        <v>4</v>
      </c>
      <c r="AR78" s="1"/>
      <c r="AS78" s="1">
        <f t="shared" si="22"/>
        <v>0</v>
      </c>
      <c r="AT78" s="1">
        <f t="shared" si="28"/>
        <v>5</v>
      </c>
      <c r="AU78" s="1">
        <f t="shared" ref="AU78:AU141" si="40">IF(C78="",NA(),V78+W78+X78)</f>
        <v>149</v>
      </c>
      <c r="AV78" s="9">
        <f t="shared" si="23"/>
        <v>2.98E-3</v>
      </c>
      <c r="AW78" s="9">
        <f t="shared" ref="AW78:AW141" si="41">IF(OR(ISNA(B78),B78=0),NA(),V78/$AK$11)</f>
        <v>2.2799999999999999E-3</v>
      </c>
      <c r="AX78" s="9">
        <f t="shared" ref="AX78:AX141" si="42">IF(OR(ISNA(B78),B78=0),NA(),W78/$AK$11)</f>
        <v>6.9999999999999999E-4</v>
      </c>
      <c r="AY78" s="9">
        <f t="shared" ref="AY78:AY141" si="43">IF(OR(ISNA(B78),B78=0),NA(),X78/$AK$11)</f>
        <v>0</v>
      </c>
      <c r="AZ78" s="9">
        <f t="shared" ref="AZ78:AZ141" si="44">IF(OR(ISNA(B78),B78=0),NA(),AT78/$AK$11)</f>
        <v>1E-4</v>
      </c>
      <c r="BJ78" s="7">
        <f t="shared" si="32"/>
        <v>78</v>
      </c>
      <c r="BK78" s="7">
        <f t="shared" si="32"/>
        <v>65</v>
      </c>
      <c r="BL78" s="1">
        <f t="shared" ref="BL78:BL88" si="45">IF(OR(BJ78&lt;$BU$12,BJ78&gt;$BW$12),0,$BU$14*B78)</f>
        <v>0</v>
      </c>
      <c r="BM78" s="74">
        <f>+EvolOf!H67</f>
        <v>0</v>
      </c>
      <c r="BN78" s="1">
        <f t="shared" ref="BN78:BN88" si="46">IF(OR(BJ78&lt;$BU$12,BJ78&gt;$BW$12),0,IF(BJ78&gt;$BW$12,0,VLOOKUP(BJ78,$BK$14:$BM$87,3)))</f>
        <v>0</v>
      </c>
      <c r="BO78" s="1">
        <f t="shared" si="24"/>
        <v>0</v>
      </c>
      <c r="BP78" s="36">
        <f t="shared" si="25"/>
        <v>0</v>
      </c>
      <c r="BQ78" s="1">
        <f t="shared" ref="BQ78:BQ88" si="47">+BO78*BO78</f>
        <v>0</v>
      </c>
      <c r="BR78" s="1">
        <f t="shared" ref="BR78:BR88" si="48">+$BU$14*B78</f>
        <v>774588.18650890363</v>
      </c>
      <c r="BS78" s="1">
        <f t="shared" ref="BS78:BS88" si="49">+$BU$14*E78</f>
        <v>390891.11104978475</v>
      </c>
    </row>
    <row r="79" spans="2:71" x14ac:dyDescent="0.3">
      <c r="B79" s="1">
        <f t="shared" si="33"/>
        <v>17113</v>
      </c>
      <c r="C79" s="1">
        <v>66</v>
      </c>
      <c r="D79" s="1">
        <v>32884</v>
      </c>
      <c r="E79" s="1">
        <v>8149</v>
      </c>
      <c r="F79" s="1">
        <v>0</v>
      </c>
      <c r="G79" s="1">
        <v>8590</v>
      </c>
      <c r="H79" s="1">
        <v>0</v>
      </c>
      <c r="I79" s="1">
        <v>374</v>
      </c>
      <c r="J79" s="5">
        <v>56.43</v>
      </c>
      <c r="K79" s="5">
        <v>1.57</v>
      </c>
      <c r="L79" s="5">
        <v>23.9</v>
      </c>
      <c r="M79" s="4">
        <v>1.41</v>
      </c>
      <c r="N79" s="1">
        <v>8609</v>
      </c>
      <c r="O79" s="1">
        <v>8495</v>
      </c>
      <c r="P79" s="1">
        <v>2746</v>
      </c>
      <c r="Q79" s="1">
        <v>5626</v>
      </c>
      <c r="R79" s="1">
        <v>122</v>
      </c>
      <c r="S79" s="1">
        <v>7404</v>
      </c>
      <c r="T79" s="1">
        <v>745</v>
      </c>
      <c r="U79" s="1">
        <v>7345</v>
      </c>
      <c r="V79" s="1">
        <v>115</v>
      </c>
      <c r="W79" s="1">
        <v>38</v>
      </c>
      <c r="X79" s="1">
        <v>0</v>
      </c>
      <c r="Y79" s="1">
        <v>0</v>
      </c>
      <c r="Z79" s="1">
        <v>0</v>
      </c>
      <c r="AA79" s="1">
        <f t="shared" ref="AA79:AB142" si="50">+D79+U79</f>
        <v>40229</v>
      </c>
      <c r="AB79" s="1">
        <f t="shared" si="50"/>
        <v>8264</v>
      </c>
      <c r="AC79" s="1">
        <f t="shared" ref="AC79:AC142" si="51">+G79+W79</f>
        <v>8628</v>
      </c>
      <c r="AD79" s="1">
        <f t="shared" ref="AD79:AD142" si="52">+I79+X79</f>
        <v>374</v>
      </c>
      <c r="AE79" s="1">
        <f t="shared" si="26"/>
        <v>-436</v>
      </c>
      <c r="AF79" s="1">
        <f t="shared" ref="AF79:AH142" si="53">IF($C79="","",G79-G78)</f>
        <v>517</v>
      </c>
      <c r="AG79" s="1">
        <f t="shared" si="53"/>
        <v>0</v>
      </c>
      <c r="AH79" s="1">
        <f t="shared" si="53"/>
        <v>20</v>
      </c>
      <c r="AI79" s="1">
        <f t="shared" si="27"/>
        <v>101</v>
      </c>
      <c r="AJ79" s="9">
        <f t="shared" si="34"/>
        <v>2.1854730321977444E-2</v>
      </c>
      <c r="AK79" s="9">
        <f t="shared" si="35"/>
        <v>0.34226000000000001</v>
      </c>
      <c r="AL79" s="9">
        <f t="shared" si="36"/>
        <v>0.16298000000000001</v>
      </c>
      <c r="AM79" s="9">
        <f t="shared" si="37"/>
        <v>0.17180000000000001</v>
      </c>
      <c r="AN79" s="9">
        <f t="shared" si="38"/>
        <v>7.4799999999999997E-3</v>
      </c>
      <c r="AO79" s="9">
        <f t="shared" si="39"/>
        <v>2.0200000000000001E-3</v>
      </c>
      <c r="AP79" s="1">
        <f t="shared" ref="AP79:AQ142" si="54">IF($C79="","",V79-V78)</f>
        <v>1</v>
      </c>
      <c r="AQ79" s="1">
        <f t="shared" si="54"/>
        <v>3</v>
      </c>
      <c r="AR79" s="1"/>
      <c r="AS79" s="1">
        <f t="shared" ref="AS79:AS142" si="55">IF($C79="","",X79-X78)</f>
        <v>0</v>
      </c>
      <c r="AT79" s="1">
        <f t="shared" si="28"/>
        <v>4</v>
      </c>
      <c r="AU79" s="1">
        <f t="shared" si="40"/>
        <v>153</v>
      </c>
      <c r="AV79" s="9">
        <f t="shared" ref="AV79:AV142" si="56">IF(OR(ISNA(B79),B79=0),NA(),AU79/$AK$11)</f>
        <v>3.0599999999999998E-3</v>
      </c>
      <c r="AW79" s="9">
        <f t="shared" si="41"/>
        <v>2.3E-3</v>
      </c>
      <c r="AX79" s="9">
        <f t="shared" si="42"/>
        <v>7.6000000000000004E-4</v>
      </c>
      <c r="AY79" s="9">
        <f t="shared" si="43"/>
        <v>0</v>
      </c>
      <c r="AZ79" s="9">
        <f t="shared" si="44"/>
        <v>8.0000000000000007E-5</v>
      </c>
      <c r="BJ79" s="7">
        <f t="shared" si="32"/>
        <v>79</v>
      </c>
      <c r="BK79" s="7">
        <f t="shared" si="32"/>
        <v>66</v>
      </c>
      <c r="BL79" s="1">
        <f t="shared" si="45"/>
        <v>0</v>
      </c>
      <c r="BM79" s="74">
        <f>+EvolOf!H68</f>
        <v>0</v>
      </c>
      <c r="BN79" s="1">
        <f t="shared" si="46"/>
        <v>0</v>
      </c>
      <c r="BO79" s="1">
        <f t="shared" ref="BO79:BO88" si="57">+BL79-BN79</f>
        <v>0</v>
      </c>
      <c r="BP79" s="36">
        <f t="shared" ref="BP79:BP88" si="58">IF(BN79=0,0,BL79/BN79-1)</f>
        <v>0</v>
      </c>
      <c r="BQ79" s="1">
        <f t="shared" si="47"/>
        <v>0</v>
      </c>
      <c r="BR79" s="1">
        <f t="shared" si="48"/>
        <v>779186.90546243056</v>
      </c>
      <c r="BS79" s="1">
        <f t="shared" si="49"/>
        <v>371039.21536921326</v>
      </c>
    </row>
    <row r="80" spans="2:71" x14ac:dyDescent="0.3">
      <c r="B80" s="1">
        <f t="shared" si="33"/>
        <v>17212</v>
      </c>
      <c r="C80" s="1">
        <v>67</v>
      </c>
      <c r="D80" s="1">
        <v>32786</v>
      </c>
      <c r="E80" s="1">
        <v>7713</v>
      </c>
      <c r="F80" s="1">
        <v>0</v>
      </c>
      <c r="G80" s="1">
        <v>9104</v>
      </c>
      <c r="H80" s="1">
        <v>0</v>
      </c>
      <c r="I80" s="1">
        <v>395</v>
      </c>
      <c r="J80" s="5">
        <v>56.43</v>
      </c>
      <c r="K80" s="5">
        <v>1.57</v>
      </c>
      <c r="L80" s="5">
        <v>24.1</v>
      </c>
      <c r="M80" s="4">
        <v>1.38</v>
      </c>
      <c r="N80" s="1">
        <v>8705</v>
      </c>
      <c r="O80" s="1">
        <v>8498</v>
      </c>
      <c r="P80" s="1">
        <v>2458</v>
      </c>
      <c r="Q80" s="1">
        <v>5915</v>
      </c>
      <c r="R80" s="1">
        <v>124</v>
      </c>
      <c r="S80" s="1">
        <v>7016</v>
      </c>
      <c r="T80" s="1">
        <v>706</v>
      </c>
      <c r="U80" s="1">
        <v>7341</v>
      </c>
      <c r="V80" s="1">
        <v>117</v>
      </c>
      <c r="W80" s="1">
        <v>40</v>
      </c>
      <c r="X80" s="1">
        <v>0</v>
      </c>
      <c r="Y80" s="1">
        <v>0</v>
      </c>
      <c r="Z80" s="1">
        <v>0</v>
      </c>
      <c r="AA80" s="1">
        <f t="shared" si="50"/>
        <v>40127</v>
      </c>
      <c r="AB80" s="1">
        <f t="shared" si="50"/>
        <v>7830</v>
      </c>
      <c r="AC80" s="1">
        <f t="shared" si="51"/>
        <v>9144</v>
      </c>
      <c r="AD80" s="1">
        <f t="shared" si="52"/>
        <v>395</v>
      </c>
      <c r="AE80" s="1">
        <f t="shared" ref="AE80:AE143" si="59">IF($C80="","",E80-E79)</f>
        <v>-436</v>
      </c>
      <c r="AF80" s="1">
        <f t="shared" si="53"/>
        <v>514</v>
      </c>
      <c r="AG80" s="1">
        <f t="shared" si="53"/>
        <v>0</v>
      </c>
      <c r="AH80" s="1">
        <f t="shared" si="53"/>
        <v>21</v>
      </c>
      <c r="AI80" s="1">
        <f t="shared" ref="AI80:AI143" si="60">IF(OR($C80="",ISNA($C80)),NA(),AE80+AF80+AG80+AH80)</f>
        <v>99</v>
      </c>
      <c r="AJ80" s="9">
        <f t="shared" si="34"/>
        <v>2.2949105275389264E-2</v>
      </c>
      <c r="AK80" s="9">
        <f t="shared" si="35"/>
        <v>0.34423999999999999</v>
      </c>
      <c r="AL80" s="9">
        <f t="shared" si="36"/>
        <v>0.15426000000000001</v>
      </c>
      <c r="AM80" s="9">
        <f t="shared" si="37"/>
        <v>0.18207999999999999</v>
      </c>
      <c r="AN80" s="9">
        <f t="shared" si="38"/>
        <v>7.9000000000000008E-3</v>
      </c>
      <c r="AO80" s="9">
        <f t="shared" si="39"/>
        <v>1.98E-3</v>
      </c>
      <c r="AP80" s="1">
        <f t="shared" si="54"/>
        <v>2</v>
      </c>
      <c r="AQ80" s="1">
        <f t="shared" si="54"/>
        <v>2</v>
      </c>
      <c r="AR80" s="1"/>
      <c r="AS80" s="1">
        <f t="shared" si="55"/>
        <v>0</v>
      </c>
      <c r="AT80" s="1">
        <f t="shared" ref="AT80:AT143" si="61">IF(OR($C80="",ISNA($C80)),NA(),AP80+AQ80+AR80+AS80)</f>
        <v>4</v>
      </c>
      <c r="AU80" s="1">
        <f t="shared" si="40"/>
        <v>157</v>
      </c>
      <c r="AV80" s="9">
        <f t="shared" si="56"/>
        <v>3.14E-3</v>
      </c>
      <c r="AW80" s="9">
        <f t="shared" si="41"/>
        <v>2.3400000000000001E-3</v>
      </c>
      <c r="AX80" s="9">
        <f t="shared" si="42"/>
        <v>8.0000000000000004E-4</v>
      </c>
      <c r="AY80" s="9">
        <f t="shared" si="43"/>
        <v>0</v>
      </c>
      <c r="AZ80" s="9">
        <f t="shared" si="44"/>
        <v>8.0000000000000007E-5</v>
      </c>
      <c r="BJ80" s="7">
        <f t="shared" ref="BJ80:BK95" si="62">+BJ79+1</f>
        <v>80</v>
      </c>
      <c r="BK80" s="7">
        <f t="shared" si="62"/>
        <v>67</v>
      </c>
      <c r="BL80" s="1">
        <f t="shared" si="45"/>
        <v>0</v>
      </c>
      <c r="BM80" s="74">
        <f>+EvolOf!H69</f>
        <v>0</v>
      </c>
      <c r="BN80" s="1">
        <f t="shared" si="46"/>
        <v>0</v>
      </c>
      <c r="BO80" s="1">
        <f t="shared" si="57"/>
        <v>0</v>
      </c>
      <c r="BP80" s="36">
        <f t="shared" si="58"/>
        <v>0</v>
      </c>
      <c r="BQ80" s="1">
        <f t="shared" si="47"/>
        <v>0</v>
      </c>
      <c r="BR80" s="1">
        <f t="shared" si="48"/>
        <v>783694.56067430344</v>
      </c>
      <c r="BS80" s="1">
        <f t="shared" si="49"/>
        <v>351187.31968864176</v>
      </c>
    </row>
    <row r="81" spans="1:85" x14ac:dyDescent="0.3">
      <c r="B81" s="1">
        <f t="shared" si="33"/>
        <v>17301</v>
      </c>
      <c r="C81" s="1">
        <v>68</v>
      </c>
      <c r="D81" s="1">
        <v>32697</v>
      </c>
      <c r="E81" s="1">
        <v>7266</v>
      </c>
      <c r="F81" s="1">
        <v>0</v>
      </c>
      <c r="G81" s="1">
        <v>9619</v>
      </c>
      <c r="H81" s="1">
        <v>0</v>
      </c>
      <c r="I81" s="1">
        <v>416</v>
      </c>
      <c r="J81" s="5">
        <v>56.44</v>
      </c>
      <c r="K81" s="5">
        <v>1.57</v>
      </c>
      <c r="L81" s="5">
        <v>24.3</v>
      </c>
      <c r="M81" s="4">
        <v>1.36</v>
      </c>
      <c r="N81" s="1">
        <v>8791</v>
      </c>
      <c r="O81" s="1">
        <v>8501</v>
      </c>
      <c r="P81" s="1">
        <v>2178</v>
      </c>
      <c r="Q81" s="1">
        <v>6197</v>
      </c>
      <c r="R81" s="1">
        <v>126</v>
      </c>
      <c r="S81" s="1">
        <v>6616</v>
      </c>
      <c r="T81" s="1">
        <v>666</v>
      </c>
      <c r="U81" s="1">
        <v>7337</v>
      </c>
      <c r="V81" s="1">
        <v>118</v>
      </c>
      <c r="W81" s="1">
        <v>44</v>
      </c>
      <c r="X81" s="1">
        <v>0</v>
      </c>
      <c r="Y81" s="1">
        <v>0</v>
      </c>
      <c r="Z81" s="1">
        <v>0</v>
      </c>
      <c r="AA81" s="1">
        <f t="shared" si="50"/>
        <v>40034</v>
      </c>
      <c r="AB81" s="1">
        <f t="shared" si="50"/>
        <v>7384</v>
      </c>
      <c r="AC81" s="1">
        <f t="shared" si="51"/>
        <v>9663</v>
      </c>
      <c r="AD81" s="1">
        <f t="shared" si="52"/>
        <v>416</v>
      </c>
      <c r="AE81" s="1">
        <f t="shared" si="59"/>
        <v>-447</v>
      </c>
      <c r="AF81" s="1">
        <f t="shared" si="53"/>
        <v>515</v>
      </c>
      <c r="AG81" s="1">
        <f t="shared" si="53"/>
        <v>0</v>
      </c>
      <c r="AH81" s="1">
        <f t="shared" si="53"/>
        <v>21</v>
      </c>
      <c r="AI81" s="1">
        <f t="shared" si="60"/>
        <v>89</v>
      </c>
      <c r="AJ81" s="9">
        <f t="shared" si="34"/>
        <v>2.4044852898676378E-2</v>
      </c>
      <c r="AK81" s="9">
        <f t="shared" si="35"/>
        <v>0.34601999999999999</v>
      </c>
      <c r="AL81" s="9">
        <f t="shared" si="36"/>
        <v>0.14532</v>
      </c>
      <c r="AM81" s="9">
        <f t="shared" si="37"/>
        <v>0.19238</v>
      </c>
      <c r="AN81" s="9">
        <f t="shared" si="38"/>
        <v>8.3199999999999993E-3</v>
      </c>
      <c r="AO81" s="9">
        <f t="shared" si="39"/>
        <v>1.7799999999999999E-3</v>
      </c>
      <c r="AP81" s="1">
        <f t="shared" si="54"/>
        <v>1</v>
      </c>
      <c r="AQ81" s="1">
        <f t="shared" si="54"/>
        <v>4</v>
      </c>
      <c r="AR81" s="1"/>
      <c r="AS81" s="1">
        <f t="shared" si="55"/>
        <v>0</v>
      </c>
      <c r="AT81" s="1">
        <f t="shared" si="61"/>
        <v>5</v>
      </c>
      <c r="AU81" s="1">
        <f t="shared" si="40"/>
        <v>162</v>
      </c>
      <c r="AV81" s="9">
        <f t="shared" si="56"/>
        <v>3.2399999999999998E-3</v>
      </c>
      <c r="AW81" s="9">
        <f t="shared" si="41"/>
        <v>2.3600000000000001E-3</v>
      </c>
      <c r="AX81" s="9">
        <f t="shared" si="42"/>
        <v>8.8000000000000003E-4</v>
      </c>
      <c r="AY81" s="9">
        <f t="shared" si="43"/>
        <v>0</v>
      </c>
      <c r="AZ81" s="9">
        <f t="shared" si="44"/>
        <v>1E-4</v>
      </c>
      <c r="BJ81" s="7">
        <f t="shared" si="62"/>
        <v>81</v>
      </c>
      <c r="BK81" s="7">
        <f t="shared" si="62"/>
        <v>68</v>
      </c>
      <c r="BL81" s="1">
        <f t="shared" si="45"/>
        <v>0</v>
      </c>
      <c r="BM81" s="74">
        <f>+EvolOf!H70</f>
        <v>0</v>
      </c>
      <c r="BN81" s="1">
        <f t="shared" si="46"/>
        <v>0</v>
      </c>
      <c r="BO81" s="1">
        <f t="shared" si="57"/>
        <v>0</v>
      </c>
      <c r="BP81" s="36">
        <f t="shared" si="58"/>
        <v>0</v>
      </c>
      <c r="BQ81" s="1">
        <f t="shared" si="47"/>
        <v>0</v>
      </c>
      <c r="BR81" s="1">
        <f t="shared" si="48"/>
        <v>787746.89717790636</v>
      </c>
      <c r="BS81" s="1">
        <f t="shared" si="49"/>
        <v>330834.57342897332</v>
      </c>
    </row>
    <row r="82" spans="1:85" x14ac:dyDescent="0.3">
      <c r="B82" s="1">
        <f t="shared" si="33"/>
        <v>17385</v>
      </c>
      <c r="C82" s="1">
        <v>69</v>
      </c>
      <c r="D82" s="1">
        <v>32613</v>
      </c>
      <c r="E82" s="1">
        <v>6814</v>
      </c>
      <c r="F82" s="1">
        <v>0</v>
      </c>
      <c r="G82" s="1">
        <v>10132</v>
      </c>
      <c r="H82" s="1">
        <v>0</v>
      </c>
      <c r="I82" s="1">
        <v>439</v>
      </c>
      <c r="J82" s="5">
        <v>56.44</v>
      </c>
      <c r="K82" s="5">
        <v>1.57</v>
      </c>
      <c r="L82" s="5">
        <v>24.4</v>
      </c>
      <c r="M82" s="4">
        <v>1.34</v>
      </c>
      <c r="N82" s="1">
        <v>8871</v>
      </c>
      <c r="O82" s="1">
        <v>8504</v>
      </c>
      <c r="P82" s="1">
        <v>1911</v>
      </c>
      <c r="Q82" s="1">
        <v>6465</v>
      </c>
      <c r="R82" s="1">
        <v>127</v>
      </c>
      <c r="S82" s="1">
        <v>6210</v>
      </c>
      <c r="T82" s="1">
        <v>629</v>
      </c>
      <c r="U82" s="1">
        <v>7332</v>
      </c>
      <c r="V82" s="1">
        <v>118</v>
      </c>
      <c r="W82" s="1">
        <v>48</v>
      </c>
      <c r="X82" s="1">
        <v>0</v>
      </c>
      <c r="Y82" s="1">
        <v>0</v>
      </c>
      <c r="Z82" s="1">
        <v>0</v>
      </c>
      <c r="AA82" s="1">
        <f t="shared" si="50"/>
        <v>39945</v>
      </c>
      <c r="AB82" s="1">
        <f t="shared" si="50"/>
        <v>6932</v>
      </c>
      <c r="AC82" s="1">
        <f t="shared" si="51"/>
        <v>10180</v>
      </c>
      <c r="AD82" s="1">
        <f t="shared" si="52"/>
        <v>439</v>
      </c>
      <c r="AE82" s="1">
        <f t="shared" si="59"/>
        <v>-452</v>
      </c>
      <c r="AF82" s="1">
        <f t="shared" si="53"/>
        <v>513</v>
      </c>
      <c r="AG82" s="1">
        <f t="shared" si="53"/>
        <v>0</v>
      </c>
      <c r="AH82" s="1">
        <f t="shared" si="53"/>
        <v>23</v>
      </c>
      <c r="AI82" s="1">
        <f t="shared" si="60"/>
        <v>84</v>
      </c>
      <c r="AJ82" s="9">
        <f t="shared" si="34"/>
        <v>2.5251653724475121E-2</v>
      </c>
      <c r="AK82" s="9">
        <f t="shared" si="35"/>
        <v>0.34770000000000001</v>
      </c>
      <c r="AL82" s="9">
        <f t="shared" si="36"/>
        <v>0.13628000000000001</v>
      </c>
      <c r="AM82" s="9">
        <f t="shared" si="37"/>
        <v>0.20263999999999999</v>
      </c>
      <c r="AN82" s="9">
        <f t="shared" si="38"/>
        <v>8.7799999999999996E-3</v>
      </c>
      <c r="AO82" s="9">
        <f t="shared" si="39"/>
        <v>1.6800000000000001E-3</v>
      </c>
      <c r="AP82" s="1">
        <f t="shared" si="54"/>
        <v>0</v>
      </c>
      <c r="AQ82" s="1">
        <f t="shared" si="54"/>
        <v>4</v>
      </c>
      <c r="AR82" s="1"/>
      <c r="AS82" s="1">
        <f t="shared" si="55"/>
        <v>0</v>
      </c>
      <c r="AT82" s="1">
        <f t="shared" si="61"/>
        <v>4</v>
      </c>
      <c r="AU82" s="1">
        <f t="shared" si="40"/>
        <v>166</v>
      </c>
      <c r="AV82" s="9">
        <f t="shared" si="56"/>
        <v>3.32E-3</v>
      </c>
      <c r="AW82" s="9">
        <f t="shared" si="41"/>
        <v>2.3600000000000001E-3</v>
      </c>
      <c r="AX82" s="9">
        <f t="shared" si="42"/>
        <v>9.6000000000000002E-4</v>
      </c>
      <c r="AY82" s="9">
        <f t="shared" si="43"/>
        <v>0</v>
      </c>
      <c r="AZ82" s="9">
        <f t="shared" si="44"/>
        <v>8.0000000000000007E-5</v>
      </c>
      <c r="BJ82" s="7">
        <f t="shared" si="62"/>
        <v>82</v>
      </c>
      <c r="BK82" s="7">
        <f t="shared" si="62"/>
        <v>69</v>
      </c>
      <c r="BL82" s="1">
        <f t="shared" si="45"/>
        <v>0</v>
      </c>
      <c r="BM82" s="74">
        <f>+EvolOf!H71</f>
        <v>0</v>
      </c>
      <c r="BN82" s="1">
        <f t="shared" si="46"/>
        <v>0</v>
      </c>
      <c r="BO82" s="1">
        <f t="shared" si="57"/>
        <v>0</v>
      </c>
      <c r="BP82" s="36">
        <f t="shared" si="58"/>
        <v>0</v>
      </c>
      <c r="BQ82" s="1">
        <f t="shared" si="47"/>
        <v>0</v>
      </c>
      <c r="BR82" s="1">
        <f t="shared" si="48"/>
        <v>791571.57432737423</v>
      </c>
      <c r="BS82" s="1">
        <f t="shared" si="49"/>
        <v>310254.16781516984</v>
      </c>
    </row>
    <row r="83" spans="1:85" x14ac:dyDescent="0.3">
      <c r="B83" s="1">
        <f t="shared" si="33"/>
        <v>17463</v>
      </c>
      <c r="C83" s="1">
        <v>70</v>
      </c>
      <c r="D83" s="1">
        <v>32535</v>
      </c>
      <c r="E83" s="1">
        <v>6379</v>
      </c>
      <c r="F83" s="1">
        <v>0</v>
      </c>
      <c r="G83" s="1">
        <v>10624</v>
      </c>
      <c r="H83" s="1">
        <v>0</v>
      </c>
      <c r="I83" s="1">
        <v>460</v>
      </c>
      <c r="J83" s="5">
        <v>56.45</v>
      </c>
      <c r="K83" s="5">
        <v>1.57</v>
      </c>
      <c r="L83" s="5">
        <v>24.6</v>
      </c>
      <c r="M83" s="4">
        <v>1.31</v>
      </c>
      <c r="N83" s="1">
        <v>8947</v>
      </c>
      <c r="O83" s="1">
        <v>8507</v>
      </c>
      <c r="P83" s="1">
        <v>1659</v>
      </c>
      <c r="Q83" s="1">
        <v>6718</v>
      </c>
      <c r="R83" s="1">
        <v>129</v>
      </c>
      <c r="S83" s="1">
        <v>5816</v>
      </c>
      <c r="T83" s="1">
        <v>590</v>
      </c>
      <c r="U83" s="1">
        <v>7328</v>
      </c>
      <c r="V83" s="1">
        <v>118</v>
      </c>
      <c r="W83" s="1">
        <v>53</v>
      </c>
      <c r="X83" s="1">
        <v>0</v>
      </c>
      <c r="Y83" s="1">
        <v>0</v>
      </c>
      <c r="Z83" s="1">
        <v>0</v>
      </c>
      <c r="AA83" s="1">
        <f t="shared" si="50"/>
        <v>39863</v>
      </c>
      <c r="AB83" s="1">
        <f t="shared" si="50"/>
        <v>6497</v>
      </c>
      <c r="AC83" s="1">
        <f t="shared" si="51"/>
        <v>10677</v>
      </c>
      <c r="AD83" s="1">
        <f t="shared" si="52"/>
        <v>460</v>
      </c>
      <c r="AE83" s="1">
        <f t="shared" si="59"/>
        <v>-435</v>
      </c>
      <c r="AF83" s="1">
        <f t="shared" si="53"/>
        <v>492</v>
      </c>
      <c r="AG83" s="1">
        <f t="shared" si="53"/>
        <v>0</v>
      </c>
      <c r="AH83" s="1">
        <f t="shared" si="53"/>
        <v>21</v>
      </c>
      <c r="AI83" s="1">
        <f t="shared" si="60"/>
        <v>78</v>
      </c>
      <c r="AJ83" s="9">
        <f t="shared" si="34"/>
        <v>2.6341407547385901E-2</v>
      </c>
      <c r="AK83" s="9">
        <f t="shared" si="35"/>
        <v>0.34926000000000001</v>
      </c>
      <c r="AL83" s="9">
        <f t="shared" si="36"/>
        <v>0.12758</v>
      </c>
      <c r="AM83" s="9">
        <f t="shared" si="37"/>
        <v>0.21248</v>
      </c>
      <c r="AN83" s="9">
        <f t="shared" si="38"/>
        <v>9.1999999999999998E-3</v>
      </c>
      <c r="AO83" s="9">
        <f t="shared" si="39"/>
        <v>1.56E-3</v>
      </c>
      <c r="AP83" s="1">
        <f t="shared" si="54"/>
        <v>0</v>
      </c>
      <c r="AQ83" s="1">
        <f t="shared" si="54"/>
        <v>5</v>
      </c>
      <c r="AR83" s="1"/>
      <c r="AS83" s="1">
        <f t="shared" si="55"/>
        <v>0</v>
      </c>
      <c r="AT83" s="1">
        <f t="shared" si="61"/>
        <v>5</v>
      </c>
      <c r="AU83" s="1">
        <f t="shared" si="40"/>
        <v>171</v>
      </c>
      <c r="AV83" s="9">
        <f t="shared" si="56"/>
        <v>3.4199999999999999E-3</v>
      </c>
      <c r="AW83" s="9">
        <f t="shared" si="41"/>
        <v>2.3600000000000001E-3</v>
      </c>
      <c r="AX83" s="9">
        <f t="shared" si="42"/>
        <v>1.06E-3</v>
      </c>
      <c r="AY83" s="9">
        <f t="shared" si="43"/>
        <v>0</v>
      </c>
      <c r="AZ83" s="9">
        <f t="shared" si="44"/>
        <v>1E-4</v>
      </c>
      <c r="BJ83" s="7">
        <f t="shared" si="62"/>
        <v>83</v>
      </c>
      <c r="BK83" s="7">
        <f t="shared" si="62"/>
        <v>70</v>
      </c>
      <c r="BL83" s="1">
        <f t="shared" si="45"/>
        <v>0</v>
      </c>
      <c r="BM83" s="74">
        <f>+EvolOf!H72</f>
        <v>0</v>
      </c>
      <c r="BN83" s="1">
        <f t="shared" si="46"/>
        <v>0</v>
      </c>
      <c r="BO83" s="1">
        <f t="shared" si="57"/>
        <v>0</v>
      </c>
      <c r="BP83" s="36">
        <f t="shared" si="58"/>
        <v>0</v>
      </c>
      <c r="BQ83" s="1">
        <f t="shared" si="47"/>
        <v>0</v>
      </c>
      <c r="BR83" s="1">
        <f t="shared" si="48"/>
        <v>795123.06025188009</v>
      </c>
      <c r="BS83" s="1">
        <f t="shared" si="49"/>
        <v>290447.80400542537</v>
      </c>
    </row>
    <row r="84" spans="1:85" x14ac:dyDescent="0.3">
      <c r="B84" s="1">
        <f t="shared" si="33"/>
        <v>17535</v>
      </c>
      <c r="C84" s="1">
        <v>71</v>
      </c>
      <c r="D84" s="1">
        <v>32463</v>
      </c>
      <c r="E84" s="1">
        <v>5951</v>
      </c>
      <c r="F84" s="1">
        <v>0</v>
      </c>
      <c r="G84" s="1">
        <v>11103</v>
      </c>
      <c r="H84" s="1">
        <v>0</v>
      </c>
      <c r="I84" s="1">
        <v>481</v>
      </c>
      <c r="J84" s="5">
        <v>56.46</v>
      </c>
      <c r="K84" s="5">
        <v>1.57</v>
      </c>
      <c r="L84" s="5">
        <v>24.7</v>
      </c>
      <c r="M84" s="4">
        <v>1.29</v>
      </c>
      <c r="N84" s="1">
        <v>9016</v>
      </c>
      <c r="O84" s="1">
        <v>8510</v>
      </c>
      <c r="P84" s="1">
        <v>1426</v>
      </c>
      <c r="Q84" s="1">
        <v>6954</v>
      </c>
      <c r="R84" s="1">
        <v>130</v>
      </c>
      <c r="S84" s="1">
        <v>5428</v>
      </c>
      <c r="T84" s="1">
        <v>552</v>
      </c>
      <c r="U84" s="1">
        <v>7324</v>
      </c>
      <c r="V84" s="1">
        <v>118</v>
      </c>
      <c r="W84" s="1">
        <v>57</v>
      </c>
      <c r="X84" s="1">
        <v>0</v>
      </c>
      <c r="Y84" s="1">
        <v>0</v>
      </c>
      <c r="Z84" s="1">
        <v>0</v>
      </c>
      <c r="AA84" s="1">
        <f t="shared" si="50"/>
        <v>39787</v>
      </c>
      <c r="AB84" s="1">
        <f t="shared" si="50"/>
        <v>6069</v>
      </c>
      <c r="AC84" s="1">
        <f t="shared" si="51"/>
        <v>11160</v>
      </c>
      <c r="AD84" s="1">
        <f t="shared" si="52"/>
        <v>481</v>
      </c>
      <c r="AE84" s="1">
        <f t="shared" si="59"/>
        <v>-428</v>
      </c>
      <c r="AF84" s="1">
        <f t="shared" si="53"/>
        <v>479</v>
      </c>
      <c r="AG84" s="1">
        <f t="shared" si="53"/>
        <v>0</v>
      </c>
      <c r="AH84" s="1">
        <f t="shared" si="53"/>
        <v>21</v>
      </c>
      <c r="AI84" s="1">
        <f t="shared" si="60"/>
        <v>72</v>
      </c>
      <c r="AJ84" s="9">
        <f t="shared" si="34"/>
        <v>2.7430852580553181E-2</v>
      </c>
      <c r="AK84" s="9">
        <f t="shared" si="35"/>
        <v>0.35070000000000001</v>
      </c>
      <c r="AL84" s="9">
        <f t="shared" si="36"/>
        <v>0.11902</v>
      </c>
      <c r="AM84" s="9">
        <f t="shared" si="37"/>
        <v>0.22206000000000001</v>
      </c>
      <c r="AN84" s="9">
        <f t="shared" si="38"/>
        <v>9.6200000000000001E-3</v>
      </c>
      <c r="AO84" s="9">
        <f t="shared" si="39"/>
        <v>1.4400000000000001E-3</v>
      </c>
      <c r="AP84" s="1">
        <f t="shared" si="54"/>
        <v>0</v>
      </c>
      <c r="AQ84" s="1">
        <f t="shared" si="54"/>
        <v>4</v>
      </c>
      <c r="AR84" s="1"/>
      <c r="AS84" s="1">
        <f t="shared" si="55"/>
        <v>0</v>
      </c>
      <c r="AT84" s="1">
        <f t="shared" si="61"/>
        <v>4</v>
      </c>
      <c r="AU84" s="1">
        <f t="shared" si="40"/>
        <v>175</v>
      </c>
      <c r="AV84" s="9">
        <f t="shared" si="56"/>
        <v>3.5000000000000001E-3</v>
      </c>
      <c r="AW84" s="9">
        <f t="shared" si="41"/>
        <v>2.3600000000000001E-3</v>
      </c>
      <c r="AX84" s="9">
        <f t="shared" si="42"/>
        <v>1.14E-3</v>
      </c>
      <c r="AY84" s="9">
        <f t="shared" si="43"/>
        <v>0</v>
      </c>
      <c r="AZ84" s="9">
        <f t="shared" si="44"/>
        <v>8.0000000000000007E-5</v>
      </c>
      <c r="BJ84" s="7">
        <f t="shared" si="62"/>
        <v>84</v>
      </c>
      <c r="BK84" s="7">
        <f t="shared" si="62"/>
        <v>71</v>
      </c>
      <c r="BL84" s="1">
        <f t="shared" si="45"/>
        <v>0</v>
      </c>
      <c r="BM84" s="74">
        <f>+EvolOf!H73</f>
        <v>0</v>
      </c>
      <c r="BN84" s="1">
        <f t="shared" si="46"/>
        <v>0</v>
      </c>
      <c r="BO84" s="1">
        <f t="shared" si="57"/>
        <v>0</v>
      </c>
      <c r="BP84" s="36">
        <f t="shared" si="58"/>
        <v>0</v>
      </c>
      <c r="BQ84" s="1">
        <f t="shared" si="47"/>
        <v>0</v>
      </c>
      <c r="BR84" s="1">
        <f t="shared" si="48"/>
        <v>798401.35495142406</v>
      </c>
      <c r="BS84" s="1">
        <f t="shared" si="49"/>
        <v>270960.16329146991</v>
      </c>
    </row>
    <row r="85" spans="1:85" x14ac:dyDescent="0.3">
      <c r="B85" s="1">
        <f t="shared" si="33"/>
        <v>17603</v>
      </c>
      <c r="C85" s="1">
        <v>72</v>
      </c>
      <c r="D85" s="1">
        <v>32394</v>
      </c>
      <c r="E85" s="1">
        <v>5543</v>
      </c>
      <c r="F85" s="1">
        <v>0</v>
      </c>
      <c r="G85" s="1">
        <v>11558</v>
      </c>
      <c r="H85" s="1">
        <v>0</v>
      </c>
      <c r="I85" s="1">
        <v>502</v>
      </c>
      <c r="J85" s="5">
        <v>56.46</v>
      </c>
      <c r="K85" s="5">
        <v>1.57</v>
      </c>
      <c r="L85" s="5">
        <v>24.8</v>
      </c>
      <c r="M85" s="4">
        <v>1.27</v>
      </c>
      <c r="N85" s="1">
        <v>9081</v>
      </c>
      <c r="O85" s="1">
        <v>8513</v>
      </c>
      <c r="P85" s="1">
        <v>1215</v>
      </c>
      <c r="Q85" s="1">
        <v>7166</v>
      </c>
      <c r="R85" s="1">
        <v>131</v>
      </c>
      <c r="S85" s="1">
        <v>5053</v>
      </c>
      <c r="T85" s="1">
        <v>512</v>
      </c>
      <c r="U85" s="1">
        <v>7319</v>
      </c>
      <c r="V85" s="1">
        <v>119</v>
      </c>
      <c r="W85" s="1">
        <v>61</v>
      </c>
      <c r="X85" s="1">
        <v>0</v>
      </c>
      <c r="Y85" s="1">
        <v>0</v>
      </c>
      <c r="Z85" s="1">
        <v>0</v>
      </c>
      <c r="AA85" s="1">
        <f t="shared" si="50"/>
        <v>39713</v>
      </c>
      <c r="AB85" s="1">
        <f t="shared" si="50"/>
        <v>5662</v>
      </c>
      <c r="AC85" s="1">
        <f t="shared" si="51"/>
        <v>11619</v>
      </c>
      <c r="AD85" s="1">
        <f t="shared" si="52"/>
        <v>502</v>
      </c>
      <c r="AE85" s="1">
        <f t="shared" si="59"/>
        <v>-408</v>
      </c>
      <c r="AF85" s="1">
        <f t="shared" si="53"/>
        <v>455</v>
      </c>
      <c r="AG85" s="1">
        <f t="shared" si="53"/>
        <v>0</v>
      </c>
      <c r="AH85" s="1">
        <f t="shared" si="53"/>
        <v>21</v>
      </c>
      <c r="AI85" s="1">
        <f t="shared" si="60"/>
        <v>68</v>
      </c>
      <c r="AJ85" s="9">
        <f t="shared" si="34"/>
        <v>2.8517866272794411E-2</v>
      </c>
      <c r="AK85" s="9">
        <f t="shared" si="35"/>
        <v>0.35205999999999998</v>
      </c>
      <c r="AL85" s="9">
        <f t="shared" si="36"/>
        <v>0.11086</v>
      </c>
      <c r="AM85" s="9">
        <f t="shared" si="37"/>
        <v>0.23116</v>
      </c>
      <c r="AN85" s="9">
        <f t="shared" si="38"/>
        <v>1.004E-2</v>
      </c>
      <c r="AO85" s="9">
        <f t="shared" si="39"/>
        <v>1.3600000000000001E-3</v>
      </c>
      <c r="AP85" s="1">
        <f t="shared" si="54"/>
        <v>1</v>
      </c>
      <c r="AQ85" s="1">
        <f t="shared" si="54"/>
        <v>4</v>
      </c>
      <c r="AR85" s="1"/>
      <c r="AS85" s="1">
        <f t="shared" si="55"/>
        <v>0</v>
      </c>
      <c r="AT85" s="1">
        <f t="shared" si="61"/>
        <v>5</v>
      </c>
      <c r="AU85" s="1">
        <f t="shared" si="40"/>
        <v>180</v>
      </c>
      <c r="AV85" s="9">
        <f t="shared" si="56"/>
        <v>3.5999999999999999E-3</v>
      </c>
      <c r="AW85" s="9">
        <f t="shared" si="41"/>
        <v>2.3800000000000002E-3</v>
      </c>
      <c r="AX85" s="9">
        <f t="shared" si="42"/>
        <v>1.2199999999999999E-3</v>
      </c>
      <c r="AY85" s="9">
        <f t="shared" si="43"/>
        <v>0</v>
      </c>
      <c r="AZ85" s="9">
        <f t="shared" si="44"/>
        <v>1E-4</v>
      </c>
      <c r="BJ85" s="7">
        <f t="shared" si="62"/>
        <v>85</v>
      </c>
      <c r="BK85" s="7">
        <f t="shared" si="62"/>
        <v>72</v>
      </c>
      <c r="BL85" s="1">
        <f t="shared" si="45"/>
        <v>0</v>
      </c>
      <c r="BM85" s="74">
        <f>+EvolOf!H74</f>
        <v>0</v>
      </c>
      <c r="BN85" s="1">
        <f t="shared" si="46"/>
        <v>0</v>
      </c>
      <c r="BO85" s="1">
        <f t="shared" si="57"/>
        <v>0</v>
      </c>
      <c r="BP85" s="36">
        <f t="shared" si="58"/>
        <v>0</v>
      </c>
      <c r="BQ85" s="1">
        <f t="shared" si="47"/>
        <v>0</v>
      </c>
      <c r="BR85" s="1">
        <f t="shared" si="48"/>
        <v>801497.52216765995</v>
      </c>
      <c r="BS85" s="1">
        <f t="shared" si="49"/>
        <v>252383.15999405438</v>
      </c>
    </row>
    <row r="86" spans="1:85" x14ac:dyDescent="0.3">
      <c r="B86" s="1">
        <f t="shared" si="33"/>
        <v>17667</v>
      </c>
      <c r="C86" s="1">
        <v>73</v>
      </c>
      <c r="D86" s="1">
        <v>32331</v>
      </c>
      <c r="E86" s="1">
        <v>5154</v>
      </c>
      <c r="F86" s="1">
        <v>0</v>
      </c>
      <c r="G86" s="1">
        <v>11991</v>
      </c>
      <c r="H86" s="1">
        <v>0</v>
      </c>
      <c r="I86" s="1">
        <v>522</v>
      </c>
      <c r="J86" s="5">
        <v>56.47</v>
      </c>
      <c r="K86" s="5">
        <v>1.57</v>
      </c>
      <c r="L86" s="5">
        <v>24.9</v>
      </c>
      <c r="M86" s="4">
        <v>1.25</v>
      </c>
      <c r="N86" s="1">
        <v>9141</v>
      </c>
      <c r="O86" s="1">
        <v>8517</v>
      </c>
      <c r="P86" s="1">
        <v>1028</v>
      </c>
      <c r="Q86" s="1">
        <v>7356</v>
      </c>
      <c r="R86" s="1">
        <v>132</v>
      </c>
      <c r="S86" s="1">
        <v>4699</v>
      </c>
      <c r="T86" s="1">
        <v>477</v>
      </c>
      <c r="U86" s="1">
        <v>7314</v>
      </c>
      <c r="V86" s="1">
        <v>120</v>
      </c>
      <c r="W86" s="1">
        <v>65</v>
      </c>
      <c r="X86" s="1">
        <v>0</v>
      </c>
      <c r="Y86" s="1">
        <v>0</v>
      </c>
      <c r="Z86" s="1">
        <v>0</v>
      </c>
      <c r="AA86" s="1">
        <f t="shared" si="50"/>
        <v>39645</v>
      </c>
      <c r="AB86" s="1">
        <f t="shared" si="50"/>
        <v>5274</v>
      </c>
      <c r="AC86" s="1">
        <f t="shared" si="51"/>
        <v>12056</v>
      </c>
      <c r="AD86" s="1">
        <f t="shared" si="52"/>
        <v>522</v>
      </c>
      <c r="AE86" s="1">
        <f t="shared" si="59"/>
        <v>-389</v>
      </c>
      <c r="AF86" s="1">
        <f t="shared" si="53"/>
        <v>433</v>
      </c>
      <c r="AG86" s="1">
        <f t="shared" si="53"/>
        <v>0</v>
      </c>
      <c r="AH86" s="1">
        <f t="shared" si="53"/>
        <v>20</v>
      </c>
      <c r="AI86" s="1">
        <f t="shared" si="60"/>
        <v>64</v>
      </c>
      <c r="AJ86" s="9">
        <f t="shared" si="34"/>
        <v>2.9546612328069283E-2</v>
      </c>
      <c r="AK86" s="9">
        <f t="shared" si="35"/>
        <v>0.35333999999999999</v>
      </c>
      <c r="AL86" s="9">
        <f t="shared" si="36"/>
        <v>0.10308</v>
      </c>
      <c r="AM86" s="9">
        <f t="shared" si="37"/>
        <v>0.23982000000000001</v>
      </c>
      <c r="AN86" s="9">
        <f t="shared" si="38"/>
        <v>1.044E-2</v>
      </c>
      <c r="AO86" s="9">
        <f t="shared" si="39"/>
        <v>1.2800000000000001E-3</v>
      </c>
      <c r="AP86" s="1">
        <f t="shared" si="54"/>
        <v>1</v>
      </c>
      <c r="AQ86" s="1">
        <f t="shared" si="54"/>
        <v>4</v>
      </c>
      <c r="AR86" s="1"/>
      <c r="AS86" s="1">
        <f t="shared" si="55"/>
        <v>0</v>
      </c>
      <c r="AT86" s="1">
        <f t="shared" si="61"/>
        <v>5</v>
      </c>
      <c r="AU86" s="1">
        <f t="shared" si="40"/>
        <v>185</v>
      </c>
      <c r="AV86" s="9">
        <f t="shared" si="56"/>
        <v>3.7000000000000002E-3</v>
      </c>
      <c r="AW86" s="9">
        <f t="shared" si="41"/>
        <v>2.3999999999999998E-3</v>
      </c>
      <c r="AX86" s="9">
        <f t="shared" si="42"/>
        <v>1.2999999999999999E-3</v>
      </c>
      <c r="AY86" s="9">
        <f t="shared" si="43"/>
        <v>0</v>
      </c>
      <c r="AZ86" s="9">
        <f t="shared" si="44"/>
        <v>1E-4</v>
      </c>
      <c r="BJ86" s="7">
        <f t="shared" si="62"/>
        <v>86</v>
      </c>
      <c r="BK86" s="7">
        <f t="shared" si="62"/>
        <v>73</v>
      </c>
      <c r="BL86" s="1">
        <f t="shared" si="45"/>
        <v>0</v>
      </c>
      <c r="BM86" s="74">
        <f>+EvolOf!H75</f>
        <v>0</v>
      </c>
      <c r="BN86" s="1">
        <f t="shared" si="46"/>
        <v>0</v>
      </c>
      <c r="BO86" s="1">
        <f t="shared" si="57"/>
        <v>0</v>
      </c>
      <c r="BP86" s="36">
        <f t="shared" si="58"/>
        <v>0</v>
      </c>
      <c r="BQ86" s="1">
        <f t="shared" si="47"/>
        <v>0</v>
      </c>
      <c r="BR86" s="1">
        <f t="shared" si="48"/>
        <v>804411.56190058787</v>
      </c>
      <c r="BS86" s="1">
        <f t="shared" si="49"/>
        <v>234671.26224235183</v>
      </c>
    </row>
    <row r="87" spans="1:85" s="1" customFormat="1" x14ac:dyDescent="0.3">
      <c r="A87" s="7"/>
      <c r="B87" s="1">
        <f t="shared" si="33"/>
        <v>17726</v>
      </c>
      <c r="C87" s="1">
        <v>74</v>
      </c>
      <c r="D87" s="1">
        <v>32271</v>
      </c>
      <c r="E87" s="1">
        <v>4778</v>
      </c>
      <c r="F87" s="1">
        <v>0</v>
      </c>
      <c r="G87" s="1">
        <v>12405</v>
      </c>
      <c r="H87" s="1">
        <v>0</v>
      </c>
      <c r="I87" s="1">
        <v>543</v>
      </c>
      <c r="J87" s="5">
        <v>56.48</v>
      </c>
      <c r="K87" s="5">
        <v>1.57</v>
      </c>
      <c r="L87" s="5">
        <v>25</v>
      </c>
      <c r="M87" s="4">
        <v>1.23</v>
      </c>
      <c r="N87" s="1">
        <v>9197</v>
      </c>
      <c r="O87" s="1">
        <v>8520</v>
      </c>
      <c r="P87" s="1">
        <v>856</v>
      </c>
      <c r="Q87" s="1">
        <v>7531</v>
      </c>
      <c r="R87" s="1">
        <v>133</v>
      </c>
      <c r="S87" s="1">
        <v>4353</v>
      </c>
      <c r="T87" s="1">
        <v>440</v>
      </c>
      <c r="U87" s="1">
        <v>7310</v>
      </c>
      <c r="V87" s="1">
        <v>120</v>
      </c>
      <c r="W87" s="1">
        <v>69</v>
      </c>
      <c r="X87" s="1">
        <v>0</v>
      </c>
      <c r="Y87" s="1">
        <v>0</v>
      </c>
      <c r="Z87" s="1">
        <v>0</v>
      </c>
      <c r="AA87" s="1">
        <f t="shared" si="50"/>
        <v>39581</v>
      </c>
      <c r="AB87" s="1">
        <f t="shared" si="50"/>
        <v>4898</v>
      </c>
      <c r="AC87" s="1">
        <f t="shared" si="51"/>
        <v>12474</v>
      </c>
      <c r="AD87" s="1">
        <f t="shared" si="52"/>
        <v>543</v>
      </c>
      <c r="AE87" s="1">
        <f t="shared" si="59"/>
        <v>-376</v>
      </c>
      <c r="AF87" s="1">
        <f t="shared" si="53"/>
        <v>414</v>
      </c>
      <c r="AG87" s="1">
        <f t="shared" si="53"/>
        <v>0</v>
      </c>
      <c r="AH87" s="1">
        <f t="shared" si="53"/>
        <v>21</v>
      </c>
      <c r="AI87" s="1">
        <f t="shared" si="60"/>
        <v>59</v>
      </c>
      <c r="AJ87" s="9">
        <f t="shared" si="34"/>
        <v>3.0632968520816879E-2</v>
      </c>
      <c r="AK87" s="9">
        <f t="shared" si="35"/>
        <v>0.35452</v>
      </c>
      <c r="AL87" s="9">
        <f t="shared" si="36"/>
        <v>9.5560000000000006E-2</v>
      </c>
      <c r="AM87" s="9">
        <f t="shared" si="37"/>
        <v>0.24809999999999999</v>
      </c>
      <c r="AN87" s="9">
        <f t="shared" si="38"/>
        <v>1.086E-2</v>
      </c>
      <c r="AO87" s="9">
        <f t="shared" si="39"/>
        <v>1.1800000000000001E-3</v>
      </c>
      <c r="AP87" s="1">
        <f t="shared" si="54"/>
        <v>0</v>
      </c>
      <c r="AQ87" s="1">
        <f t="shared" si="54"/>
        <v>4</v>
      </c>
      <c r="AS87" s="1">
        <f t="shared" si="55"/>
        <v>0</v>
      </c>
      <c r="AT87" s="1">
        <f t="shared" si="61"/>
        <v>4</v>
      </c>
      <c r="AU87" s="1">
        <f t="shared" si="40"/>
        <v>189</v>
      </c>
      <c r="AV87" s="9">
        <f t="shared" si="56"/>
        <v>3.7799999999999999E-3</v>
      </c>
      <c r="AW87" s="9">
        <f t="shared" si="41"/>
        <v>2.3999999999999998E-3</v>
      </c>
      <c r="AX87" s="9">
        <f t="shared" si="42"/>
        <v>1.3799999999999999E-3</v>
      </c>
      <c r="AY87" s="9">
        <f t="shared" si="43"/>
        <v>0</v>
      </c>
      <c r="AZ87" s="9">
        <f t="shared" si="44"/>
        <v>8.0000000000000007E-5</v>
      </c>
      <c r="BB87" s="7"/>
      <c r="BC87" s="7"/>
      <c r="BD87" s="7"/>
      <c r="BE87" s="7"/>
      <c r="BF87" s="7"/>
      <c r="BG87" s="7"/>
      <c r="BH87" s="7"/>
      <c r="BI87" s="7"/>
      <c r="BJ87" s="7">
        <f t="shared" si="62"/>
        <v>87</v>
      </c>
      <c r="BK87" s="7">
        <f t="shared" si="62"/>
        <v>74</v>
      </c>
      <c r="BL87" s="1">
        <f t="shared" si="45"/>
        <v>0</v>
      </c>
      <c r="BM87" s="74">
        <f>+EvolOf!H76</f>
        <v>0</v>
      </c>
      <c r="BN87" s="1">
        <f t="shared" si="46"/>
        <v>0</v>
      </c>
      <c r="BO87" s="1">
        <f t="shared" si="57"/>
        <v>0</v>
      </c>
      <c r="BP87" s="36">
        <f t="shared" si="58"/>
        <v>0</v>
      </c>
      <c r="BQ87" s="1">
        <f t="shared" si="47"/>
        <v>0</v>
      </c>
      <c r="BR87" s="1">
        <f t="shared" si="48"/>
        <v>807097.94227938086</v>
      </c>
      <c r="BS87" s="1">
        <f t="shared" si="49"/>
        <v>217551.27881140029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3"/>
        <v>17782</v>
      </c>
      <c r="C88" s="1">
        <v>75</v>
      </c>
      <c r="D88" s="1">
        <v>32217</v>
      </c>
      <c r="E88" s="1">
        <v>4432</v>
      </c>
      <c r="F88" s="1">
        <v>0</v>
      </c>
      <c r="G88" s="1">
        <v>12787</v>
      </c>
      <c r="H88" s="1">
        <v>0</v>
      </c>
      <c r="I88" s="1">
        <v>563</v>
      </c>
      <c r="J88" s="5">
        <v>56.48</v>
      </c>
      <c r="K88" s="5">
        <v>1.57</v>
      </c>
      <c r="L88" s="5">
        <v>25.1</v>
      </c>
      <c r="M88" s="4">
        <v>1.21</v>
      </c>
      <c r="N88" s="1">
        <v>9248</v>
      </c>
      <c r="O88" s="1">
        <v>8524</v>
      </c>
      <c r="P88" s="1">
        <v>713</v>
      </c>
      <c r="Q88" s="1">
        <v>7677</v>
      </c>
      <c r="R88" s="1">
        <v>133</v>
      </c>
      <c r="S88" s="1">
        <v>4035</v>
      </c>
      <c r="T88" s="1">
        <v>409</v>
      </c>
      <c r="U88" s="1">
        <v>7305</v>
      </c>
      <c r="V88" s="1">
        <v>120</v>
      </c>
      <c r="W88" s="1">
        <v>73</v>
      </c>
      <c r="X88" s="1">
        <v>0</v>
      </c>
      <c r="Y88" s="1">
        <v>0</v>
      </c>
      <c r="Z88" s="1">
        <v>0</v>
      </c>
      <c r="AA88" s="1">
        <f t="shared" si="50"/>
        <v>39522</v>
      </c>
      <c r="AB88" s="1">
        <f t="shared" si="50"/>
        <v>4552</v>
      </c>
      <c r="AC88" s="1">
        <f t="shared" si="51"/>
        <v>12860</v>
      </c>
      <c r="AD88" s="1">
        <f t="shared" si="52"/>
        <v>563</v>
      </c>
      <c r="AE88" s="1">
        <f t="shared" si="59"/>
        <v>-346</v>
      </c>
      <c r="AF88" s="1">
        <f t="shared" si="53"/>
        <v>382</v>
      </c>
      <c r="AG88" s="1">
        <f t="shared" si="53"/>
        <v>0</v>
      </c>
      <c r="AH88" s="1">
        <f t="shared" si="53"/>
        <v>20</v>
      </c>
      <c r="AI88" s="1">
        <f t="shared" si="60"/>
        <v>56</v>
      </c>
      <c r="AJ88" s="9">
        <f t="shared" si="34"/>
        <v>3.1661230457766282E-2</v>
      </c>
      <c r="AK88" s="9">
        <f t="shared" si="35"/>
        <v>0.35564000000000001</v>
      </c>
      <c r="AL88" s="9">
        <f t="shared" si="36"/>
        <v>8.8639999999999997E-2</v>
      </c>
      <c r="AM88" s="9">
        <f t="shared" si="37"/>
        <v>0.25574000000000002</v>
      </c>
      <c r="AN88" s="9">
        <f t="shared" si="38"/>
        <v>1.1259999999999999E-2</v>
      </c>
      <c r="AO88" s="9">
        <f t="shared" si="39"/>
        <v>1.1199999999999999E-3</v>
      </c>
      <c r="AP88" s="1">
        <f t="shared" si="54"/>
        <v>0</v>
      </c>
      <c r="AQ88" s="1">
        <f t="shared" si="54"/>
        <v>4</v>
      </c>
      <c r="AS88" s="1">
        <f t="shared" si="55"/>
        <v>0</v>
      </c>
      <c r="AT88" s="1">
        <f t="shared" si="61"/>
        <v>4</v>
      </c>
      <c r="AU88" s="1">
        <f t="shared" si="40"/>
        <v>193</v>
      </c>
      <c r="AV88" s="9">
        <f t="shared" si="56"/>
        <v>3.8600000000000001E-3</v>
      </c>
      <c r="AW88" s="9">
        <f t="shared" si="41"/>
        <v>2.3999999999999998E-3</v>
      </c>
      <c r="AX88" s="9">
        <f t="shared" si="42"/>
        <v>1.4599999999999999E-3</v>
      </c>
      <c r="AY88" s="9">
        <f t="shared" si="43"/>
        <v>0</v>
      </c>
      <c r="AZ88" s="9">
        <f t="shared" si="44"/>
        <v>8.0000000000000007E-5</v>
      </c>
      <c r="BB88" s="7"/>
      <c r="BC88" s="7"/>
      <c r="BD88" s="7"/>
      <c r="BE88" s="7"/>
      <c r="BF88" s="7"/>
      <c r="BG88" s="7"/>
      <c r="BH88" s="7"/>
      <c r="BI88" s="7"/>
      <c r="BJ88" s="7">
        <f t="shared" si="62"/>
        <v>88</v>
      </c>
      <c r="BK88" s="7">
        <f t="shared" si="62"/>
        <v>75</v>
      </c>
      <c r="BL88" s="1">
        <f t="shared" si="45"/>
        <v>0</v>
      </c>
      <c r="BM88" s="74">
        <f>+EvolOf!H77</f>
        <v>0</v>
      </c>
      <c r="BN88" s="1">
        <f t="shared" si="46"/>
        <v>0</v>
      </c>
      <c r="BO88" s="1">
        <f t="shared" si="57"/>
        <v>0</v>
      </c>
      <c r="BP88" s="36">
        <f t="shared" si="58"/>
        <v>0</v>
      </c>
      <c r="BQ88" s="1">
        <f t="shared" si="47"/>
        <v>0</v>
      </c>
      <c r="BR88" s="1">
        <f t="shared" si="48"/>
        <v>809647.72704569274</v>
      </c>
      <c r="BS88" s="1">
        <f t="shared" si="49"/>
        <v>201797.2515052587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3"/>
        <v>17831</v>
      </c>
      <c r="C89" s="1">
        <v>76</v>
      </c>
      <c r="D89" s="1">
        <v>32168</v>
      </c>
      <c r="E89" s="1">
        <v>4102</v>
      </c>
      <c r="F89" s="1">
        <v>0</v>
      </c>
      <c r="G89" s="1">
        <v>13149</v>
      </c>
      <c r="H89" s="1">
        <v>0</v>
      </c>
      <c r="I89" s="1">
        <v>580</v>
      </c>
      <c r="J89" s="5">
        <v>56.49</v>
      </c>
      <c r="K89" s="5">
        <v>1.57</v>
      </c>
      <c r="L89" s="5">
        <v>25.2</v>
      </c>
      <c r="M89" s="4">
        <v>1.2</v>
      </c>
      <c r="N89" s="1">
        <v>9294</v>
      </c>
      <c r="O89" s="1">
        <v>8527</v>
      </c>
      <c r="P89" s="1">
        <v>582</v>
      </c>
      <c r="Q89" s="1">
        <v>7811</v>
      </c>
      <c r="R89" s="1">
        <v>134</v>
      </c>
      <c r="S89" s="1">
        <v>3735</v>
      </c>
      <c r="T89" s="1">
        <v>379</v>
      </c>
      <c r="U89" s="1">
        <v>7301</v>
      </c>
      <c r="V89" s="1">
        <v>119</v>
      </c>
      <c r="W89" s="1">
        <v>78</v>
      </c>
      <c r="X89" s="1">
        <v>0</v>
      </c>
      <c r="Y89" s="1">
        <v>0</v>
      </c>
      <c r="Z89" s="1">
        <v>0</v>
      </c>
      <c r="AA89" s="1">
        <f t="shared" si="50"/>
        <v>39469</v>
      </c>
      <c r="AB89" s="1">
        <f t="shared" si="50"/>
        <v>4221</v>
      </c>
      <c r="AC89" s="1">
        <f t="shared" si="51"/>
        <v>13227</v>
      </c>
      <c r="AD89" s="1">
        <f t="shared" si="52"/>
        <v>580</v>
      </c>
      <c r="AE89" s="1">
        <f t="shared" si="59"/>
        <v>-330</v>
      </c>
      <c r="AF89" s="1">
        <f t="shared" si="53"/>
        <v>362</v>
      </c>
      <c r="AG89" s="1">
        <f t="shared" si="53"/>
        <v>0</v>
      </c>
      <c r="AH89" s="1">
        <f t="shared" si="53"/>
        <v>17</v>
      </c>
      <c r="AI89" s="1">
        <f t="shared" si="60"/>
        <v>49</v>
      </c>
      <c r="AJ89" s="9">
        <f t="shared" si="34"/>
        <v>3.2527620436318773E-2</v>
      </c>
      <c r="AK89" s="9">
        <f t="shared" si="35"/>
        <v>0.35661999999999999</v>
      </c>
      <c r="AL89" s="9">
        <f t="shared" si="36"/>
        <v>8.2040000000000002E-2</v>
      </c>
      <c r="AM89" s="9">
        <f t="shared" si="37"/>
        <v>0.26297999999999999</v>
      </c>
      <c r="AN89" s="9">
        <f t="shared" si="38"/>
        <v>1.1599999999999999E-2</v>
      </c>
      <c r="AO89" s="9">
        <f t="shared" si="39"/>
        <v>9.7999999999999997E-4</v>
      </c>
      <c r="AP89" s="1">
        <f t="shared" si="54"/>
        <v>-1</v>
      </c>
      <c r="AQ89" s="1">
        <f t="shared" si="54"/>
        <v>5</v>
      </c>
      <c r="AS89" s="1">
        <f t="shared" si="55"/>
        <v>0</v>
      </c>
      <c r="AT89" s="1">
        <f t="shared" si="61"/>
        <v>4</v>
      </c>
      <c r="AU89" s="1">
        <f t="shared" si="40"/>
        <v>197</v>
      </c>
      <c r="AV89" s="9">
        <f t="shared" si="56"/>
        <v>3.9399999999999999E-3</v>
      </c>
      <c r="AW89" s="9">
        <f t="shared" si="41"/>
        <v>2.3800000000000002E-3</v>
      </c>
      <c r="AX89" s="9">
        <f t="shared" si="42"/>
        <v>1.56E-3</v>
      </c>
      <c r="AY89" s="9">
        <f t="shared" si="43"/>
        <v>0</v>
      </c>
      <c r="AZ89" s="9">
        <f t="shared" si="44"/>
        <v>8.0000000000000007E-5</v>
      </c>
      <c r="BB89" s="7"/>
      <c r="BC89" s="7"/>
      <c r="BD89" s="7"/>
      <c r="BE89" s="7"/>
      <c r="BF89" s="7"/>
      <c r="BG89" s="7"/>
      <c r="BH89" s="7"/>
      <c r="BI89" s="7"/>
      <c r="BJ89" s="7">
        <f t="shared" si="62"/>
        <v>89</v>
      </c>
      <c r="BK89" s="7">
        <f t="shared" si="62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3"/>
        <v>17876</v>
      </c>
      <c r="C90" s="1">
        <v>77</v>
      </c>
      <c r="D90" s="1">
        <v>32122</v>
      </c>
      <c r="E90" s="1">
        <v>3790</v>
      </c>
      <c r="F90" s="1">
        <v>0</v>
      </c>
      <c r="G90" s="1">
        <v>13487</v>
      </c>
      <c r="H90" s="1">
        <v>0</v>
      </c>
      <c r="I90" s="1">
        <v>599</v>
      </c>
      <c r="J90" s="5">
        <v>56.5</v>
      </c>
      <c r="K90" s="5">
        <v>1.57</v>
      </c>
      <c r="L90" s="5">
        <v>25.3</v>
      </c>
      <c r="M90" s="4">
        <v>1.18</v>
      </c>
      <c r="N90" s="1">
        <v>9336</v>
      </c>
      <c r="O90" s="1">
        <v>8531</v>
      </c>
      <c r="P90" s="1">
        <v>475</v>
      </c>
      <c r="Q90" s="1">
        <v>7921</v>
      </c>
      <c r="R90" s="1">
        <v>135</v>
      </c>
      <c r="S90" s="1">
        <v>3450</v>
      </c>
      <c r="T90" s="1">
        <v>350</v>
      </c>
      <c r="U90" s="1">
        <v>7297</v>
      </c>
      <c r="V90" s="1">
        <v>119</v>
      </c>
      <c r="W90" s="1">
        <v>83</v>
      </c>
      <c r="X90" s="1">
        <v>0</v>
      </c>
      <c r="Y90" s="1">
        <v>0</v>
      </c>
      <c r="Z90" s="1">
        <v>0</v>
      </c>
      <c r="AA90" s="1">
        <f t="shared" si="50"/>
        <v>39419</v>
      </c>
      <c r="AB90" s="1">
        <f t="shared" si="50"/>
        <v>3909</v>
      </c>
      <c r="AC90" s="1">
        <f t="shared" si="51"/>
        <v>13570</v>
      </c>
      <c r="AD90" s="1">
        <f t="shared" si="52"/>
        <v>599</v>
      </c>
      <c r="AE90" s="1">
        <f t="shared" si="59"/>
        <v>-312</v>
      </c>
      <c r="AF90" s="1">
        <f t="shared" si="53"/>
        <v>338</v>
      </c>
      <c r="AG90" s="1">
        <f t="shared" si="53"/>
        <v>0</v>
      </c>
      <c r="AH90" s="1">
        <f t="shared" si="53"/>
        <v>19</v>
      </c>
      <c r="AI90" s="1">
        <f t="shared" si="60"/>
        <v>45</v>
      </c>
      <c r="AJ90" s="9">
        <f t="shared" si="34"/>
        <v>3.3508614902662791E-2</v>
      </c>
      <c r="AK90" s="9">
        <f t="shared" si="35"/>
        <v>0.35752</v>
      </c>
      <c r="AL90" s="9">
        <f t="shared" si="36"/>
        <v>7.5800000000000006E-2</v>
      </c>
      <c r="AM90" s="9">
        <f t="shared" si="37"/>
        <v>0.26973999999999998</v>
      </c>
      <c r="AN90" s="9">
        <f t="shared" si="38"/>
        <v>1.1979999999999999E-2</v>
      </c>
      <c r="AO90" s="9">
        <f t="shared" si="39"/>
        <v>8.9999999999999998E-4</v>
      </c>
      <c r="AP90" s="1">
        <f t="shared" si="54"/>
        <v>0</v>
      </c>
      <c r="AQ90" s="1">
        <f t="shared" si="54"/>
        <v>5</v>
      </c>
      <c r="AS90" s="1">
        <f t="shared" si="55"/>
        <v>0</v>
      </c>
      <c r="AT90" s="1">
        <f t="shared" si="61"/>
        <v>5</v>
      </c>
      <c r="AU90" s="1">
        <f t="shared" si="40"/>
        <v>202</v>
      </c>
      <c r="AV90" s="9">
        <f t="shared" si="56"/>
        <v>4.0400000000000002E-3</v>
      </c>
      <c r="AW90" s="9">
        <f t="shared" si="41"/>
        <v>2.3800000000000002E-3</v>
      </c>
      <c r="AX90" s="9">
        <f t="shared" si="42"/>
        <v>1.66E-3</v>
      </c>
      <c r="AY90" s="9">
        <f t="shared" si="43"/>
        <v>0</v>
      </c>
      <c r="AZ90" s="9">
        <f t="shared" si="44"/>
        <v>1E-4</v>
      </c>
      <c r="BB90" s="7"/>
      <c r="BC90" s="7"/>
      <c r="BD90" s="7"/>
      <c r="BE90" s="7"/>
      <c r="BF90" s="7"/>
      <c r="BG90" s="7"/>
      <c r="BH90" s="7"/>
      <c r="BI90" s="7"/>
      <c r="BJ90" s="7">
        <f t="shared" si="62"/>
        <v>90</v>
      </c>
      <c r="BK90" s="7">
        <f t="shared" si="62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3"/>
        <v>17920</v>
      </c>
      <c r="C91" s="1">
        <v>78</v>
      </c>
      <c r="D91" s="1">
        <v>32079</v>
      </c>
      <c r="E91" s="1">
        <v>3510</v>
      </c>
      <c r="F91" s="1">
        <v>0</v>
      </c>
      <c r="G91" s="1">
        <v>13793</v>
      </c>
      <c r="H91" s="1">
        <v>0</v>
      </c>
      <c r="I91" s="1">
        <v>617</v>
      </c>
      <c r="J91" s="5">
        <v>56.51</v>
      </c>
      <c r="K91" s="5">
        <v>1.57</v>
      </c>
      <c r="L91" s="5">
        <v>25.3</v>
      </c>
      <c r="M91" s="4">
        <v>1.17</v>
      </c>
      <c r="N91" s="1">
        <v>9375</v>
      </c>
      <c r="O91" s="1">
        <v>8535</v>
      </c>
      <c r="P91" s="1">
        <v>388</v>
      </c>
      <c r="Q91" s="1">
        <v>8010</v>
      </c>
      <c r="R91" s="1">
        <v>135</v>
      </c>
      <c r="S91" s="1">
        <v>3194</v>
      </c>
      <c r="T91" s="1">
        <v>324</v>
      </c>
      <c r="U91" s="1">
        <v>7293</v>
      </c>
      <c r="V91" s="1">
        <v>118</v>
      </c>
      <c r="W91" s="1">
        <v>88</v>
      </c>
      <c r="X91" s="1">
        <v>0</v>
      </c>
      <c r="Y91" s="1">
        <v>0</v>
      </c>
      <c r="Z91" s="1">
        <v>0</v>
      </c>
      <c r="AA91" s="1">
        <f t="shared" si="50"/>
        <v>39372</v>
      </c>
      <c r="AB91" s="1">
        <f t="shared" si="50"/>
        <v>3628</v>
      </c>
      <c r="AC91" s="1">
        <f t="shared" si="51"/>
        <v>13881</v>
      </c>
      <c r="AD91" s="1">
        <f t="shared" si="52"/>
        <v>617</v>
      </c>
      <c r="AE91" s="1">
        <f t="shared" si="59"/>
        <v>-280</v>
      </c>
      <c r="AF91" s="1">
        <f t="shared" si="53"/>
        <v>306</v>
      </c>
      <c r="AG91" s="1">
        <f t="shared" si="53"/>
        <v>0</v>
      </c>
      <c r="AH91" s="1">
        <f t="shared" si="53"/>
        <v>18</v>
      </c>
      <c r="AI91" s="1">
        <f t="shared" si="60"/>
        <v>44</v>
      </c>
      <c r="AJ91" s="9">
        <f t="shared" si="34"/>
        <v>3.4430803571428574E-2</v>
      </c>
      <c r="AK91" s="9">
        <f t="shared" si="35"/>
        <v>0.3584</v>
      </c>
      <c r="AL91" s="9">
        <f t="shared" si="36"/>
        <v>7.0199999999999999E-2</v>
      </c>
      <c r="AM91" s="9">
        <f t="shared" si="37"/>
        <v>0.27585999999999999</v>
      </c>
      <c r="AN91" s="9">
        <f t="shared" si="38"/>
        <v>1.234E-2</v>
      </c>
      <c r="AO91" s="9">
        <f t="shared" si="39"/>
        <v>8.8000000000000003E-4</v>
      </c>
      <c r="AP91" s="1">
        <f t="shared" si="54"/>
        <v>-1</v>
      </c>
      <c r="AQ91" s="1">
        <f t="shared" si="54"/>
        <v>5</v>
      </c>
      <c r="AS91" s="1">
        <f t="shared" si="55"/>
        <v>0</v>
      </c>
      <c r="AT91" s="1">
        <f t="shared" si="61"/>
        <v>4</v>
      </c>
      <c r="AU91" s="1">
        <f t="shared" si="40"/>
        <v>206</v>
      </c>
      <c r="AV91" s="9">
        <f t="shared" si="56"/>
        <v>4.1200000000000004E-3</v>
      </c>
      <c r="AW91" s="9">
        <f t="shared" si="41"/>
        <v>2.3600000000000001E-3</v>
      </c>
      <c r="AX91" s="9">
        <f t="shared" si="42"/>
        <v>1.7600000000000001E-3</v>
      </c>
      <c r="AY91" s="9">
        <f t="shared" si="43"/>
        <v>0</v>
      </c>
      <c r="AZ91" s="9">
        <f t="shared" si="44"/>
        <v>8.0000000000000007E-5</v>
      </c>
      <c r="BB91" s="7"/>
      <c r="BC91" s="7"/>
      <c r="BD91" s="7"/>
      <c r="BE91" s="7"/>
      <c r="BF91" s="7"/>
      <c r="BG91" s="7"/>
      <c r="BH91" s="7"/>
      <c r="BI91" s="7"/>
      <c r="BJ91" s="7">
        <f t="shared" si="62"/>
        <v>91</v>
      </c>
      <c r="BK91" s="7">
        <f t="shared" si="62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3"/>
        <v>17957</v>
      </c>
      <c r="C92" s="1">
        <v>79</v>
      </c>
      <c r="D92" s="1">
        <v>32041</v>
      </c>
      <c r="E92" s="1">
        <v>3248</v>
      </c>
      <c r="F92" s="1">
        <v>0</v>
      </c>
      <c r="G92" s="1">
        <v>14074</v>
      </c>
      <c r="H92" s="1">
        <v>0</v>
      </c>
      <c r="I92" s="1">
        <v>635</v>
      </c>
      <c r="J92" s="5">
        <v>56.51</v>
      </c>
      <c r="K92" s="5">
        <v>1.57</v>
      </c>
      <c r="L92" s="5">
        <v>25.4</v>
      </c>
      <c r="M92" s="4">
        <v>1.1499999999999999</v>
      </c>
      <c r="N92" s="1">
        <v>9409</v>
      </c>
      <c r="O92" s="1">
        <v>8539</v>
      </c>
      <c r="P92" s="1">
        <v>318</v>
      </c>
      <c r="Q92" s="1">
        <v>8085</v>
      </c>
      <c r="R92" s="1">
        <v>135</v>
      </c>
      <c r="S92" s="1">
        <v>2958</v>
      </c>
      <c r="T92" s="1">
        <v>299</v>
      </c>
      <c r="U92" s="1">
        <v>7288</v>
      </c>
      <c r="V92" s="1">
        <v>118</v>
      </c>
      <c r="W92" s="1">
        <v>93</v>
      </c>
      <c r="X92" s="1">
        <v>0</v>
      </c>
      <c r="Y92" s="1">
        <v>0</v>
      </c>
      <c r="Z92" s="1">
        <v>0</v>
      </c>
      <c r="AA92" s="1">
        <f t="shared" si="50"/>
        <v>39329</v>
      </c>
      <c r="AB92" s="1">
        <f t="shared" si="50"/>
        <v>3366</v>
      </c>
      <c r="AC92" s="1">
        <f t="shared" si="51"/>
        <v>14167</v>
      </c>
      <c r="AD92" s="1">
        <f t="shared" si="52"/>
        <v>635</v>
      </c>
      <c r="AE92" s="1">
        <f t="shared" si="59"/>
        <v>-262</v>
      </c>
      <c r="AF92" s="1">
        <f t="shared" si="53"/>
        <v>281</v>
      </c>
      <c r="AG92" s="1">
        <f t="shared" si="53"/>
        <v>0</v>
      </c>
      <c r="AH92" s="1">
        <f t="shared" si="53"/>
        <v>18</v>
      </c>
      <c r="AI92" s="1">
        <f t="shared" si="60"/>
        <v>37</v>
      </c>
      <c r="AJ92" s="9">
        <f t="shared" si="34"/>
        <v>3.5362254274099239E-2</v>
      </c>
      <c r="AK92" s="9">
        <f t="shared" si="35"/>
        <v>0.35914000000000001</v>
      </c>
      <c r="AL92" s="9">
        <f t="shared" si="36"/>
        <v>6.4960000000000004E-2</v>
      </c>
      <c r="AM92" s="9">
        <f t="shared" si="37"/>
        <v>0.28148000000000001</v>
      </c>
      <c r="AN92" s="9">
        <f t="shared" si="38"/>
        <v>1.2699999999999999E-2</v>
      </c>
      <c r="AO92" s="9">
        <f t="shared" si="39"/>
        <v>7.3999999999999999E-4</v>
      </c>
      <c r="AP92" s="1">
        <f t="shared" si="54"/>
        <v>0</v>
      </c>
      <c r="AQ92" s="1">
        <f t="shared" si="54"/>
        <v>5</v>
      </c>
      <c r="AS92" s="1">
        <f t="shared" si="55"/>
        <v>0</v>
      </c>
      <c r="AT92" s="1">
        <f t="shared" si="61"/>
        <v>5</v>
      </c>
      <c r="AU92" s="1">
        <f t="shared" si="40"/>
        <v>211</v>
      </c>
      <c r="AV92" s="9">
        <f t="shared" si="56"/>
        <v>4.2199999999999998E-3</v>
      </c>
      <c r="AW92" s="9">
        <f t="shared" si="41"/>
        <v>2.3600000000000001E-3</v>
      </c>
      <c r="AX92" s="9">
        <f t="shared" si="42"/>
        <v>1.8600000000000001E-3</v>
      </c>
      <c r="AY92" s="9">
        <f t="shared" si="43"/>
        <v>0</v>
      </c>
      <c r="AZ92" s="9">
        <f t="shared" si="44"/>
        <v>1E-4</v>
      </c>
      <c r="BB92" s="7"/>
      <c r="BC92" s="7"/>
      <c r="BD92" s="7"/>
      <c r="BE92" s="7"/>
      <c r="BF92" s="7"/>
      <c r="BG92" s="7"/>
      <c r="BH92" s="7"/>
      <c r="BI92" s="7"/>
      <c r="BJ92" s="7">
        <f t="shared" si="62"/>
        <v>92</v>
      </c>
      <c r="BK92" s="7">
        <f t="shared" si="62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3"/>
        <v>17992</v>
      </c>
      <c r="C93" s="1">
        <v>80</v>
      </c>
      <c r="D93" s="1">
        <v>32005</v>
      </c>
      <c r="E93" s="1">
        <v>3010</v>
      </c>
      <c r="F93" s="1">
        <v>0</v>
      </c>
      <c r="G93" s="1">
        <v>14331</v>
      </c>
      <c r="H93" s="1">
        <v>0</v>
      </c>
      <c r="I93" s="1">
        <v>651</v>
      </c>
      <c r="J93" s="5">
        <v>56.52</v>
      </c>
      <c r="K93" s="5">
        <v>1.57</v>
      </c>
      <c r="L93" s="5">
        <v>25.4</v>
      </c>
      <c r="M93" s="4">
        <v>1.1399999999999999</v>
      </c>
      <c r="N93" s="1">
        <v>9441</v>
      </c>
      <c r="O93" s="1">
        <v>8543</v>
      </c>
      <c r="P93" s="1">
        <v>262</v>
      </c>
      <c r="Q93" s="1">
        <v>8144</v>
      </c>
      <c r="R93" s="1">
        <v>136</v>
      </c>
      <c r="S93" s="1">
        <v>2744</v>
      </c>
      <c r="T93" s="1">
        <v>276</v>
      </c>
      <c r="U93" s="1">
        <v>7283</v>
      </c>
      <c r="V93" s="1">
        <v>118</v>
      </c>
      <c r="W93" s="1">
        <v>97</v>
      </c>
      <c r="X93" s="1">
        <v>0</v>
      </c>
      <c r="Y93" s="1">
        <v>0</v>
      </c>
      <c r="Z93" s="1">
        <v>0</v>
      </c>
      <c r="AA93" s="1">
        <f t="shared" si="50"/>
        <v>39288</v>
      </c>
      <c r="AB93" s="1">
        <f t="shared" si="50"/>
        <v>3128</v>
      </c>
      <c r="AC93" s="1">
        <f t="shared" si="51"/>
        <v>14428</v>
      </c>
      <c r="AD93" s="1">
        <f t="shared" si="52"/>
        <v>651</v>
      </c>
      <c r="AE93" s="1">
        <f t="shared" si="59"/>
        <v>-238</v>
      </c>
      <c r="AF93" s="1">
        <f t="shared" si="53"/>
        <v>257</v>
      </c>
      <c r="AG93" s="1">
        <f t="shared" si="53"/>
        <v>0</v>
      </c>
      <c r="AH93" s="1">
        <f t="shared" si="53"/>
        <v>16</v>
      </c>
      <c r="AI93" s="1">
        <f t="shared" si="60"/>
        <v>35</v>
      </c>
      <c r="AJ93" s="9">
        <f t="shared" si="34"/>
        <v>3.6182747887950201E-2</v>
      </c>
      <c r="AK93" s="9">
        <f t="shared" si="35"/>
        <v>0.35983999999999999</v>
      </c>
      <c r="AL93" s="9">
        <f t="shared" si="36"/>
        <v>6.0199999999999997E-2</v>
      </c>
      <c r="AM93" s="9">
        <f t="shared" si="37"/>
        <v>0.28661999999999999</v>
      </c>
      <c r="AN93" s="9">
        <f t="shared" si="38"/>
        <v>1.302E-2</v>
      </c>
      <c r="AO93" s="9">
        <f t="shared" si="39"/>
        <v>6.9999999999999999E-4</v>
      </c>
      <c r="AP93" s="1">
        <f t="shared" si="54"/>
        <v>0</v>
      </c>
      <c r="AQ93" s="1">
        <f t="shared" si="54"/>
        <v>4</v>
      </c>
      <c r="AS93" s="1">
        <f t="shared" si="55"/>
        <v>0</v>
      </c>
      <c r="AT93" s="1">
        <f t="shared" si="61"/>
        <v>4</v>
      </c>
      <c r="AU93" s="1">
        <f t="shared" si="40"/>
        <v>215</v>
      </c>
      <c r="AV93" s="9">
        <f t="shared" si="56"/>
        <v>4.3E-3</v>
      </c>
      <c r="AW93" s="9">
        <f t="shared" si="41"/>
        <v>2.3600000000000001E-3</v>
      </c>
      <c r="AX93" s="9">
        <f t="shared" si="42"/>
        <v>1.9400000000000001E-3</v>
      </c>
      <c r="AY93" s="9">
        <f t="shared" si="43"/>
        <v>0</v>
      </c>
      <c r="AZ93" s="9">
        <f t="shared" si="44"/>
        <v>8.0000000000000007E-5</v>
      </c>
      <c r="BB93" s="7"/>
      <c r="BC93" s="7"/>
      <c r="BD93" s="7"/>
      <c r="BE93" s="7"/>
      <c r="BF93" s="7"/>
      <c r="BG93" s="7"/>
      <c r="BH93" s="7"/>
      <c r="BI93" s="7"/>
      <c r="BJ93" s="7">
        <f t="shared" si="62"/>
        <v>93</v>
      </c>
      <c r="BK93" s="7">
        <f t="shared" si="62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3"/>
        <v>18027</v>
      </c>
      <c r="C94" s="1">
        <v>81</v>
      </c>
      <c r="D94" s="1">
        <v>31971</v>
      </c>
      <c r="E94" s="1">
        <v>2793</v>
      </c>
      <c r="F94" s="1">
        <v>0</v>
      </c>
      <c r="G94" s="1">
        <v>14569</v>
      </c>
      <c r="H94" s="1">
        <v>0</v>
      </c>
      <c r="I94" s="1">
        <v>665</v>
      </c>
      <c r="J94" s="5">
        <v>56.53</v>
      </c>
      <c r="K94" s="5">
        <v>1.57</v>
      </c>
      <c r="L94" s="5">
        <v>25.5</v>
      </c>
      <c r="M94" s="4">
        <v>1.1299999999999999</v>
      </c>
      <c r="N94" s="1">
        <v>9471</v>
      </c>
      <c r="O94" s="1">
        <v>8547</v>
      </c>
      <c r="P94" s="1">
        <v>217</v>
      </c>
      <c r="Q94" s="1">
        <v>8193</v>
      </c>
      <c r="R94" s="1">
        <v>136</v>
      </c>
      <c r="S94" s="1">
        <v>2547</v>
      </c>
      <c r="T94" s="1">
        <v>256</v>
      </c>
      <c r="U94" s="1">
        <v>7279</v>
      </c>
      <c r="V94" s="1">
        <v>118</v>
      </c>
      <c r="W94" s="1">
        <v>102</v>
      </c>
      <c r="X94" s="1">
        <v>0</v>
      </c>
      <c r="Y94" s="1">
        <v>0</v>
      </c>
      <c r="Z94" s="1">
        <v>0</v>
      </c>
      <c r="AA94" s="1">
        <f t="shared" si="50"/>
        <v>39250</v>
      </c>
      <c r="AB94" s="1">
        <f t="shared" si="50"/>
        <v>2911</v>
      </c>
      <c r="AC94" s="1">
        <f t="shared" si="51"/>
        <v>14671</v>
      </c>
      <c r="AD94" s="1">
        <f t="shared" si="52"/>
        <v>665</v>
      </c>
      <c r="AE94" s="1">
        <f t="shared" si="59"/>
        <v>-217</v>
      </c>
      <c r="AF94" s="1">
        <f t="shared" si="53"/>
        <v>238</v>
      </c>
      <c r="AG94" s="1">
        <f t="shared" si="53"/>
        <v>0</v>
      </c>
      <c r="AH94" s="1">
        <f t="shared" si="53"/>
        <v>14</v>
      </c>
      <c r="AI94" s="1">
        <f t="shared" si="60"/>
        <v>35</v>
      </c>
      <c r="AJ94" s="9">
        <f t="shared" si="34"/>
        <v>3.6889110778277029E-2</v>
      </c>
      <c r="AK94" s="9">
        <f t="shared" si="35"/>
        <v>0.36054000000000003</v>
      </c>
      <c r="AL94" s="9">
        <f t="shared" si="36"/>
        <v>5.586E-2</v>
      </c>
      <c r="AM94" s="9">
        <f t="shared" si="37"/>
        <v>0.29137999999999997</v>
      </c>
      <c r="AN94" s="9">
        <f t="shared" si="38"/>
        <v>1.3299999999999999E-2</v>
      </c>
      <c r="AO94" s="9">
        <f t="shared" si="39"/>
        <v>6.9999999999999999E-4</v>
      </c>
      <c r="AP94" s="1">
        <f t="shared" si="54"/>
        <v>0</v>
      </c>
      <c r="AQ94" s="1">
        <f t="shared" si="54"/>
        <v>5</v>
      </c>
      <c r="AS94" s="1">
        <f t="shared" si="55"/>
        <v>0</v>
      </c>
      <c r="AT94" s="1">
        <f t="shared" si="61"/>
        <v>5</v>
      </c>
      <c r="AU94" s="1">
        <f t="shared" si="40"/>
        <v>220</v>
      </c>
      <c r="AV94" s="9">
        <f t="shared" si="56"/>
        <v>4.4000000000000003E-3</v>
      </c>
      <c r="AW94" s="9">
        <f t="shared" si="41"/>
        <v>2.3600000000000001E-3</v>
      </c>
      <c r="AX94" s="9">
        <f t="shared" si="42"/>
        <v>2.0400000000000001E-3</v>
      </c>
      <c r="AY94" s="9">
        <f t="shared" si="43"/>
        <v>0</v>
      </c>
      <c r="AZ94" s="9">
        <f t="shared" si="44"/>
        <v>1E-4</v>
      </c>
      <c r="BB94" s="7"/>
      <c r="BC94" s="7"/>
      <c r="BD94" s="7"/>
      <c r="BE94" s="7"/>
      <c r="BF94" s="7"/>
      <c r="BG94" s="7"/>
      <c r="BH94" s="7"/>
      <c r="BI94" s="7"/>
      <c r="BJ94" s="7">
        <f t="shared" si="62"/>
        <v>94</v>
      </c>
      <c r="BK94" s="7">
        <f t="shared" si="62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3"/>
        <v>18057</v>
      </c>
      <c r="C95" s="1">
        <v>82</v>
      </c>
      <c r="D95" s="1">
        <v>31941</v>
      </c>
      <c r="E95" s="1">
        <v>2589</v>
      </c>
      <c r="F95" s="1">
        <v>0</v>
      </c>
      <c r="G95" s="1">
        <v>14789</v>
      </c>
      <c r="H95" s="1">
        <v>0</v>
      </c>
      <c r="I95" s="1">
        <v>679</v>
      </c>
      <c r="J95" s="5">
        <v>56.54</v>
      </c>
      <c r="K95" s="5">
        <v>1.57</v>
      </c>
      <c r="L95" s="5">
        <v>25.5</v>
      </c>
      <c r="M95" s="4">
        <v>1.1200000000000001</v>
      </c>
      <c r="N95" s="1">
        <v>9498</v>
      </c>
      <c r="O95" s="1">
        <v>8550</v>
      </c>
      <c r="P95" s="1">
        <v>182</v>
      </c>
      <c r="Q95" s="1">
        <v>8231</v>
      </c>
      <c r="R95" s="1">
        <v>136</v>
      </c>
      <c r="S95" s="1">
        <v>2362</v>
      </c>
      <c r="T95" s="1">
        <v>237</v>
      </c>
      <c r="U95" s="1">
        <v>7275</v>
      </c>
      <c r="V95" s="1">
        <v>117</v>
      </c>
      <c r="W95" s="1">
        <v>107</v>
      </c>
      <c r="X95" s="1">
        <v>0</v>
      </c>
      <c r="Y95" s="1">
        <v>0</v>
      </c>
      <c r="Z95" s="1">
        <v>0</v>
      </c>
      <c r="AA95" s="1">
        <f t="shared" si="50"/>
        <v>39216</v>
      </c>
      <c r="AB95" s="1">
        <f t="shared" si="50"/>
        <v>2706</v>
      </c>
      <c r="AC95" s="1">
        <f t="shared" si="51"/>
        <v>14896</v>
      </c>
      <c r="AD95" s="1">
        <f t="shared" si="52"/>
        <v>679</v>
      </c>
      <c r="AE95" s="1">
        <f t="shared" si="59"/>
        <v>-204</v>
      </c>
      <c r="AF95" s="1">
        <f t="shared" si="53"/>
        <v>220</v>
      </c>
      <c r="AG95" s="1">
        <f t="shared" si="53"/>
        <v>0</v>
      </c>
      <c r="AH95" s="1">
        <f t="shared" si="53"/>
        <v>14</v>
      </c>
      <c r="AI95" s="1">
        <f t="shared" si="60"/>
        <v>30</v>
      </c>
      <c r="AJ95" s="9">
        <f t="shared" si="34"/>
        <v>3.7603145594506289E-2</v>
      </c>
      <c r="AK95" s="9">
        <f t="shared" si="35"/>
        <v>0.36114000000000002</v>
      </c>
      <c r="AL95" s="9">
        <f t="shared" si="36"/>
        <v>5.178E-2</v>
      </c>
      <c r="AM95" s="9">
        <f t="shared" si="37"/>
        <v>0.29577999999999999</v>
      </c>
      <c r="AN95" s="9">
        <f t="shared" si="38"/>
        <v>1.358E-2</v>
      </c>
      <c r="AO95" s="9">
        <f t="shared" si="39"/>
        <v>5.9999999999999995E-4</v>
      </c>
      <c r="AP95" s="1">
        <f t="shared" si="54"/>
        <v>-1</v>
      </c>
      <c r="AQ95" s="1">
        <f t="shared" si="54"/>
        <v>5</v>
      </c>
      <c r="AS95" s="1">
        <f t="shared" si="55"/>
        <v>0</v>
      </c>
      <c r="AT95" s="1">
        <f t="shared" si="61"/>
        <v>4</v>
      </c>
      <c r="AU95" s="1">
        <f t="shared" si="40"/>
        <v>224</v>
      </c>
      <c r="AV95" s="9">
        <f t="shared" si="56"/>
        <v>4.4799999999999996E-3</v>
      </c>
      <c r="AW95" s="9">
        <f t="shared" si="41"/>
        <v>2.3400000000000001E-3</v>
      </c>
      <c r="AX95" s="9">
        <f t="shared" si="42"/>
        <v>2.14E-3</v>
      </c>
      <c r="AY95" s="9">
        <f t="shared" si="43"/>
        <v>0</v>
      </c>
      <c r="AZ95" s="9">
        <f t="shared" si="44"/>
        <v>8.0000000000000007E-5</v>
      </c>
      <c r="BB95" s="7"/>
      <c r="BC95" s="7"/>
      <c r="BD95" s="7"/>
      <c r="BE95" s="7"/>
      <c r="BF95" s="7"/>
      <c r="BG95" s="7"/>
      <c r="BH95" s="7"/>
      <c r="BI95" s="7"/>
      <c r="BJ95" s="7">
        <f t="shared" si="62"/>
        <v>95</v>
      </c>
      <c r="BK95" s="7">
        <f t="shared" si="62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3"/>
        <v>18086</v>
      </c>
      <c r="C96" s="1">
        <v>83</v>
      </c>
      <c r="D96" s="1">
        <v>31913</v>
      </c>
      <c r="E96" s="1">
        <v>2401</v>
      </c>
      <c r="F96" s="1">
        <v>0</v>
      </c>
      <c r="G96" s="1">
        <v>14991</v>
      </c>
      <c r="H96" s="1">
        <v>0</v>
      </c>
      <c r="I96" s="1">
        <v>694</v>
      </c>
      <c r="J96" s="5">
        <v>56.55</v>
      </c>
      <c r="K96" s="5">
        <v>1.58</v>
      </c>
      <c r="L96" s="5">
        <v>25.5</v>
      </c>
      <c r="M96" s="4">
        <v>1.1100000000000001</v>
      </c>
      <c r="N96" s="1">
        <v>9522</v>
      </c>
      <c r="O96" s="1">
        <v>8554</v>
      </c>
      <c r="P96" s="1">
        <v>152</v>
      </c>
      <c r="Q96" s="1">
        <v>8264</v>
      </c>
      <c r="R96" s="1">
        <v>136</v>
      </c>
      <c r="S96" s="1">
        <v>2191</v>
      </c>
      <c r="T96" s="1">
        <v>218</v>
      </c>
      <c r="U96" s="1">
        <v>7270</v>
      </c>
      <c r="V96" s="1">
        <v>116</v>
      </c>
      <c r="W96" s="1">
        <v>112</v>
      </c>
      <c r="X96" s="1">
        <v>0</v>
      </c>
      <c r="Y96" s="1">
        <v>0</v>
      </c>
      <c r="Z96" s="1">
        <v>0</v>
      </c>
      <c r="AA96" s="1">
        <f t="shared" si="50"/>
        <v>39183</v>
      </c>
      <c r="AB96" s="1">
        <f t="shared" si="50"/>
        <v>2517</v>
      </c>
      <c r="AC96" s="1">
        <f t="shared" si="51"/>
        <v>15103</v>
      </c>
      <c r="AD96" s="1">
        <f t="shared" si="52"/>
        <v>694</v>
      </c>
      <c r="AE96" s="1">
        <f t="shared" si="59"/>
        <v>-188</v>
      </c>
      <c r="AF96" s="1">
        <f t="shared" si="53"/>
        <v>202</v>
      </c>
      <c r="AG96" s="1">
        <f t="shared" si="53"/>
        <v>0</v>
      </c>
      <c r="AH96" s="1">
        <f t="shared" si="53"/>
        <v>15</v>
      </c>
      <c r="AI96" s="1">
        <f t="shared" si="60"/>
        <v>29</v>
      </c>
      <c r="AJ96" s="9">
        <f t="shared" si="34"/>
        <v>3.8372221607873493E-2</v>
      </c>
      <c r="AK96" s="9">
        <f t="shared" si="35"/>
        <v>0.36171999999999999</v>
      </c>
      <c r="AL96" s="9">
        <f t="shared" si="36"/>
        <v>4.802E-2</v>
      </c>
      <c r="AM96" s="9">
        <f t="shared" si="37"/>
        <v>0.29981999999999998</v>
      </c>
      <c r="AN96" s="9">
        <f t="shared" si="38"/>
        <v>1.388E-2</v>
      </c>
      <c r="AO96" s="9">
        <f t="shared" si="39"/>
        <v>5.8E-4</v>
      </c>
      <c r="AP96" s="1">
        <f t="shared" si="54"/>
        <v>-1</v>
      </c>
      <c r="AQ96" s="1">
        <f t="shared" si="54"/>
        <v>5</v>
      </c>
      <c r="AS96" s="1">
        <f t="shared" si="55"/>
        <v>0</v>
      </c>
      <c r="AT96" s="1">
        <f t="shared" si="61"/>
        <v>4</v>
      </c>
      <c r="AU96" s="1">
        <f t="shared" si="40"/>
        <v>228</v>
      </c>
      <c r="AV96" s="9">
        <f t="shared" si="56"/>
        <v>4.5599999999999998E-3</v>
      </c>
      <c r="AW96" s="9">
        <f t="shared" si="41"/>
        <v>2.32E-3</v>
      </c>
      <c r="AX96" s="9">
        <f t="shared" si="42"/>
        <v>2.2399999999999998E-3</v>
      </c>
      <c r="AY96" s="9">
        <f t="shared" si="43"/>
        <v>0</v>
      </c>
      <c r="AZ96" s="9">
        <f t="shared" si="44"/>
        <v>8.0000000000000007E-5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3">+BJ95+1</f>
        <v>96</v>
      </c>
      <c r="BK96" s="7">
        <f t="shared" si="63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3"/>
        <v>18112</v>
      </c>
      <c r="C97" s="1">
        <v>84</v>
      </c>
      <c r="D97" s="1">
        <v>31887</v>
      </c>
      <c r="E97" s="1">
        <v>2236</v>
      </c>
      <c r="F97" s="1">
        <v>0</v>
      </c>
      <c r="G97" s="1">
        <v>15170</v>
      </c>
      <c r="H97" s="1">
        <v>0</v>
      </c>
      <c r="I97" s="1">
        <v>706</v>
      </c>
      <c r="J97" s="5">
        <v>56.56</v>
      </c>
      <c r="K97" s="5">
        <v>1.58</v>
      </c>
      <c r="L97" s="5">
        <v>25.6</v>
      </c>
      <c r="M97" s="4">
        <v>1.1000000000000001</v>
      </c>
      <c r="N97" s="1">
        <v>9545</v>
      </c>
      <c r="O97" s="1">
        <v>8557</v>
      </c>
      <c r="P97" s="1">
        <v>133</v>
      </c>
      <c r="Q97" s="1">
        <v>8286</v>
      </c>
      <c r="R97" s="1">
        <v>136</v>
      </c>
      <c r="S97" s="1">
        <v>2044</v>
      </c>
      <c r="T97" s="1">
        <v>203</v>
      </c>
      <c r="U97" s="1">
        <v>7267</v>
      </c>
      <c r="V97" s="1">
        <v>115</v>
      </c>
      <c r="W97" s="1">
        <v>117</v>
      </c>
      <c r="X97" s="1">
        <v>0</v>
      </c>
      <c r="Y97" s="1">
        <v>0</v>
      </c>
      <c r="Z97" s="1">
        <v>0</v>
      </c>
      <c r="AA97" s="1">
        <f t="shared" si="50"/>
        <v>39154</v>
      </c>
      <c r="AB97" s="1">
        <f t="shared" si="50"/>
        <v>2351</v>
      </c>
      <c r="AC97" s="1">
        <f t="shared" si="51"/>
        <v>15287</v>
      </c>
      <c r="AD97" s="1">
        <f t="shared" si="52"/>
        <v>706</v>
      </c>
      <c r="AE97" s="1">
        <f t="shared" si="59"/>
        <v>-165</v>
      </c>
      <c r="AF97" s="1">
        <f t="shared" si="53"/>
        <v>179</v>
      </c>
      <c r="AG97" s="1">
        <f t="shared" si="53"/>
        <v>0</v>
      </c>
      <c r="AH97" s="1">
        <f t="shared" si="53"/>
        <v>12</v>
      </c>
      <c r="AI97" s="1">
        <f t="shared" si="60"/>
        <v>26</v>
      </c>
      <c r="AJ97" s="9">
        <f t="shared" si="34"/>
        <v>3.8979681978798586E-2</v>
      </c>
      <c r="AK97" s="9">
        <f t="shared" si="35"/>
        <v>0.36224000000000001</v>
      </c>
      <c r="AL97" s="9">
        <f t="shared" si="36"/>
        <v>4.4720000000000003E-2</v>
      </c>
      <c r="AM97" s="9">
        <f t="shared" si="37"/>
        <v>0.3034</v>
      </c>
      <c r="AN97" s="9">
        <f t="shared" si="38"/>
        <v>1.4120000000000001E-2</v>
      </c>
      <c r="AO97" s="9">
        <f t="shared" si="39"/>
        <v>5.1999999999999995E-4</v>
      </c>
      <c r="AP97" s="1">
        <f t="shared" si="54"/>
        <v>-1</v>
      </c>
      <c r="AQ97" s="1">
        <f t="shared" si="54"/>
        <v>5</v>
      </c>
      <c r="AS97" s="1">
        <f t="shared" si="55"/>
        <v>0</v>
      </c>
      <c r="AT97" s="1">
        <f t="shared" si="61"/>
        <v>4</v>
      </c>
      <c r="AU97" s="1">
        <f t="shared" si="40"/>
        <v>232</v>
      </c>
      <c r="AV97" s="9">
        <f t="shared" si="56"/>
        <v>4.64E-3</v>
      </c>
      <c r="AW97" s="9">
        <f t="shared" si="41"/>
        <v>2.3E-3</v>
      </c>
      <c r="AX97" s="9">
        <f t="shared" si="42"/>
        <v>2.3400000000000001E-3</v>
      </c>
      <c r="AY97" s="9">
        <f t="shared" si="43"/>
        <v>0</v>
      </c>
      <c r="AZ97" s="9">
        <f t="shared" si="44"/>
        <v>8.0000000000000007E-5</v>
      </c>
      <c r="BB97" s="7"/>
      <c r="BC97" s="7"/>
      <c r="BD97" s="7"/>
      <c r="BE97" s="7"/>
      <c r="BF97" s="7"/>
      <c r="BG97" s="7"/>
      <c r="BH97" s="7"/>
      <c r="BI97" s="7"/>
      <c r="BJ97" s="7">
        <f t="shared" si="63"/>
        <v>97</v>
      </c>
      <c r="BK97" s="7">
        <f t="shared" si="63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3"/>
        <v>18137</v>
      </c>
      <c r="C98" s="1">
        <v>85</v>
      </c>
      <c r="D98" s="1">
        <v>31861</v>
      </c>
      <c r="E98" s="1">
        <v>2082</v>
      </c>
      <c r="F98" s="1">
        <v>0</v>
      </c>
      <c r="G98" s="1">
        <v>15338</v>
      </c>
      <c r="H98" s="1">
        <v>0</v>
      </c>
      <c r="I98" s="1">
        <v>717</v>
      </c>
      <c r="J98" s="5">
        <v>56.57</v>
      </c>
      <c r="K98" s="5">
        <v>1.58</v>
      </c>
      <c r="L98" s="5">
        <v>25.6</v>
      </c>
      <c r="M98" s="4">
        <v>1.0900000000000001</v>
      </c>
      <c r="N98" s="1">
        <v>9568</v>
      </c>
      <c r="O98" s="1">
        <v>8560</v>
      </c>
      <c r="P98" s="1">
        <v>120</v>
      </c>
      <c r="Q98" s="1">
        <v>8303</v>
      </c>
      <c r="R98" s="1">
        <v>136</v>
      </c>
      <c r="S98" s="1">
        <v>1902</v>
      </c>
      <c r="T98" s="1">
        <v>189</v>
      </c>
      <c r="U98" s="1">
        <v>7263</v>
      </c>
      <c r="V98" s="1">
        <v>115</v>
      </c>
      <c r="W98" s="1">
        <v>121</v>
      </c>
      <c r="X98" s="1">
        <v>0</v>
      </c>
      <c r="Y98" s="1">
        <v>0</v>
      </c>
      <c r="Z98" s="1">
        <v>0</v>
      </c>
      <c r="AA98" s="1">
        <f t="shared" si="50"/>
        <v>39124</v>
      </c>
      <c r="AB98" s="1">
        <f t="shared" si="50"/>
        <v>2197</v>
      </c>
      <c r="AC98" s="1">
        <f t="shared" si="51"/>
        <v>15459</v>
      </c>
      <c r="AD98" s="1">
        <f t="shared" si="52"/>
        <v>717</v>
      </c>
      <c r="AE98" s="1">
        <f t="shared" si="59"/>
        <v>-154</v>
      </c>
      <c r="AF98" s="1">
        <f t="shared" si="53"/>
        <v>168</v>
      </c>
      <c r="AG98" s="1">
        <f t="shared" si="53"/>
        <v>0</v>
      </c>
      <c r="AH98" s="1">
        <f t="shared" si="53"/>
        <v>11</v>
      </c>
      <c r="AI98" s="1">
        <f t="shared" si="60"/>
        <v>25</v>
      </c>
      <c r="AJ98" s="9">
        <f t="shared" si="34"/>
        <v>3.9532447483045706E-2</v>
      </c>
      <c r="AK98" s="9">
        <f t="shared" si="35"/>
        <v>0.36274000000000001</v>
      </c>
      <c r="AL98" s="9">
        <f t="shared" si="36"/>
        <v>4.1640000000000003E-2</v>
      </c>
      <c r="AM98" s="9">
        <f t="shared" si="37"/>
        <v>0.30675999999999998</v>
      </c>
      <c r="AN98" s="9">
        <f t="shared" si="38"/>
        <v>1.434E-2</v>
      </c>
      <c r="AO98" s="9">
        <f t="shared" si="39"/>
        <v>5.0000000000000001E-4</v>
      </c>
      <c r="AP98" s="1">
        <f t="shared" si="54"/>
        <v>0</v>
      </c>
      <c r="AQ98" s="1">
        <f t="shared" si="54"/>
        <v>4</v>
      </c>
      <c r="AS98" s="1">
        <f t="shared" si="55"/>
        <v>0</v>
      </c>
      <c r="AT98" s="1">
        <f t="shared" si="61"/>
        <v>4</v>
      </c>
      <c r="AU98" s="1">
        <f t="shared" si="40"/>
        <v>236</v>
      </c>
      <c r="AV98" s="9">
        <f t="shared" si="56"/>
        <v>4.7200000000000002E-3</v>
      </c>
      <c r="AW98" s="9">
        <f t="shared" si="41"/>
        <v>2.3E-3</v>
      </c>
      <c r="AX98" s="9">
        <f t="shared" si="42"/>
        <v>2.4199999999999998E-3</v>
      </c>
      <c r="AY98" s="9">
        <f t="shared" si="43"/>
        <v>0</v>
      </c>
      <c r="AZ98" s="9">
        <f t="shared" si="44"/>
        <v>8.0000000000000007E-5</v>
      </c>
      <c r="BB98" s="7"/>
      <c r="BC98" s="7"/>
      <c r="BD98" s="7"/>
      <c r="BE98" s="7"/>
      <c r="BF98" s="7"/>
      <c r="BG98" s="7"/>
      <c r="BH98" s="7"/>
      <c r="BI98" s="7"/>
      <c r="BJ98" s="7">
        <f t="shared" si="63"/>
        <v>98</v>
      </c>
      <c r="BK98" s="7">
        <f t="shared" si="63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3"/>
        <v>18160</v>
      </c>
      <c r="C99" s="1">
        <v>86</v>
      </c>
      <c r="D99" s="1">
        <v>31837</v>
      </c>
      <c r="E99" s="1">
        <v>1934</v>
      </c>
      <c r="F99" s="1">
        <v>0</v>
      </c>
      <c r="G99" s="1">
        <v>15498</v>
      </c>
      <c r="H99" s="1">
        <v>0</v>
      </c>
      <c r="I99" s="1">
        <v>728</v>
      </c>
      <c r="J99" s="5">
        <v>56.58</v>
      </c>
      <c r="K99" s="5">
        <v>1.58</v>
      </c>
      <c r="L99" s="5">
        <v>25.6</v>
      </c>
      <c r="M99" s="4">
        <v>1.0900000000000001</v>
      </c>
      <c r="N99" s="1">
        <v>9587</v>
      </c>
      <c r="O99" s="1">
        <v>8564</v>
      </c>
      <c r="P99" s="1">
        <v>111</v>
      </c>
      <c r="Q99" s="1">
        <v>8316</v>
      </c>
      <c r="R99" s="1">
        <v>136</v>
      </c>
      <c r="S99" s="1">
        <v>1766</v>
      </c>
      <c r="T99" s="1">
        <v>177</v>
      </c>
      <c r="U99" s="1">
        <v>7259</v>
      </c>
      <c r="V99" s="1">
        <v>113</v>
      </c>
      <c r="W99" s="1">
        <v>127</v>
      </c>
      <c r="X99" s="1">
        <v>0</v>
      </c>
      <c r="Y99" s="1">
        <v>0</v>
      </c>
      <c r="Z99" s="1">
        <v>0</v>
      </c>
      <c r="AA99" s="1">
        <f t="shared" si="50"/>
        <v>39096</v>
      </c>
      <c r="AB99" s="1">
        <f t="shared" si="50"/>
        <v>2047</v>
      </c>
      <c r="AC99" s="1">
        <f t="shared" si="51"/>
        <v>15625</v>
      </c>
      <c r="AD99" s="1">
        <f t="shared" si="52"/>
        <v>728</v>
      </c>
      <c r="AE99" s="1">
        <f t="shared" si="59"/>
        <v>-148</v>
      </c>
      <c r="AF99" s="1">
        <f t="shared" si="53"/>
        <v>160</v>
      </c>
      <c r="AG99" s="1">
        <f t="shared" si="53"/>
        <v>0</v>
      </c>
      <c r="AH99" s="1">
        <f t="shared" si="53"/>
        <v>11</v>
      </c>
      <c r="AI99" s="1">
        <f t="shared" si="60"/>
        <v>23</v>
      </c>
      <c r="AJ99" s="9">
        <f t="shared" si="34"/>
        <v>4.0088105726872249E-2</v>
      </c>
      <c r="AK99" s="9">
        <f t="shared" si="35"/>
        <v>0.36320000000000002</v>
      </c>
      <c r="AL99" s="9">
        <f t="shared" si="36"/>
        <v>3.8679999999999999E-2</v>
      </c>
      <c r="AM99" s="9">
        <f t="shared" si="37"/>
        <v>0.30996000000000001</v>
      </c>
      <c r="AN99" s="9">
        <f t="shared" si="38"/>
        <v>1.456E-2</v>
      </c>
      <c r="AO99" s="9">
        <f t="shared" si="39"/>
        <v>4.6000000000000001E-4</v>
      </c>
      <c r="AP99" s="1">
        <f t="shared" si="54"/>
        <v>-2</v>
      </c>
      <c r="AQ99" s="1">
        <f t="shared" si="54"/>
        <v>6</v>
      </c>
      <c r="AS99" s="1">
        <f t="shared" si="55"/>
        <v>0</v>
      </c>
      <c r="AT99" s="1">
        <f t="shared" si="61"/>
        <v>4</v>
      </c>
      <c r="AU99" s="1">
        <f t="shared" si="40"/>
        <v>240</v>
      </c>
      <c r="AV99" s="9">
        <f t="shared" si="56"/>
        <v>4.7999999999999996E-3</v>
      </c>
      <c r="AW99" s="9">
        <f t="shared" si="41"/>
        <v>2.2599999999999999E-3</v>
      </c>
      <c r="AX99" s="9">
        <f t="shared" si="42"/>
        <v>2.5400000000000002E-3</v>
      </c>
      <c r="AY99" s="9">
        <f t="shared" si="43"/>
        <v>0</v>
      </c>
      <c r="AZ99" s="9">
        <f t="shared" si="44"/>
        <v>8.0000000000000007E-5</v>
      </c>
      <c r="BB99" s="7"/>
      <c r="BC99" s="7"/>
      <c r="BD99" s="7"/>
      <c r="BE99" s="7"/>
      <c r="BF99" s="7"/>
      <c r="BG99" s="7"/>
      <c r="BH99" s="7"/>
      <c r="BI99" s="7"/>
      <c r="BJ99" s="7">
        <f t="shared" si="63"/>
        <v>99</v>
      </c>
      <c r="BK99" s="7">
        <f t="shared" si="63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3"/>
        <v>18183</v>
      </c>
      <c r="C100" s="1">
        <v>87</v>
      </c>
      <c r="D100" s="1">
        <v>31816</v>
      </c>
      <c r="E100" s="1">
        <v>1800</v>
      </c>
      <c r="F100" s="1">
        <v>0</v>
      </c>
      <c r="G100" s="1">
        <v>15644</v>
      </c>
      <c r="H100" s="1">
        <v>0</v>
      </c>
      <c r="I100" s="1">
        <v>739</v>
      </c>
      <c r="J100" s="5">
        <v>56.59</v>
      </c>
      <c r="K100" s="5">
        <v>1.58</v>
      </c>
      <c r="L100" s="5">
        <v>25.6</v>
      </c>
      <c r="M100" s="4">
        <v>1.08</v>
      </c>
      <c r="N100" s="1">
        <v>9605</v>
      </c>
      <c r="O100" s="1">
        <v>8568</v>
      </c>
      <c r="P100" s="1">
        <v>104</v>
      </c>
      <c r="Q100" s="1">
        <v>8326</v>
      </c>
      <c r="R100" s="1">
        <v>136</v>
      </c>
      <c r="S100" s="1">
        <v>1645</v>
      </c>
      <c r="T100" s="1">
        <v>164</v>
      </c>
      <c r="U100" s="1">
        <v>7255</v>
      </c>
      <c r="V100" s="1">
        <v>113</v>
      </c>
      <c r="W100" s="1">
        <v>131</v>
      </c>
      <c r="X100" s="1">
        <v>0</v>
      </c>
      <c r="Y100" s="1">
        <v>0</v>
      </c>
      <c r="Z100" s="1">
        <v>0</v>
      </c>
      <c r="AA100" s="1">
        <f t="shared" si="50"/>
        <v>39071</v>
      </c>
      <c r="AB100" s="1">
        <f t="shared" si="50"/>
        <v>1913</v>
      </c>
      <c r="AC100" s="1">
        <f t="shared" si="51"/>
        <v>15775</v>
      </c>
      <c r="AD100" s="1">
        <f t="shared" si="52"/>
        <v>739</v>
      </c>
      <c r="AE100" s="1">
        <f t="shared" si="59"/>
        <v>-134</v>
      </c>
      <c r="AF100" s="1">
        <f t="shared" si="53"/>
        <v>146</v>
      </c>
      <c r="AG100" s="1">
        <f t="shared" si="53"/>
        <v>0</v>
      </c>
      <c r="AH100" s="1">
        <f t="shared" si="53"/>
        <v>11</v>
      </c>
      <c r="AI100" s="1">
        <f t="shared" si="60"/>
        <v>23</v>
      </c>
      <c r="AJ100" s="9">
        <f t="shared" si="34"/>
        <v>4.0642358246713965E-2</v>
      </c>
      <c r="AK100" s="9">
        <f t="shared" si="35"/>
        <v>0.36365999999999998</v>
      </c>
      <c r="AL100" s="9">
        <f t="shared" si="36"/>
        <v>3.5999999999999997E-2</v>
      </c>
      <c r="AM100" s="9">
        <f t="shared" si="37"/>
        <v>0.31287999999999999</v>
      </c>
      <c r="AN100" s="9">
        <f t="shared" si="38"/>
        <v>1.478E-2</v>
      </c>
      <c r="AO100" s="9">
        <f t="shared" si="39"/>
        <v>4.6000000000000001E-4</v>
      </c>
      <c r="AP100" s="1">
        <f t="shared" si="54"/>
        <v>0</v>
      </c>
      <c r="AQ100" s="1">
        <f t="shared" si="54"/>
        <v>4</v>
      </c>
      <c r="AS100" s="1">
        <f t="shared" si="55"/>
        <v>0</v>
      </c>
      <c r="AT100" s="1">
        <f t="shared" si="61"/>
        <v>4</v>
      </c>
      <c r="AU100" s="1">
        <f t="shared" si="40"/>
        <v>244</v>
      </c>
      <c r="AV100" s="9">
        <f t="shared" si="56"/>
        <v>4.8799999999999998E-3</v>
      </c>
      <c r="AW100" s="9">
        <f t="shared" si="41"/>
        <v>2.2599999999999999E-3</v>
      </c>
      <c r="AX100" s="9">
        <f t="shared" si="42"/>
        <v>2.6199999999999999E-3</v>
      </c>
      <c r="AY100" s="9">
        <f t="shared" si="43"/>
        <v>0</v>
      </c>
      <c r="AZ100" s="9">
        <f t="shared" si="44"/>
        <v>8.0000000000000007E-5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3"/>
        <v>100</v>
      </c>
      <c r="BK100" s="7">
        <f t="shared" si="63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3"/>
        <v>18203</v>
      </c>
      <c r="C101" s="1">
        <v>88</v>
      </c>
      <c r="D101" s="1">
        <v>31795</v>
      </c>
      <c r="E101" s="1">
        <v>1676</v>
      </c>
      <c r="F101" s="1">
        <v>0</v>
      </c>
      <c r="G101" s="1">
        <v>15779</v>
      </c>
      <c r="H101" s="1">
        <v>0</v>
      </c>
      <c r="I101" s="1">
        <v>748</v>
      </c>
      <c r="J101" s="5">
        <v>56.6</v>
      </c>
      <c r="K101" s="5">
        <v>1.58</v>
      </c>
      <c r="L101" s="5">
        <v>25.7</v>
      </c>
      <c r="M101" s="4">
        <v>1.07</v>
      </c>
      <c r="N101" s="1">
        <v>9622</v>
      </c>
      <c r="O101" s="1">
        <v>8572</v>
      </c>
      <c r="P101" s="1">
        <v>99</v>
      </c>
      <c r="Q101" s="1">
        <v>8335</v>
      </c>
      <c r="R101" s="1">
        <v>136</v>
      </c>
      <c r="S101" s="1">
        <v>1530</v>
      </c>
      <c r="T101" s="1">
        <v>151</v>
      </c>
      <c r="U101" s="1">
        <v>7251</v>
      </c>
      <c r="V101" s="1">
        <v>112</v>
      </c>
      <c r="W101" s="1">
        <v>136</v>
      </c>
      <c r="X101" s="1">
        <v>0</v>
      </c>
      <c r="Y101" s="1">
        <v>0</v>
      </c>
      <c r="Z101" s="1">
        <v>0</v>
      </c>
      <c r="AA101" s="1">
        <f t="shared" si="50"/>
        <v>39046</v>
      </c>
      <c r="AB101" s="1">
        <f t="shared" si="50"/>
        <v>1788</v>
      </c>
      <c r="AC101" s="1">
        <f t="shared" si="51"/>
        <v>15915</v>
      </c>
      <c r="AD101" s="1">
        <f t="shared" si="52"/>
        <v>748</v>
      </c>
      <c r="AE101" s="1">
        <f t="shared" si="59"/>
        <v>-124</v>
      </c>
      <c r="AF101" s="1">
        <f t="shared" si="53"/>
        <v>135</v>
      </c>
      <c r="AG101" s="1">
        <f t="shared" si="53"/>
        <v>0</v>
      </c>
      <c r="AH101" s="1">
        <f t="shared" si="53"/>
        <v>9</v>
      </c>
      <c r="AI101" s="1">
        <f t="shared" si="60"/>
        <v>20</v>
      </c>
      <c r="AJ101" s="9">
        <f t="shared" si="34"/>
        <v>4.1092127671262982E-2</v>
      </c>
      <c r="AK101" s="9">
        <f t="shared" si="35"/>
        <v>0.36405999999999999</v>
      </c>
      <c r="AL101" s="9">
        <f t="shared" si="36"/>
        <v>3.3520000000000001E-2</v>
      </c>
      <c r="AM101" s="9">
        <f t="shared" si="37"/>
        <v>0.31558000000000003</v>
      </c>
      <c r="AN101" s="9">
        <f t="shared" si="38"/>
        <v>1.4959999999999999E-2</v>
      </c>
      <c r="AO101" s="9">
        <f t="shared" si="39"/>
        <v>4.0000000000000002E-4</v>
      </c>
      <c r="AP101" s="1">
        <f t="shared" si="54"/>
        <v>-1</v>
      </c>
      <c r="AQ101" s="1">
        <f t="shared" si="54"/>
        <v>5</v>
      </c>
      <c r="AS101" s="1">
        <f t="shared" si="55"/>
        <v>0</v>
      </c>
      <c r="AT101" s="1">
        <f t="shared" si="61"/>
        <v>4</v>
      </c>
      <c r="AU101" s="1">
        <f t="shared" si="40"/>
        <v>248</v>
      </c>
      <c r="AV101" s="9">
        <f t="shared" si="56"/>
        <v>4.96E-3</v>
      </c>
      <c r="AW101" s="9">
        <f t="shared" si="41"/>
        <v>2.2399999999999998E-3</v>
      </c>
      <c r="AX101" s="9">
        <f t="shared" si="42"/>
        <v>2.7200000000000002E-3</v>
      </c>
      <c r="AY101" s="9">
        <f t="shared" si="43"/>
        <v>0</v>
      </c>
      <c r="AZ101" s="9">
        <f t="shared" si="44"/>
        <v>8.0000000000000007E-5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3"/>
        <v>101</v>
      </c>
      <c r="BK101" s="7">
        <f t="shared" si="63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3"/>
        <v>18224</v>
      </c>
      <c r="C102" s="1">
        <v>89</v>
      </c>
      <c r="D102" s="1">
        <v>31775</v>
      </c>
      <c r="E102" s="1">
        <v>1560</v>
      </c>
      <c r="F102" s="1">
        <v>0</v>
      </c>
      <c r="G102" s="1">
        <v>15906</v>
      </c>
      <c r="H102" s="1">
        <v>0</v>
      </c>
      <c r="I102" s="1">
        <v>758</v>
      </c>
      <c r="J102" s="5">
        <v>56.6</v>
      </c>
      <c r="K102" s="5">
        <v>1.58</v>
      </c>
      <c r="L102" s="5">
        <v>25.7</v>
      </c>
      <c r="M102" s="4">
        <v>1.07</v>
      </c>
      <c r="N102" s="1">
        <v>9638</v>
      </c>
      <c r="O102" s="1">
        <v>8575</v>
      </c>
      <c r="P102" s="1">
        <v>94</v>
      </c>
      <c r="Q102" s="1">
        <v>8343</v>
      </c>
      <c r="R102" s="1">
        <v>137</v>
      </c>
      <c r="S102" s="1">
        <v>1422</v>
      </c>
      <c r="T102" s="1">
        <v>140</v>
      </c>
      <c r="U102" s="1">
        <v>7247</v>
      </c>
      <c r="V102" s="1">
        <v>112</v>
      </c>
      <c r="W102" s="1">
        <v>140</v>
      </c>
      <c r="X102" s="1">
        <v>0</v>
      </c>
      <c r="Y102" s="1">
        <v>0</v>
      </c>
      <c r="Z102" s="1">
        <v>0</v>
      </c>
      <c r="AA102" s="1">
        <f t="shared" si="50"/>
        <v>39022</v>
      </c>
      <c r="AB102" s="1">
        <f t="shared" si="50"/>
        <v>1672</v>
      </c>
      <c r="AC102" s="1">
        <f t="shared" si="51"/>
        <v>16046</v>
      </c>
      <c r="AD102" s="1">
        <f t="shared" si="52"/>
        <v>758</v>
      </c>
      <c r="AE102" s="1">
        <f t="shared" si="59"/>
        <v>-116</v>
      </c>
      <c r="AF102" s="1">
        <f t="shared" si="53"/>
        <v>127</v>
      </c>
      <c r="AG102" s="1">
        <f t="shared" si="53"/>
        <v>0</v>
      </c>
      <c r="AH102" s="1">
        <f t="shared" si="53"/>
        <v>10</v>
      </c>
      <c r="AI102" s="1">
        <f t="shared" si="60"/>
        <v>21</v>
      </c>
      <c r="AJ102" s="9">
        <f t="shared" si="34"/>
        <v>4.1593503072870942E-2</v>
      </c>
      <c r="AK102" s="9">
        <f t="shared" si="35"/>
        <v>0.36448000000000003</v>
      </c>
      <c r="AL102" s="9">
        <f t="shared" si="36"/>
        <v>3.1199999999999999E-2</v>
      </c>
      <c r="AM102" s="9">
        <f t="shared" si="37"/>
        <v>0.31812000000000001</v>
      </c>
      <c r="AN102" s="9">
        <f t="shared" si="38"/>
        <v>1.516E-2</v>
      </c>
      <c r="AO102" s="9">
        <f t="shared" si="39"/>
        <v>4.2000000000000002E-4</v>
      </c>
      <c r="AP102" s="1">
        <f t="shared" si="54"/>
        <v>0</v>
      </c>
      <c r="AQ102" s="1">
        <f t="shared" si="54"/>
        <v>4</v>
      </c>
      <c r="AS102" s="1">
        <f t="shared" si="55"/>
        <v>0</v>
      </c>
      <c r="AT102" s="1">
        <f t="shared" si="61"/>
        <v>4</v>
      </c>
      <c r="AU102" s="1">
        <f t="shared" si="40"/>
        <v>252</v>
      </c>
      <c r="AV102" s="9">
        <f t="shared" si="56"/>
        <v>5.0400000000000002E-3</v>
      </c>
      <c r="AW102" s="9">
        <f t="shared" si="41"/>
        <v>2.2399999999999998E-3</v>
      </c>
      <c r="AX102" s="9">
        <f t="shared" si="42"/>
        <v>2.8E-3</v>
      </c>
      <c r="AY102" s="9">
        <f t="shared" si="43"/>
        <v>0</v>
      </c>
      <c r="AZ102" s="9">
        <f t="shared" si="44"/>
        <v>8.0000000000000007E-5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3"/>
        <v>102</v>
      </c>
      <c r="BK102" s="7">
        <f t="shared" si="63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3"/>
        <v>18242</v>
      </c>
      <c r="C103" s="1">
        <v>90</v>
      </c>
      <c r="D103" s="1">
        <v>31756</v>
      </c>
      <c r="E103" s="1">
        <v>1454</v>
      </c>
      <c r="F103" s="1">
        <v>0</v>
      </c>
      <c r="G103" s="1">
        <v>16022</v>
      </c>
      <c r="H103" s="1">
        <v>0</v>
      </c>
      <c r="I103" s="1">
        <v>766</v>
      </c>
      <c r="J103" s="5">
        <v>56.61</v>
      </c>
      <c r="K103" s="5">
        <v>1.58</v>
      </c>
      <c r="L103" s="5">
        <v>25.7</v>
      </c>
      <c r="M103" s="4">
        <v>1.06</v>
      </c>
      <c r="N103" s="1">
        <v>9653</v>
      </c>
      <c r="O103" s="1">
        <v>8579</v>
      </c>
      <c r="P103" s="1">
        <v>93</v>
      </c>
      <c r="Q103" s="1">
        <v>8348</v>
      </c>
      <c r="R103" s="1">
        <v>137</v>
      </c>
      <c r="S103" s="1">
        <v>1323</v>
      </c>
      <c r="T103" s="1">
        <v>130</v>
      </c>
      <c r="U103" s="1">
        <v>7243</v>
      </c>
      <c r="V103" s="1">
        <v>112</v>
      </c>
      <c r="W103" s="1">
        <v>144</v>
      </c>
      <c r="X103" s="1">
        <v>0</v>
      </c>
      <c r="Y103" s="1">
        <v>0</v>
      </c>
      <c r="Z103" s="1">
        <v>0</v>
      </c>
      <c r="AA103" s="1">
        <f t="shared" si="50"/>
        <v>38999</v>
      </c>
      <c r="AB103" s="1">
        <f t="shared" si="50"/>
        <v>1566</v>
      </c>
      <c r="AC103" s="1">
        <f t="shared" si="51"/>
        <v>16166</v>
      </c>
      <c r="AD103" s="1">
        <f t="shared" si="52"/>
        <v>766</v>
      </c>
      <c r="AE103" s="1">
        <f t="shared" si="59"/>
        <v>-106</v>
      </c>
      <c r="AF103" s="1">
        <f t="shared" si="53"/>
        <v>116</v>
      </c>
      <c r="AG103" s="1">
        <f t="shared" si="53"/>
        <v>0</v>
      </c>
      <c r="AH103" s="1">
        <f t="shared" si="53"/>
        <v>8</v>
      </c>
      <c r="AI103" s="1">
        <f t="shared" si="60"/>
        <v>18</v>
      </c>
      <c r="AJ103" s="9">
        <f t="shared" si="34"/>
        <v>4.1991009757702008E-2</v>
      </c>
      <c r="AK103" s="9">
        <f t="shared" si="35"/>
        <v>0.36484</v>
      </c>
      <c r="AL103" s="9">
        <f t="shared" si="36"/>
        <v>2.9080000000000002E-2</v>
      </c>
      <c r="AM103" s="9">
        <f t="shared" si="37"/>
        <v>0.32044</v>
      </c>
      <c r="AN103" s="9">
        <f t="shared" si="38"/>
        <v>1.532E-2</v>
      </c>
      <c r="AO103" s="9">
        <f t="shared" si="39"/>
        <v>3.6000000000000002E-4</v>
      </c>
      <c r="AP103" s="1">
        <f t="shared" si="54"/>
        <v>0</v>
      </c>
      <c r="AQ103" s="1">
        <f t="shared" si="54"/>
        <v>4</v>
      </c>
      <c r="AS103" s="1">
        <f t="shared" si="55"/>
        <v>0</v>
      </c>
      <c r="AT103" s="1">
        <f t="shared" si="61"/>
        <v>4</v>
      </c>
      <c r="AU103" s="1">
        <f t="shared" si="40"/>
        <v>256</v>
      </c>
      <c r="AV103" s="9">
        <f t="shared" si="56"/>
        <v>5.1200000000000004E-3</v>
      </c>
      <c r="AW103" s="9">
        <f t="shared" si="41"/>
        <v>2.2399999999999998E-3</v>
      </c>
      <c r="AX103" s="9">
        <f t="shared" si="42"/>
        <v>2.8800000000000002E-3</v>
      </c>
      <c r="AY103" s="9">
        <f t="shared" si="43"/>
        <v>0</v>
      </c>
      <c r="AZ103" s="9">
        <f t="shared" si="44"/>
        <v>8.0000000000000007E-5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3"/>
        <v>103</v>
      </c>
      <c r="BK103" s="7">
        <f t="shared" si="63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3"/>
        <v>18261</v>
      </c>
      <c r="C104" s="1">
        <v>91</v>
      </c>
      <c r="D104" s="1">
        <v>31738</v>
      </c>
      <c r="E104" s="1">
        <v>1353</v>
      </c>
      <c r="F104" s="1">
        <v>0</v>
      </c>
      <c r="G104" s="1">
        <v>16133</v>
      </c>
      <c r="H104" s="1">
        <v>0</v>
      </c>
      <c r="I104" s="1">
        <v>775</v>
      </c>
      <c r="J104" s="5">
        <v>56.62</v>
      </c>
      <c r="K104" s="5">
        <v>1.58</v>
      </c>
      <c r="L104" s="5">
        <v>25.7</v>
      </c>
      <c r="M104" s="4">
        <v>1.06</v>
      </c>
      <c r="N104" s="1">
        <v>9668</v>
      </c>
      <c r="O104" s="1">
        <v>8583</v>
      </c>
      <c r="P104" s="1">
        <v>93</v>
      </c>
      <c r="Q104" s="1">
        <v>8353</v>
      </c>
      <c r="R104" s="1">
        <v>137</v>
      </c>
      <c r="S104" s="1">
        <v>1230</v>
      </c>
      <c r="T104" s="1">
        <v>121</v>
      </c>
      <c r="U104" s="1">
        <v>7239</v>
      </c>
      <c r="V104" s="1">
        <v>112</v>
      </c>
      <c r="W104" s="1">
        <v>148</v>
      </c>
      <c r="X104" s="1">
        <v>0</v>
      </c>
      <c r="Y104" s="1">
        <v>0</v>
      </c>
      <c r="Z104" s="1">
        <v>0</v>
      </c>
      <c r="AA104" s="1">
        <f t="shared" si="50"/>
        <v>38977</v>
      </c>
      <c r="AB104" s="1">
        <f t="shared" si="50"/>
        <v>1465</v>
      </c>
      <c r="AC104" s="1">
        <f t="shared" si="51"/>
        <v>16281</v>
      </c>
      <c r="AD104" s="1">
        <f t="shared" si="52"/>
        <v>775</v>
      </c>
      <c r="AE104" s="1">
        <f t="shared" si="59"/>
        <v>-101</v>
      </c>
      <c r="AF104" s="1">
        <f t="shared" si="53"/>
        <v>111</v>
      </c>
      <c r="AG104" s="1">
        <f t="shared" si="53"/>
        <v>0</v>
      </c>
      <c r="AH104" s="1">
        <f t="shared" si="53"/>
        <v>9</v>
      </c>
      <c r="AI104" s="1">
        <f t="shared" si="60"/>
        <v>19</v>
      </c>
      <c r="AJ104" s="9">
        <f t="shared" si="34"/>
        <v>4.2440173046382999E-2</v>
      </c>
      <c r="AK104" s="9">
        <f t="shared" si="35"/>
        <v>0.36521999999999999</v>
      </c>
      <c r="AL104" s="9">
        <f t="shared" si="36"/>
        <v>2.7060000000000001E-2</v>
      </c>
      <c r="AM104" s="9">
        <f t="shared" si="37"/>
        <v>0.32266</v>
      </c>
      <c r="AN104" s="9">
        <f t="shared" si="38"/>
        <v>1.55E-2</v>
      </c>
      <c r="AO104" s="9">
        <f t="shared" si="39"/>
        <v>3.8000000000000002E-4</v>
      </c>
      <c r="AP104" s="1">
        <f t="shared" si="54"/>
        <v>0</v>
      </c>
      <c r="AQ104" s="1">
        <f t="shared" si="54"/>
        <v>4</v>
      </c>
      <c r="AS104" s="1">
        <f t="shared" si="55"/>
        <v>0</v>
      </c>
      <c r="AT104" s="1">
        <f t="shared" si="61"/>
        <v>4</v>
      </c>
      <c r="AU104" s="1">
        <f t="shared" si="40"/>
        <v>260</v>
      </c>
      <c r="AV104" s="9">
        <f t="shared" si="56"/>
        <v>5.1999999999999998E-3</v>
      </c>
      <c r="AW104" s="9">
        <f t="shared" si="41"/>
        <v>2.2399999999999998E-3</v>
      </c>
      <c r="AX104" s="9">
        <f t="shared" si="42"/>
        <v>2.96E-3</v>
      </c>
      <c r="AY104" s="9">
        <f t="shared" si="43"/>
        <v>0</v>
      </c>
      <c r="AZ104" s="9">
        <f t="shared" si="44"/>
        <v>8.0000000000000007E-5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3"/>
        <v>104</v>
      </c>
      <c r="BK104" s="7">
        <f t="shared" si="63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3"/>
        <v>18277</v>
      </c>
      <c r="C105" s="1">
        <v>92</v>
      </c>
      <c r="D105" s="1">
        <v>31720</v>
      </c>
      <c r="E105" s="1">
        <v>1257</v>
      </c>
      <c r="F105" s="1">
        <v>0</v>
      </c>
      <c r="G105" s="1">
        <v>16238</v>
      </c>
      <c r="H105" s="1">
        <v>0</v>
      </c>
      <c r="I105" s="1">
        <v>782</v>
      </c>
      <c r="J105" s="5">
        <v>56.63</v>
      </c>
      <c r="K105" s="5">
        <v>1.58</v>
      </c>
      <c r="L105" s="5">
        <v>25.7</v>
      </c>
      <c r="M105" s="4">
        <v>1.05</v>
      </c>
      <c r="N105" s="1">
        <v>9682</v>
      </c>
      <c r="O105" s="1">
        <v>8586</v>
      </c>
      <c r="P105" s="1">
        <v>91</v>
      </c>
      <c r="Q105" s="1">
        <v>8358</v>
      </c>
      <c r="R105" s="1">
        <v>137</v>
      </c>
      <c r="S105" s="1">
        <v>1140</v>
      </c>
      <c r="T105" s="1">
        <v>112</v>
      </c>
      <c r="U105" s="1">
        <v>7235</v>
      </c>
      <c r="V105" s="1">
        <v>110</v>
      </c>
      <c r="W105" s="1">
        <v>153</v>
      </c>
      <c r="X105" s="1">
        <v>0</v>
      </c>
      <c r="Y105" s="1">
        <v>0</v>
      </c>
      <c r="Z105" s="1">
        <v>0</v>
      </c>
      <c r="AA105" s="1">
        <f t="shared" si="50"/>
        <v>38955</v>
      </c>
      <c r="AB105" s="1">
        <f t="shared" si="50"/>
        <v>1367</v>
      </c>
      <c r="AC105" s="1">
        <f t="shared" si="51"/>
        <v>16391</v>
      </c>
      <c r="AD105" s="1">
        <f t="shared" si="52"/>
        <v>782</v>
      </c>
      <c r="AE105" s="1">
        <f t="shared" si="59"/>
        <v>-96</v>
      </c>
      <c r="AF105" s="1">
        <f t="shared" si="53"/>
        <v>105</v>
      </c>
      <c r="AG105" s="1">
        <f t="shared" si="53"/>
        <v>0</v>
      </c>
      <c r="AH105" s="1">
        <f t="shared" si="53"/>
        <v>7</v>
      </c>
      <c r="AI105" s="1">
        <f t="shared" si="60"/>
        <v>16</v>
      </c>
      <c r="AJ105" s="9">
        <f t="shared" si="34"/>
        <v>4.2786015210373694E-2</v>
      </c>
      <c r="AK105" s="9">
        <f t="shared" si="35"/>
        <v>0.36553999999999998</v>
      </c>
      <c r="AL105" s="9">
        <f t="shared" si="36"/>
        <v>2.5139999999999999E-2</v>
      </c>
      <c r="AM105" s="9">
        <f t="shared" si="37"/>
        <v>0.32475999999999999</v>
      </c>
      <c r="AN105" s="9">
        <f t="shared" si="38"/>
        <v>1.5640000000000001E-2</v>
      </c>
      <c r="AO105" s="9">
        <f t="shared" si="39"/>
        <v>3.2000000000000003E-4</v>
      </c>
      <c r="AP105" s="1">
        <f t="shared" si="54"/>
        <v>-2</v>
      </c>
      <c r="AQ105" s="1">
        <f t="shared" si="54"/>
        <v>5</v>
      </c>
      <c r="AS105" s="1">
        <f t="shared" si="55"/>
        <v>0</v>
      </c>
      <c r="AT105" s="1">
        <f t="shared" si="61"/>
        <v>3</v>
      </c>
      <c r="AU105" s="1">
        <f t="shared" si="40"/>
        <v>263</v>
      </c>
      <c r="AV105" s="9">
        <f t="shared" si="56"/>
        <v>5.2599999999999999E-3</v>
      </c>
      <c r="AW105" s="9">
        <f t="shared" si="41"/>
        <v>2.2000000000000001E-3</v>
      </c>
      <c r="AX105" s="9">
        <f t="shared" si="42"/>
        <v>3.0599999999999998E-3</v>
      </c>
      <c r="AY105" s="9">
        <f t="shared" si="43"/>
        <v>0</v>
      </c>
      <c r="AZ105" s="9">
        <f t="shared" si="44"/>
        <v>6.0000000000000002E-5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3"/>
        <v>105</v>
      </c>
      <c r="BK105" s="7">
        <f t="shared" si="63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3"/>
        <v>18293</v>
      </c>
      <c r="C106" s="1">
        <v>93</v>
      </c>
      <c r="D106" s="1">
        <v>31704</v>
      </c>
      <c r="E106" s="1">
        <v>1169</v>
      </c>
      <c r="F106" s="1">
        <v>0</v>
      </c>
      <c r="G106" s="1">
        <v>16335</v>
      </c>
      <c r="H106" s="1">
        <v>0</v>
      </c>
      <c r="I106" s="1">
        <v>789</v>
      </c>
      <c r="J106" s="5">
        <v>56.64</v>
      </c>
      <c r="K106" s="5">
        <v>1.58</v>
      </c>
      <c r="L106" s="5">
        <v>25.7</v>
      </c>
      <c r="M106" s="4">
        <v>1.05</v>
      </c>
      <c r="N106" s="1">
        <v>9695</v>
      </c>
      <c r="O106" s="1">
        <v>8589</v>
      </c>
      <c r="P106" s="1">
        <v>90</v>
      </c>
      <c r="Q106" s="1">
        <v>8362</v>
      </c>
      <c r="R106" s="1">
        <v>137</v>
      </c>
      <c r="S106" s="1">
        <v>1058</v>
      </c>
      <c r="T106" s="1">
        <v>104</v>
      </c>
      <c r="U106" s="1">
        <v>7232</v>
      </c>
      <c r="V106" s="1">
        <v>108</v>
      </c>
      <c r="W106" s="1">
        <v>158</v>
      </c>
      <c r="X106" s="1">
        <v>0</v>
      </c>
      <c r="Y106" s="1">
        <v>0</v>
      </c>
      <c r="Z106" s="1">
        <v>0</v>
      </c>
      <c r="AA106" s="1">
        <f t="shared" si="50"/>
        <v>38936</v>
      </c>
      <c r="AB106" s="1">
        <f t="shared" si="50"/>
        <v>1277</v>
      </c>
      <c r="AC106" s="1">
        <f t="shared" si="51"/>
        <v>16493</v>
      </c>
      <c r="AD106" s="1">
        <f t="shared" si="52"/>
        <v>789</v>
      </c>
      <c r="AE106" s="1">
        <f t="shared" si="59"/>
        <v>-88</v>
      </c>
      <c r="AF106" s="1">
        <f t="shared" si="53"/>
        <v>97</v>
      </c>
      <c r="AG106" s="1">
        <f t="shared" si="53"/>
        <v>0</v>
      </c>
      <c r="AH106" s="1">
        <f t="shared" si="53"/>
        <v>7</v>
      </c>
      <c r="AI106" s="1">
        <f t="shared" si="60"/>
        <v>16</v>
      </c>
      <c r="AJ106" s="9">
        <f t="shared" si="34"/>
        <v>4.3131252391625213E-2</v>
      </c>
      <c r="AK106" s="9">
        <f t="shared" si="35"/>
        <v>0.36586000000000002</v>
      </c>
      <c r="AL106" s="9">
        <f t="shared" si="36"/>
        <v>2.3380000000000001E-2</v>
      </c>
      <c r="AM106" s="9">
        <f t="shared" si="37"/>
        <v>0.32669999999999999</v>
      </c>
      <c r="AN106" s="9">
        <f t="shared" si="38"/>
        <v>1.5779999999999999E-2</v>
      </c>
      <c r="AO106" s="9">
        <f t="shared" si="39"/>
        <v>3.2000000000000003E-4</v>
      </c>
      <c r="AP106" s="1">
        <f t="shared" si="54"/>
        <v>-2</v>
      </c>
      <c r="AQ106" s="1">
        <f t="shared" si="54"/>
        <v>5</v>
      </c>
      <c r="AS106" s="1">
        <f t="shared" si="55"/>
        <v>0</v>
      </c>
      <c r="AT106" s="1">
        <f t="shared" si="61"/>
        <v>3</v>
      </c>
      <c r="AU106" s="1">
        <f t="shared" si="40"/>
        <v>266</v>
      </c>
      <c r="AV106" s="9">
        <f t="shared" si="56"/>
        <v>5.3200000000000001E-3</v>
      </c>
      <c r="AW106" s="9">
        <f t="shared" si="41"/>
        <v>2.16E-3</v>
      </c>
      <c r="AX106" s="9">
        <f t="shared" si="42"/>
        <v>3.16E-3</v>
      </c>
      <c r="AY106" s="9">
        <f t="shared" si="43"/>
        <v>0</v>
      </c>
      <c r="AZ106" s="9">
        <f t="shared" si="44"/>
        <v>6.0000000000000002E-5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3"/>
        <v>106</v>
      </c>
      <c r="BK106" s="7">
        <f t="shared" si="63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3"/>
        <v>18308</v>
      </c>
      <c r="C107" s="1">
        <v>94</v>
      </c>
      <c r="D107" s="1">
        <v>31690</v>
      </c>
      <c r="E107" s="1">
        <v>1088</v>
      </c>
      <c r="F107" s="1">
        <v>0</v>
      </c>
      <c r="G107" s="1">
        <v>16424</v>
      </c>
      <c r="H107" s="1">
        <v>0</v>
      </c>
      <c r="I107" s="1">
        <v>796</v>
      </c>
      <c r="J107" s="5">
        <v>56.65</v>
      </c>
      <c r="K107" s="5">
        <v>1.58</v>
      </c>
      <c r="L107" s="5">
        <v>25.7</v>
      </c>
      <c r="M107" s="4">
        <v>1.04</v>
      </c>
      <c r="N107" s="1">
        <v>9706</v>
      </c>
      <c r="O107" s="1">
        <v>8593</v>
      </c>
      <c r="P107" s="1">
        <v>91</v>
      </c>
      <c r="Q107" s="1">
        <v>8365</v>
      </c>
      <c r="R107" s="1">
        <v>137</v>
      </c>
      <c r="S107" s="1">
        <v>983</v>
      </c>
      <c r="T107" s="1">
        <v>97</v>
      </c>
      <c r="U107" s="1">
        <v>7228</v>
      </c>
      <c r="V107" s="1">
        <v>108</v>
      </c>
      <c r="W107" s="1">
        <v>162</v>
      </c>
      <c r="X107" s="1">
        <v>0</v>
      </c>
      <c r="Y107" s="1">
        <v>0</v>
      </c>
      <c r="Z107" s="1">
        <v>0</v>
      </c>
      <c r="AA107" s="1">
        <f t="shared" si="50"/>
        <v>38918</v>
      </c>
      <c r="AB107" s="1">
        <f t="shared" si="50"/>
        <v>1196</v>
      </c>
      <c r="AC107" s="1">
        <f t="shared" si="51"/>
        <v>16586</v>
      </c>
      <c r="AD107" s="1">
        <f t="shared" si="52"/>
        <v>796</v>
      </c>
      <c r="AE107" s="1">
        <f t="shared" si="59"/>
        <v>-81</v>
      </c>
      <c r="AF107" s="1">
        <f t="shared" si="53"/>
        <v>89</v>
      </c>
      <c r="AG107" s="1">
        <f t="shared" si="53"/>
        <v>0</v>
      </c>
      <c r="AH107" s="1">
        <f t="shared" si="53"/>
        <v>7</v>
      </c>
      <c r="AI107" s="1">
        <f t="shared" si="60"/>
        <v>15</v>
      </c>
      <c r="AJ107" s="9">
        <f t="shared" si="34"/>
        <v>4.3478260869565216E-2</v>
      </c>
      <c r="AK107" s="9">
        <f t="shared" si="35"/>
        <v>0.36615999999999999</v>
      </c>
      <c r="AL107" s="9">
        <f t="shared" si="36"/>
        <v>2.1760000000000002E-2</v>
      </c>
      <c r="AM107" s="9">
        <f t="shared" si="37"/>
        <v>0.32847999999999999</v>
      </c>
      <c r="AN107" s="9">
        <f t="shared" si="38"/>
        <v>1.592E-2</v>
      </c>
      <c r="AO107" s="9">
        <f t="shared" si="39"/>
        <v>2.9999999999999997E-4</v>
      </c>
      <c r="AP107" s="1">
        <f t="shared" si="54"/>
        <v>0</v>
      </c>
      <c r="AQ107" s="1">
        <f t="shared" si="54"/>
        <v>4</v>
      </c>
      <c r="AS107" s="1">
        <f t="shared" si="55"/>
        <v>0</v>
      </c>
      <c r="AT107" s="1">
        <f t="shared" si="61"/>
        <v>4</v>
      </c>
      <c r="AU107" s="1">
        <f t="shared" si="40"/>
        <v>270</v>
      </c>
      <c r="AV107" s="9">
        <f t="shared" si="56"/>
        <v>5.4000000000000003E-3</v>
      </c>
      <c r="AW107" s="9">
        <f t="shared" si="41"/>
        <v>2.16E-3</v>
      </c>
      <c r="AX107" s="9">
        <f t="shared" si="42"/>
        <v>3.2399999999999998E-3</v>
      </c>
      <c r="AY107" s="9">
        <f t="shared" si="43"/>
        <v>0</v>
      </c>
      <c r="AZ107" s="9">
        <f t="shared" si="44"/>
        <v>8.0000000000000007E-5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3"/>
        <v>107</v>
      </c>
      <c r="BK107" s="7">
        <f t="shared" si="63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3"/>
        <v>18323</v>
      </c>
      <c r="C108" s="1">
        <v>95</v>
      </c>
      <c r="D108" s="1">
        <v>31675</v>
      </c>
      <c r="E108" s="1">
        <v>1013</v>
      </c>
      <c r="F108" s="1">
        <v>0</v>
      </c>
      <c r="G108" s="1">
        <v>16508</v>
      </c>
      <c r="H108" s="1">
        <v>0</v>
      </c>
      <c r="I108" s="1">
        <v>802</v>
      </c>
      <c r="J108" s="5">
        <v>56.66</v>
      </c>
      <c r="K108" s="5">
        <v>1.58</v>
      </c>
      <c r="L108" s="5">
        <v>25.7</v>
      </c>
      <c r="M108" s="4">
        <v>1.04</v>
      </c>
      <c r="N108" s="1">
        <v>9716</v>
      </c>
      <c r="O108" s="1">
        <v>8597</v>
      </c>
      <c r="P108" s="1">
        <v>91</v>
      </c>
      <c r="Q108" s="1">
        <v>8369</v>
      </c>
      <c r="R108" s="1">
        <v>137</v>
      </c>
      <c r="S108" s="1">
        <v>914</v>
      </c>
      <c r="T108" s="1">
        <v>90</v>
      </c>
      <c r="U108" s="1">
        <v>7224</v>
      </c>
      <c r="V108" s="1">
        <v>108</v>
      </c>
      <c r="W108" s="1">
        <v>167</v>
      </c>
      <c r="X108" s="1">
        <v>0</v>
      </c>
      <c r="Y108" s="1">
        <v>0</v>
      </c>
      <c r="Z108" s="1">
        <v>0</v>
      </c>
      <c r="AA108" s="1">
        <f t="shared" si="50"/>
        <v>38899</v>
      </c>
      <c r="AB108" s="1">
        <f t="shared" si="50"/>
        <v>1121</v>
      </c>
      <c r="AC108" s="1">
        <f t="shared" si="51"/>
        <v>16675</v>
      </c>
      <c r="AD108" s="1">
        <f t="shared" si="52"/>
        <v>802</v>
      </c>
      <c r="AE108" s="1">
        <f t="shared" si="59"/>
        <v>-75</v>
      </c>
      <c r="AF108" s="1">
        <f t="shared" si="53"/>
        <v>84</v>
      </c>
      <c r="AG108" s="1">
        <f t="shared" si="53"/>
        <v>0</v>
      </c>
      <c r="AH108" s="1">
        <f t="shared" si="53"/>
        <v>6</v>
      </c>
      <c r="AI108" s="1">
        <f t="shared" si="60"/>
        <v>15</v>
      </c>
      <c r="AJ108" s="9">
        <f t="shared" si="34"/>
        <v>4.377012497953392E-2</v>
      </c>
      <c r="AK108" s="9">
        <f t="shared" si="35"/>
        <v>0.36646000000000001</v>
      </c>
      <c r="AL108" s="9">
        <f t="shared" si="36"/>
        <v>2.026E-2</v>
      </c>
      <c r="AM108" s="9">
        <f t="shared" si="37"/>
        <v>0.33016000000000001</v>
      </c>
      <c r="AN108" s="9">
        <f t="shared" si="38"/>
        <v>1.6039999999999999E-2</v>
      </c>
      <c r="AO108" s="9">
        <f t="shared" si="39"/>
        <v>2.9999999999999997E-4</v>
      </c>
      <c r="AP108" s="1">
        <f t="shared" si="54"/>
        <v>0</v>
      </c>
      <c r="AQ108" s="1">
        <f t="shared" si="54"/>
        <v>5</v>
      </c>
      <c r="AS108" s="1">
        <f t="shared" si="55"/>
        <v>0</v>
      </c>
      <c r="AT108" s="1">
        <f t="shared" si="61"/>
        <v>5</v>
      </c>
      <c r="AU108" s="1">
        <f t="shared" si="40"/>
        <v>275</v>
      </c>
      <c r="AV108" s="9">
        <f t="shared" si="56"/>
        <v>5.4999999999999997E-3</v>
      </c>
      <c r="AW108" s="9">
        <f t="shared" si="41"/>
        <v>2.16E-3</v>
      </c>
      <c r="AX108" s="9">
        <f t="shared" si="42"/>
        <v>3.3400000000000001E-3</v>
      </c>
      <c r="AY108" s="9">
        <f t="shared" si="43"/>
        <v>0</v>
      </c>
      <c r="AZ108" s="9">
        <f t="shared" si="44"/>
        <v>1E-4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3"/>
        <v>108</v>
      </c>
      <c r="BK108" s="7">
        <f t="shared" si="63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3"/>
        <v>18337</v>
      </c>
      <c r="C109" s="1">
        <v>96</v>
      </c>
      <c r="D109" s="1">
        <v>31661</v>
      </c>
      <c r="E109" s="1">
        <v>946</v>
      </c>
      <c r="F109" s="1">
        <v>0</v>
      </c>
      <c r="G109" s="1">
        <v>16585</v>
      </c>
      <c r="H109" s="1">
        <v>0</v>
      </c>
      <c r="I109" s="1">
        <v>806</v>
      </c>
      <c r="J109" s="5">
        <v>56.67</v>
      </c>
      <c r="K109" s="5">
        <v>1.58</v>
      </c>
      <c r="L109" s="5">
        <v>25.7</v>
      </c>
      <c r="M109" s="4">
        <v>1.04</v>
      </c>
      <c r="N109" s="1">
        <v>9727</v>
      </c>
      <c r="O109" s="1">
        <v>8601</v>
      </c>
      <c r="P109" s="1">
        <v>92</v>
      </c>
      <c r="Q109" s="1">
        <v>8372</v>
      </c>
      <c r="R109" s="1">
        <v>137</v>
      </c>
      <c r="S109" s="1">
        <v>851</v>
      </c>
      <c r="T109" s="1">
        <v>83</v>
      </c>
      <c r="U109" s="1">
        <v>7220</v>
      </c>
      <c r="V109" s="1">
        <v>107</v>
      </c>
      <c r="W109" s="1">
        <v>172</v>
      </c>
      <c r="X109" s="1">
        <v>0</v>
      </c>
      <c r="Y109" s="1">
        <v>0</v>
      </c>
      <c r="Z109" s="1">
        <v>0</v>
      </c>
      <c r="AA109" s="1">
        <f t="shared" si="50"/>
        <v>38881</v>
      </c>
      <c r="AB109" s="1">
        <f t="shared" si="50"/>
        <v>1053</v>
      </c>
      <c r="AC109" s="1">
        <f t="shared" si="51"/>
        <v>16757</v>
      </c>
      <c r="AD109" s="1">
        <f t="shared" si="52"/>
        <v>806</v>
      </c>
      <c r="AE109" s="1">
        <f t="shared" si="59"/>
        <v>-67</v>
      </c>
      <c r="AF109" s="1">
        <f t="shared" si="53"/>
        <v>77</v>
      </c>
      <c r="AG109" s="1">
        <f t="shared" si="53"/>
        <v>0</v>
      </c>
      <c r="AH109" s="1">
        <f t="shared" si="53"/>
        <v>4</v>
      </c>
      <c r="AI109" s="1">
        <f t="shared" si="60"/>
        <v>14</v>
      </c>
      <c r="AJ109" s="9">
        <f t="shared" si="34"/>
        <v>4.3954845394557455E-2</v>
      </c>
      <c r="AK109" s="9">
        <f t="shared" si="35"/>
        <v>0.36674000000000001</v>
      </c>
      <c r="AL109" s="9">
        <f t="shared" si="36"/>
        <v>1.8919999999999999E-2</v>
      </c>
      <c r="AM109" s="9">
        <f t="shared" si="37"/>
        <v>0.33169999999999999</v>
      </c>
      <c r="AN109" s="9">
        <f t="shared" si="38"/>
        <v>1.6119999999999999E-2</v>
      </c>
      <c r="AO109" s="9">
        <f t="shared" si="39"/>
        <v>2.7999999999999998E-4</v>
      </c>
      <c r="AP109" s="1">
        <f t="shared" si="54"/>
        <v>-1</v>
      </c>
      <c r="AQ109" s="1">
        <f t="shared" si="54"/>
        <v>5</v>
      </c>
      <c r="AS109" s="1">
        <f t="shared" si="55"/>
        <v>0</v>
      </c>
      <c r="AT109" s="1">
        <f t="shared" si="61"/>
        <v>4</v>
      </c>
      <c r="AU109" s="1">
        <f t="shared" si="40"/>
        <v>279</v>
      </c>
      <c r="AV109" s="9">
        <f t="shared" si="56"/>
        <v>5.5799999999999999E-3</v>
      </c>
      <c r="AW109" s="9">
        <f t="shared" si="41"/>
        <v>2.14E-3</v>
      </c>
      <c r="AX109" s="9">
        <f t="shared" si="42"/>
        <v>3.4399999999999999E-3</v>
      </c>
      <c r="AY109" s="9">
        <f t="shared" si="43"/>
        <v>0</v>
      </c>
      <c r="AZ109" s="9">
        <f t="shared" si="44"/>
        <v>8.0000000000000007E-5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3"/>
        <v>109</v>
      </c>
      <c r="BK109" s="7">
        <f t="shared" si="63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3"/>
        <v>18351</v>
      </c>
      <c r="C110" s="1">
        <v>97</v>
      </c>
      <c r="D110" s="1">
        <v>31647</v>
      </c>
      <c r="E110" s="1">
        <v>883</v>
      </c>
      <c r="F110" s="1">
        <v>0</v>
      </c>
      <c r="G110" s="1">
        <v>16657</v>
      </c>
      <c r="H110" s="1">
        <v>0</v>
      </c>
      <c r="I110" s="1">
        <v>811</v>
      </c>
      <c r="J110" s="5">
        <v>56.68</v>
      </c>
      <c r="K110" s="5">
        <v>1.58</v>
      </c>
      <c r="L110" s="5">
        <v>25.8</v>
      </c>
      <c r="M110" s="4">
        <v>1.04</v>
      </c>
      <c r="N110" s="1">
        <v>9737</v>
      </c>
      <c r="O110" s="1">
        <v>8604</v>
      </c>
      <c r="P110" s="1">
        <v>91</v>
      </c>
      <c r="Q110" s="1">
        <v>8375</v>
      </c>
      <c r="R110" s="1">
        <v>137</v>
      </c>
      <c r="S110" s="1">
        <v>793</v>
      </c>
      <c r="T110" s="1">
        <v>78</v>
      </c>
      <c r="U110" s="1">
        <v>7217</v>
      </c>
      <c r="V110" s="1">
        <v>105</v>
      </c>
      <c r="W110" s="1">
        <v>176</v>
      </c>
      <c r="X110" s="1">
        <v>0</v>
      </c>
      <c r="Y110" s="1">
        <v>0</v>
      </c>
      <c r="Z110" s="1">
        <v>0</v>
      </c>
      <c r="AA110" s="1">
        <f t="shared" si="50"/>
        <v>38864</v>
      </c>
      <c r="AB110" s="1">
        <f t="shared" si="50"/>
        <v>988</v>
      </c>
      <c r="AC110" s="1">
        <f t="shared" si="51"/>
        <v>16833</v>
      </c>
      <c r="AD110" s="1">
        <f t="shared" si="52"/>
        <v>811</v>
      </c>
      <c r="AE110" s="1">
        <f t="shared" si="59"/>
        <v>-63</v>
      </c>
      <c r="AF110" s="1">
        <f t="shared" si="53"/>
        <v>72</v>
      </c>
      <c r="AG110" s="1">
        <f t="shared" si="53"/>
        <v>0</v>
      </c>
      <c r="AH110" s="1">
        <f t="shared" si="53"/>
        <v>5</v>
      </c>
      <c r="AI110" s="1">
        <f t="shared" si="60"/>
        <v>14</v>
      </c>
      <c r="AJ110" s="9">
        <f t="shared" si="34"/>
        <v>4.4193776905890686E-2</v>
      </c>
      <c r="AK110" s="9">
        <f t="shared" si="35"/>
        <v>0.36702000000000001</v>
      </c>
      <c r="AL110" s="9">
        <f t="shared" si="36"/>
        <v>1.7659999999999999E-2</v>
      </c>
      <c r="AM110" s="9">
        <f t="shared" si="37"/>
        <v>0.33313999999999999</v>
      </c>
      <c r="AN110" s="9">
        <f t="shared" si="38"/>
        <v>1.6219999999999998E-2</v>
      </c>
      <c r="AO110" s="9">
        <f t="shared" si="39"/>
        <v>2.7999999999999998E-4</v>
      </c>
      <c r="AP110" s="1">
        <f t="shared" si="54"/>
        <v>-2</v>
      </c>
      <c r="AQ110" s="1">
        <f t="shared" si="54"/>
        <v>4</v>
      </c>
      <c r="AS110" s="1">
        <f t="shared" si="55"/>
        <v>0</v>
      </c>
      <c r="AT110" s="1">
        <f t="shared" si="61"/>
        <v>2</v>
      </c>
      <c r="AU110" s="1">
        <f t="shared" si="40"/>
        <v>281</v>
      </c>
      <c r="AV110" s="9">
        <f t="shared" si="56"/>
        <v>5.62E-3</v>
      </c>
      <c r="AW110" s="9">
        <f t="shared" si="41"/>
        <v>2.0999999999999999E-3</v>
      </c>
      <c r="AX110" s="9">
        <f t="shared" si="42"/>
        <v>3.5200000000000001E-3</v>
      </c>
      <c r="AY110" s="9">
        <f t="shared" si="43"/>
        <v>0</v>
      </c>
      <c r="AZ110" s="9">
        <f t="shared" si="44"/>
        <v>4.0000000000000003E-5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3"/>
        <v>110</v>
      </c>
      <c r="BK110" s="7">
        <f t="shared" si="63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3"/>
        <v>18363</v>
      </c>
      <c r="C111" s="1">
        <v>98</v>
      </c>
      <c r="D111" s="1">
        <v>31635</v>
      </c>
      <c r="E111" s="1">
        <v>822</v>
      </c>
      <c r="F111" s="1">
        <v>0</v>
      </c>
      <c r="G111" s="1">
        <v>16725</v>
      </c>
      <c r="H111" s="1">
        <v>0</v>
      </c>
      <c r="I111" s="1">
        <v>816</v>
      </c>
      <c r="J111" s="5">
        <v>56.69</v>
      </c>
      <c r="K111" s="5">
        <v>1.58</v>
      </c>
      <c r="L111" s="5">
        <v>25.8</v>
      </c>
      <c r="M111" s="4">
        <v>1.03</v>
      </c>
      <c r="N111" s="1">
        <v>9746</v>
      </c>
      <c r="O111" s="1">
        <v>8607</v>
      </c>
      <c r="P111" s="1">
        <v>92</v>
      </c>
      <c r="Q111" s="1">
        <v>8378</v>
      </c>
      <c r="R111" s="1">
        <v>137</v>
      </c>
      <c r="S111" s="1">
        <v>737</v>
      </c>
      <c r="T111" s="1">
        <v>73</v>
      </c>
      <c r="U111" s="1">
        <v>7214</v>
      </c>
      <c r="V111" s="1">
        <v>104</v>
      </c>
      <c r="W111" s="1">
        <v>181</v>
      </c>
      <c r="X111" s="1">
        <v>0</v>
      </c>
      <c r="Y111" s="1">
        <v>0</v>
      </c>
      <c r="Z111" s="1">
        <v>0</v>
      </c>
      <c r="AA111" s="1">
        <f t="shared" si="50"/>
        <v>38849</v>
      </c>
      <c r="AB111" s="1">
        <f t="shared" si="50"/>
        <v>926</v>
      </c>
      <c r="AC111" s="1">
        <f t="shared" si="51"/>
        <v>16906</v>
      </c>
      <c r="AD111" s="1">
        <f t="shared" si="52"/>
        <v>816</v>
      </c>
      <c r="AE111" s="1">
        <f t="shared" si="59"/>
        <v>-61</v>
      </c>
      <c r="AF111" s="1">
        <f t="shared" si="53"/>
        <v>68</v>
      </c>
      <c r="AG111" s="1">
        <f t="shared" si="53"/>
        <v>0</v>
      </c>
      <c r="AH111" s="1">
        <f t="shared" si="53"/>
        <v>5</v>
      </c>
      <c r="AI111" s="1">
        <f t="shared" si="60"/>
        <v>12</v>
      </c>
      <c r="AJ111" s="9">
        <f t="shared" si="34"/>
        <v>4.44371834667538E-2</v>
      </c>
      <c r="AK111" s="9">
        <f t="shared" si="35"/>
        <v>0.36725999999999998</v>
      </c>
      <c r="AL111" s="9">
        <f t="shared" si="36"/>
        <v>1.644E-2</v>
      </c>
      <c r="AM111" s="9">
        <f t="shared" si="37"/>
        <v>0.33450000000000002</v>
      </c>
      <c r="AN111" s="9">
        <f t="shared" si="38"/>
        <v>1.6320000000000001E-2</v>
      </c>
      <c r="AO111" s="9">
        <f t="shared" si="39"/>
        <v>2.4000000000000001E-4</v>
      </c>
      <c r="AP111" s="1">
        <f t="shared" si="54"/>
        <v>-1</v>
      </c>
      <c r="AQ111" s="1">
        <f t="shared" si="54"/>
        <v>5</v>
      </c>
      <c r="AS111" s="1">
        <f t="shared" si="55"/>
        <v>0</v>
      </c>
      <c r="AT111" s="1">
        <f t="shared" si="61"/>
        <v>4</v>
      </c>
      <c r="AU111" s="1">
        <f t="shared" si="40"/>
        <v>285</v>
      </c>
      <c r="AV111" s="9">
        <f t="shared" si="56"/>
        <v>5.7000000000000002E-3</v>
      </c>
      <c r="AW111" s="9">
        <f t="shared" si="41"/>
        <v>2.0799999999999998E-3</v>
      </c>
      <c r="AX111" s="9">
        <f t="shared" si="42"/>
        <v>3.62E-3</v>
      </c>
      <c r="AY111" s="9">
        <f t="shared" si="43"/>
        <v>0</v>
      </c>
      <c r="AZ111" s="9">
        <f t="shared" si="44"/>
        <v>8.0000000000000007E-5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3"/>
        <v>111</v>
      </c>
      <c r="BK111" s="7">
        <f t="shared" si="63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3"/>
        <v>18374</v>
      </c>
      <c r="C112" s="1">
        <v>99</v>
      </c>
      <c r="D112" s="1">
        <v>31624</v>
      </c>
      <c r="E112" s="1">
        <v>764</v>
      </c>
      <c r="F112" s="1">
        <v>0</v>
      </c>
      <c r="G112" s="1">
        <v>16790</v>
      </c>
      <c r="H112" s="1">
        <v>0</v>
      </c>
      <c r="I112" s="1">
        <v>820</v>
      </c>
      <c r="J112" s="5">
        <v>56.7</v>
      </c>
      <c r="K112" s="5">
        <v>1.58</v>
      </c>
      <c r="L112" s="5">
        <v>25.8</v>
      </c>
      <c r="M112" s="4">
        <v>1.03</v>
      </c>
      <c r="N112" s="1">
        <v>9754</v>
      </c>
      <c r="O112" s="1">
        <v>8610</v>
      </c>
      <c r="P112" s="1">
        <v>91</v>
      </c>
      <c r="Q112" s="1">
        <v>8381</v>
      </c>
      <c r="R112" s="1">
        <v>137</v>
      </c>
      <c r="S112" s="1">
        <v>684</v>
      </c>
      <c r="T112" s="1">
        <v>66</v>
      </c>
      <c r="U112" s="1">
        <v>7210</v>
      </c>
      <c r="V112" s="1">
        <v>103</v>
      </c>
      <c r="W112" s="1">
        <v>185</v>
      </c>
      <c r="X112" s="1">
        <v>0</v>
      </c>
      <c r="Y112" s="1">
        <v>0</v>
      </c>
      <c r="Z112" s="1">
        <v>0</v>
      </c>
      <c r="AA112" s="1">
        <f t="shared" si="50"/>
        <v>38834</v>
      </c>
      <c r="AB112" s="1">
        <f t="shared" si="50"/>
        <v>867</v>
      </c>
      <c r="AC112" s="1">
        <f t="shared" si="51"/>
        <v>16975</v>
      </c>
      <c r="AD112" s="1">
        <f t="shared" si="52"/>
        <v>820</v>
      </c>
      <c r="AE112" s="1">
        <f t="shared" si="59"/>
        <v>-58</v>
      </c>
      <c r="AF112" s="1">
        <f t="shared" si="53"/>
        <v>65</v>
      </c>
      <c r="AG112" s="1">
        <f t="shared" si="53"/>
        <v>0</v>
      </c>
      <c r="AH112" s="1">
        <f t="shared" si="53"/>
        <v>4</v>
      </c>
      <c r="AI112" s="1">
        <f t="shared" si="60"/>
        <v>11</v>
      </c>
      <c r="AJ112" s="9">
        <f t="shared" si="34"/>
        <v>4.4628279090018506E-2</v>
      </c>
      <c r="AK112" s="9">
        <f t="shared" si="35"/>
        <v>0.36747999999999997</v>
      </c>
      <c r="AL112" s="9">
        <f t="shared" si="36"/>
        <v>1.528E-2</v>
      </c>
      <c r="AM112" s="9">
        <f t="shared" si="37"/>
        <v>0.33579999999999999</v>
      </c>
      <c r="AN112" s="9">
        <f t="shared" si="38"/>
        <v>1.6400000000000001E-2</v>
      </c>
      <c r="AO112" s="9">
        <f t="shared" si="39"/>
        <v>2.2000000000000001E-4</v>
      </c>
      <c r="AP112" s="1">
        <f t="shared" si="54"/>
        <v>-1</v>
      </c>
      <c r="AQ112" s="1">
        <f t="shared" si="54"/>
        <v>4</v>
      </c>
      <c r="AS112" s="1">
        <f t="shared" si="55"/>
        <v>0</v>
      </c>
      <c r="AT112" s="1">
        <f t="shared" si="61"/>
        <v>3</v>
      </c>
      <c r="AU112" s="1">
        <f t="shared" si="40"/>
        <v>288</v>
      </c>
      <c r="AV112" s="9">
        <f t="shared" si="56"/>
        <v>5.7600000000000004E-3</v>
      </c>
      <c r="AW112" s="9">
        <f t="shared" si="41"/>
        <v>2.0600000000000002E-3</v>
      </c>
      <c r="AX112" s="9">
        <f t="shared" si="42"/>
        <v>3.7000000000000002E-3</v>
      </c>
      <c r="AY112" s="9">
        <f t="shared" si="43"/>
        <v>0</v>
      </c>
      <c r="AZ112" s="9">
        <f t="shared" si="44"/>
        <v>6.0000000000000002E-5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4">+BJ111+1</f>
        <v>112</v>
      </c>
      <c r="BK112" s="7">
        <f t="shared" si="64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3"/>
        <v>18387</v>
      </c>
      <c r="C113" s="1">
        <v>100</v>
      </c>
      <c r="D113" s="1">
        <v>31611</v>
      </c>
      <c r="E113" s="1">
        <v>718</v>
      </c>
      <c r="F113" s="1">
        <v>0</v>
      </c>
      <c r="G113" s="1">
        <v>16846</v>
      </c>
      <c r="H113" s="1">
        <v>0</v>
      </c>
      <c r="I113" s="1">
        <v>823</v>
      </c>
      <c r="J113" s="5">
        <v>56.71</v>
      </c>
      <c r="K113" s="5">
        <v>1.58</v>
      </c>
      <c r="L113" s="5">
        <v>25.8</v>
      </c>
      <c r="M113" s="4">
        <v>1.03</v>
      </c>
      <c r="N113" s="1">
        <v>9763</v>
      </c>
      <c r="O113" s="1">
        <v>8614</v>
      </c>
      <c r="P113" s="1">
        <v>92</v>
      </c>
      <c r="Q113" s="1">
        <v>8384</v>
      </c>
      <c r="R113" s="1">
        <v>137</v>
      </c>
      <c r="S113" s="1">
        <v>639</v>
      </c>
      <c r="T113" s="1">
        <v>62</v>
      </c>
      <c r="U113" s="1">
        <v>7207</v>
      </c>
      <c r="V113" s="1">
        <v>103</v>
      </c>
      <c r="W113" s="1">
        <v>189</v>
      </c>
      <c r="X113" s="1">
        <v>0</v>
      </c>
      <c r="Y113" s="1">
        <v>0</v>
      </c>
      <c r="Z113" s="1">
        <v>0</v>
      </c>
      <c r="AA113" s="1">
        <f t="shared" si="50"/>
        <v>38818</v>
      </c>
      <c r="AB113" s="1">
        <f t="shared" si="50"/>
        <v>821</v>
      </c>
      <c r="AC113" s="1">
        <f t="shared" si="51"/>
        <v>17035</v>
      </c>
      <c r="AD113" s="1">
        <f t="shared" si="52"/>
        <v>823</v>
      </c>
      <c r="AE113" s="1">
        <f t="shared" si="59"/>
        <v>-46</v>
      </c>
      <c r="AF113" s="1">
        <f t="shared" si="53"/>
        <v>56</v>
      </c>
      <c r="AG113" s="1">
        <f t="shared" si="53"/>
        <v>0</v>
      </c>
      <c r="AH113" s="1">
        <f t="shared" si="53"/>
        <v>3</v>
      </c>
      <c r="AI113" s="1">
        <f t="shared" si="60"/>
        <v>13</v>
      </c>
      <c r="AJ113" s="9">
        <f t="shared" si="34"/>
        <v>4.475988470114755E-2</v>
      </c>
      <c r="AK113" s="9">
        <f t="shared" si="35"/>
        <v>0.36774000000000001</v>
      </c>
      <c r="AL113" s="9">
        <f t="shared" si="36"/>
        <v>1.436E-2</v>
      </c>
      <c r="AM113" s="9">
        <f t="shared" si="37"/>
        <v>0.33692</v>
      </c>
      <c r="AN113" s="9">
        <f t="shared" si="38"/>
        <v>1.6459999999999999E-2</v>
      </c>
      <c r="AO113" s="9">
        <f t="shared" si="39"/>
        <v>2.5999999999999998E-4</v>
      </c>
      <c r="AP113" s="1">
        <f t="shared" si="54"/>
        <v>0</v>
      </c>
      <c r="AQ113" s="1">
        <f t="shared" si="54"/>
        <v>4</v>
      </c>
      <c r="AS113" s="1">
        <f t="shared" si="55"/>
        <v>0</v>
      </c>
      <c r="AT113" s="1">
        <f t="shared" si="61"/>
        <v>4</v>
      </c>
      <c r="AU113" s="1">
        <f t="shared" si="40"/>
        <v>292</v>
      </c>
      <c r="AV113" s="9">
        <f t="shared" si="56"/>
        <v>5.8399999999999997E-3</v>
      </c>
      <c r="AW113" s="9">
        <f t="shared" si="41"/>
        <v>2.0600000000000002E-3</v>
      </c>
      <c r="AX113" s="9">
        <f t="shared" si="42"/>
        <v>3.7799999999999999E-3</v>
      </c>
      <c r="AY113" s="9">
        <f t="shared" si="43"/>
        <v>0</v>
      </c>
      <c r="AZ113" s="9">
        <f t="shared" si="44"/>
        <v>8.0000000000000007E-5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4"/>
        <v>113</v>
      </c>
      <c r="BK113" s="7">
        <f t="shared" si="64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3"/>
        <v>18399</v>
      </c>
      <c r="C114" s="1">
        <v>101</v>
      </c>
      <c r="D114" s="1">
        <v>31600</v>
      </c>
      <c r="E114" s="1">
        <v>671</v>
      </c>
      <c r="F114" s="1">
        <v>0</v>
      </c>
      <c r="G114" s="1">
        <v>16901</v>
      </c>
      <c r="H114" s="1">
        <v>0</v>
      </c>
      <c r="I114" s="1">
        <v>827</v>
      </c>
      <c r="J114" s="5">
        <v>56.72</v>
      </c>
      <c r="K114" s="5">
        <v>1.58</v>
      </c>
      <c r="L114" s="5">
        <v>25.8</v>
      </c>
      <c r="M114" s="4">
        <v>1.03</v>
      </c>
      <c r="N114" s="1">
        <v>9771</v>
      </c>
      <c r="O114" s="1">
        <v>8618</v>
      </c>
      <c r="P114" s="1">
        <v>93</v>
      </c>
      <c r="Q114" s="1">
        <v>8387</v>
      </c>
      <c r="R114" s="1">
        <v>137</v>
      </c>
      <c r="S114" s="1">
        <v>596</v>
      </c>
      <c r="T114" s="1">
        <v>57</v>
      </c>
      <c r="U114" s="1">
        <v>7203</v>
      </c>
      <c r="V114" s="1">
        <v>103</v>
      </c>
      <c r="W114" s="1">
        <v>193</v>
      </c>
      <c r="X114" s="1">
        <v>0</v>
      </c>
      <c r="Y114" s="1">
        <v>0</v>
      </c>
      <c r="Z114" s="1">
        <v>0</v>
      </c>
      <c r="AA114" s="1">
        <f t="shared" si="50"/>
        <v>38803</v>
      </c>
      <c r="AB114" s="1">
        <f t="shared" si="50"/>
        <v>774</v>
      </c>
      <c r="AC114" s="1">
        <f t="shared" si="51"/>
        <v>17094</v>
      </c>
      <c r="AD114" s="1">
        <f t="shared" si="52"/>
        <v>827</v>
      </c>
      <c r="AE114" s="1">
        <f t="shared" si="59"/>
        <v>-47</v>
      </c>
      <c r="AF114" s="1">
        <f t="shared" si="53"/>
        <v>55</v>
      </c>
      <c r="AG114" s="1">
        <f t="shared" si="53"/>
        <v>0</v>
      </c>
      <c r="AH114" s="1">
        <f t="shared" si="53"/>
        <v>4</v>
      </c>
      <c r="AI114" s="1">
        <f t="shared" si="60"/>
        <v>12</v>
      </c>
      <c r="AJ114" s="9">
        <f t="shared" si="34"/>
        <v>4.4948095005163322E-2</v>
      </c>
      <c r="AK114" s="9">
        <f t="shared" si="35"/>
        <v>0.36797999999999997</v>
      </c>
      <c r="AL114" s="9">
        <f t="shared" si="36"/>
        <v>1.342E-2</v>
      </c>
      <c r="AM114" s="9">
        <f t="shared" si="37"/>
        <v>0.33801999999999999</v>
      </c>
      <c r="AN114" s="9">
        <f t="shared" si="38"/>
        <v>1.6539999999999999E-2</v>
      </c>
      <c r="AO114" s="9">
        <f t="shared" si="39"/>
        <v>2.4000000000000001E-4</v>
      </c>
      <c r="AP114" s="1">
        <f t="shared" si="54"/>
        <v>0</v>
      </c>
      <c r="AQ114" s="1">
        <f t="shared" si="54"/>
        <v>4</v>
      </c>
      <c r="AS114" s="1">
        <f t="shared" si="55"/>
        <v>0</v>
      </c>
      <c r="AT114" s="1">
        <f t="shared" si="61"/>
        <v>4</v>
      </c>
      <c r="AU114" s="1">
        <f t="shared" si="40"/>
        <v>296</v>
      </c>
      <c r="AV114" s="9">
        <f t="shared" si="56"/>
        <v>5.9199999999999999E-3</v>
      </c>
      <c r="AW114" s="9">
        <f t="shared" si="41"/>
        <v>2.0600000000000002E-3</v>
      </c>
      <c r="AX114" s="9">
        <f t="shared" si="42"/>
        <v>3.8600000000000001E-3</v>
      </c>
      <c r="AY114" s="9">
        <f t="shared" si="43"/>
        <v>0</v>
      </c>
      <c r="AZ114" s="9">
        <f t="shared" si="44"/>
        <v>8.0000000000000007E-5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4"/>
        <v>114</v>
      </c>
      <c r="BK114" s="7">
        <f t="shared" si="64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3"/>
        <v>18407</v>
      </c>
      <c r="C115" s="1">
        <v>102</v>
      </c>
      <c r="D115" s="1">
        <v>31591</v>
      </c>
      <c r="E115" s="1">
        <v>627</v>
      </c>
      <c r="F115" s="1">
        <v>0</v>
      </c>
      <c r="G115" s="1">
        <v>16951</v>
      </c>
      <c r="H115" s="1">
        <v>0</v>
      </c>
      <c r="I115" s="1">
        <v>829</v>
      </c>
      <c r="J115" s="5">
        <v>56.73</v>
      </c>
      <c r="K115" s="5">
        <v>1.58</v>
      </c>
      <c r="L115" s="5">
        <v>25.8</v>
      </c>
      <c r="M115" s="4">
        <v>1.02</v>
      </c>
      <c r="N115" s="1">
        <v>9777</v>
      </c>
      <c r="O115" s="1">
        <v>8621</v>
      </c>
      <c r="P115" s="1">
        <v>92</v>
      </c>
      <c r="Q115" s="1">
        <v>8391</v>
      </c>
      <c r="R115" s="1">
        <v>137</v>
      </c>
      <c r="S115" s="1">
        <v>557</v>
      </c>
      <c r="T115" s="1">
        <v>53</v>
      </c>
      <c r="U115" s="1">
        <v>7200</v>
      </c>
      <c r="V115" s="1">
        <v>102</v>
      </c>
      <c r="W115" s="1">
        <v>197</v>
      </c>
      <c r="X115" s="1">
        <v>0</v>
      </c>
      <c r="Y115" s="1">
        <v>0</v>
      </c>
      <c r="Z115" s="1">
        <v>0</v>
      </c>
      <c r="AA115" s="1">
        <f t="shared" si="50"/>
        <v>38791</v>
      </c>
      <c r="AB115" s="1">
        <f t="shared" si="50"/>
        <v>729</v>
      </c>
      <c r="AC115" s="1">
        <f t="shared" si="51"/>
        <v>17148</v>
      </c>
      <c r="AD115" s="1">
        <f t="shared" si="52"/>
        <v>829</v>
      </c>
      <c r="AE115" s="1">
        <f t="shared" si="59"/>
        <v>-44</v>
      </c>
      <c r="AF115" s="1">
        <f t="shared" si="53"/>
        <v>50</v>
      </c>
      <c r="AG115" s="1">
        <f t="shared" si="53"/>
        <v>0</v>
      </c>
      <c r="AH115" s="1">
        <f t="shared" si="53"/>
        <v>2</v>
      </c>
      <c r="AI115" s="1">
        <f t="shared" si="60"/>
        <v>8</v>
      </c>
      <c r="AJ115" s="9">
        <f t="shared" si="34"/>
        <v>4.5037214103330253E-2</v>
      </c>
      <c r="AK115" s="9">
        <f t="shared" si="35"/>
        <v>0.36814000000000002</v>
      </c>
      <c r="AL115" s="9">
        <f t="shared" si="36"/>
        <v>1.2540000000000001E-2</v>
      </c>
      <c r="AM115" s="9">
        <f t="shared" si="37"/>
        <v>0.33901999999999999</v>
      </c>
      <c r="AN115" s="9">
        <f t="shared" si="38"/>
        <v>1.6580000000000001E-2</v>
      </c>
      <c r="AO115" s="9">
        <f t="shared" si="39"/>
        <v>1.6000000000000001E-4</v>
      </c>
      <c r="AP115" s="1">
        <f t="shared" si="54"/>
        <v>-1</v>
      </c>
      <c r="AQ115" s="1">
        <f t="shared" si="54"/>
        <v>4</v>
      </c>
      <c r="AS115" s="1">
        <f t="shared" si="55"/>
        <v>0</v>
      </c>
      <c r="AT115" s="1">
        <f t="shared" si="61"/>
        <v>3</v>
      </c>
      <c r="AU115" s="1">
        <f t="shared" si="40"/>
        <v>299</v>
      </c>
      <c r="AV115" s="9">
        <f t="shared" si="56"/>
        <v>5.9800000000000001E-3</v>
      </c>
      <c r="AW115" s="9">
        <f t="shared" si="41"/>
        <v>2.0400000000000001E-3</v>
      </c>
      <c r="AX115" s="9">
        <f t="shared" si="42"/>
        <v>3.9399999999999999E-3</v>
      </c>
      <c r="AY115" s="9">
        <f t="shared" si="43"/>
        <v>0</v>
      </c>
      <c r="AZ115" s="9">
        <f t="shared" si="44"/>
        <v>6.0000000000000002E-5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4"/>
        <v>115</v>
      </c>
      <c r="BK115" s="7">
        <f t="shared" si="64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3"/>
        <v>18417</v>
      </c>
      <c r="C116" s="1">
        <v>103</v>
      </c>
      <c r="D116" s="1">
        <v>31581</v>
      </c>
      <c r="E116" s="1">
        <v>585</v>
      </c>
      <c r="F116" s="1">
        <v>0</v>
      </c>
      <c r="G116" s="1">
        <v>17000</v>
      </c>
      <c r="H116" s="1">
        <v>0</v>
      </c>
      <c r="I116" s="1">
        <v>832</v>
      </c>
      <c r="J116" s="5">
        <v>56.74</v>
      </c>
      <c r="K116" s="5">
        <v>1.58</v>
      </c>
      <c r="L116" s="5">
        <v>25.8</v>
      </c>
      <c r="M116" s="4">
        <v>1.02</v>
      </c>
      <c r="N116" s="1">
        <v>9783</v>
      </c>
      <c r="O116" s="1">
        <v>8624</v>
      </c>
      <c r="P116" s="1">
        <v>92</v>
      </c>
      <c r="Q116" s="1">
        <v>8394</v>
      </c>
      <c r="R116" s="1">
        <v>137</v>
      </c>
      <c r="S116" s="1">
        <v>519</v>
      </c>
      <c r="T116" s="1">
        <v>50</v>
      </c>
      <c r="U116" s="1">
        <v>7197</v>
      </c>
      <c r="V116" s="1">
        <v>101</v>
      </c>
      <c r="W116" s="1">
        <v>201</v>
      </c>
      <c r="X116" s="1">
        <v>0</v>
      </c>
      <c r="Y116" s="1">
        <v>0</v>
      </c>
      <c r="Z116" s="1">
        <v>0</v>
      </c>
      <c r="AA116" s="1">
        <f t="shared" si="50"/>
        <v>38778</v>
      </c>
      <c r="AB116" s="1">
        <f t="shared" si="50"/>
        <v>686</v>
      </c>
      <c r="AC116" s="1">
        <f t="shared" si="51"/>
        <v>17201</v>
      </c>
      <c r="AD116" s="1">
        <f t="shared" si="52"/>
        <v>832</v>
      </c>
      <c r="AE116" s="1">
        <f t="shared" si="59"/>
        <v>-42</v>
      </c>
      <c r="AF116" s="1">
        <f t="shared" si="53"/>
        <v>49</v>
      </c>
      <c r="AG116" s="1">
        <f t="shared" si="53"/>
        <v>0</v>
      </c>
      <c r="AH116" s="1">
        <f t="shared" si="53"/>
        <v>3</v>
      </c>
      <c r="AI116" s="1">
        <f t="shared" si="60"/>
        <v>10</v>
      </c>
      <c r="AJ116" s="9">
        <f t="shared" si="34"/>
        <v>4.5175652929358746E-2</v>
      </c>
      <c r="AK116" s="9">
        <f t="shared" si="35"/>
        <v>0.36834</v>
      </c>
      <c r="AL116" s="9">
        <f t="shared" si="36"/>
        <v>1.17E-2</v>
      </c>
      <c r="AM116" s="9">
        <f t="shared" si="37"/>
        <v>0.34</v>
      </c>
      <c r="AN116" s="9">
        <f t="shared" si="38"/>
        <v>1.6639999999999999E-2</v>
      </c>
      <c r="AO116" s="9">
        <f t="shared" si="39"/>
        <v>2.0000000000000001E-4</v>
      </c>
      <c r="AP116" s="1">
        <f t="shared" si="54"/>
        <v>-1</v>
      </c>
      <c r="AQ116" s="1">
        <f t="shared" si="54"/>
        <v>4</v>
      </c>
      <c r="AS116" s="1">
        <f t="shared" si="55"/>
        <v>0</v>
      </c>
      <c r="AT116" s="1">
        <f t="shared" si="61"/>
        <v>3</v>
      </c>
      <c r="AU116" s="1">
        <f t="shared" si="40"/>
        <v>302</v>
      </c>
      <c r="AV116" s="9">
        <f t="shared" si="56"/>
        <v>6.0400000000000002E-3</v>
      </c>
      <c r="AW116" s="9">
        <f t="shared" si="41"/>
        <v>2.0200000000000001E-3</v>
      </c>
      <c r="AX116" s="9">
        <f t="shared" si="42"/>
        <v>4.0200000000000001E-3</v>
      </c>
      <c r="AY116" s="9">
        <f t="shared" si="43"/>
        <v>0</v>
      </c>
      <c r="AZ116" s="9">
        <f t="shared" si="44"/>
        <v>6.0000000000000002E-5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4"/>
        <v>116</v>
      </c>
      <c r="BK116" s="7">
        <f t="shared" si="64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3"/>
        <v>18426</v>
      </c>
      <c r="C117" s="1">
        <v>104</v>
      </c>
      <c r="D117" s="1">
        <v>31572</v>
      </c>
      <c r="E117" s="1">
        <v>546</v>
      </c>
      <c r="F117" s="1">
        <v>0</v>
      </c>
      <c r="G117" s="1">
        <v>17046</v>
      </c>
      <c r="H117" s="1">
        <v>0</v>
      </c>
      <c r="I117" s="1">
        <v>834</v>
      </c>
      <c r="J117" s="5">
        <v>56.75</v>
      </c>
      <c r="K117" s="5">
        <v>1.58</v>
      </c>
      <c r="L117" s="5">
        <v>25.8</v>
      </c>
      <c r="M117" s="4">
        <v>1.02</v>
      </c>
      <c r="N117" s="1">
        <v>9790</v>
      </c>
      <c r="O117" s="1">
        <v>8626</v>
      </c>
      <c r="P117" s="1">
        <v>91</v>
      </c>
      <c r="Q117" s="1">
        <v>8398</v>
      </c>
      <c r="R117" s="1">
        <v>137</v>
      </c>
      <c r="S117" s="1">
        <v>483</v>
      </c>
      <c r="T117" s="1">
        <v>46</v>
      </c>
      <c r="U117" s="1">
        <v>7194</v>
      </c>
      <c r="V117" s="1">
        <v>99</v>
      </c>
      <c r="W117" s="1">
        <v>206</v>
      </c>
      <c r="X117" s="1">
        <v>0</v>
      </c>
      <c r="Y117" s="1">
        <v>0</v>
      </c>
      <c r="Z117" s="1">
        <v>0</v>
      </c>
      <c r="AA117" s="1">
        <f t="shared" si="50"/>
        <v>38766</v>
      </c>
      <c r="AB117" s="1">
        <f t="shared" si="50"/>
        <v>645</v>
      </c>
      <c r="AC117" s="1">
        <f t="shared" si="51"/>
        <v>17252</v>
      </c>
      <c r="AD117" s="1">
        <f t="shared" si="52"/>
        <v>834</v>
      </c>
      <c r="AE117" s="1">
        <f t="shared" si="59"/>
        <v>-39</v>
      </c>
      <c r="AF117" s="1">
        <f t="shared" si="53"/>
        <v>46</v>
      </c>
      <c r="AG117" s="1">
        <f t="shared" si="53"/>
        <v>0</v>
      </c>
      <c r="AH117" s="1">
        <f t="shared" si="53"/>
        <v>2</v>
      </c>
      <c r="AI117" s="1">
        <f t="shared" si="60"/>
        <v>9</v>
      </c>
      <c r="AJ117" s="9">
        <f t="shared" si="34"/>
        <v>4.5262129599478999E-2</v>
      </c>
      <c r="AK117" s="9">
        <f t="shared" si="35"/>
        <v>0.36852000000000001</v>
      </c>
      <c r="AL117" s="9">
        <f t="shared" si="36"/>
        <v>1.0919999999999999E-2</v>
      </c>
      <c r="AM117" s="9">
        <f t="shared" si="37"/>
        <v>0.34092</v>
      </c>
      <c r="AN117" s="9">
        <f t="shared" si="38"/>
        <v>1.668E-2</v>
      </c>
      <c r="AO117" s="9">
        <f t="shared" si="39"/>
        <v>1.8000000000000001E-4</v>
      </c>
      <c r="AP117" s="1">
        <f t="shared" si="54"/>
        <v>-2</v>
      </c>
      <c r="AQ117" s="1">
        <f t="shared" si="54"/>
        <v>5</v>
      </c>
      <c r="AS117" s="1">
        <f t="shared" si="55"/>
        <v>0</v>
      </c>
      <c r="AT117" s="1">
        <f t="shared" si="61"/>
        <v>3</v>
      </c>
      <c r="AU117" s="1">
        <f t="shared" si="40"/>
        <v>305</v>
      </c>
      <c r="AV117" s="9">
        <f t="shared" si="56"/>
        <v>6.1000000000000004E-3</v>
      </c>
      <c r="AW117" s="9">
        <f t="shared" si="41"/>
        <v>1.98E-3</v>
      </c>
      <c r="AX117" s="9">
        <f t="shared" si="42"/>
        <v>4.1200000000000004E-3</v>
      </c>
      <c r="AY117" s="9">
        <f t="shared" si="43"/>
        <v>0</v>
      </c>
      <c r="AZ117" s="9">
        <f t="shared" si="44"/>
        <v>6.0000000000000002E-5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4"/>
        <v>117</v>
      </c>
      <c r="BK117" s="7">
        <f t="shared" si="64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3"/>
        <v>18434</v>
      </c>
      <c r="C118" s="1">
        <v>105</v>
      </c>
      <c r="D118" s="1">
        <v>31563</v>
      </c>
      <c r="E118" s="1">
        <v>513</v>
      </c>
      <c r="F118" s="1">
        <v>0</v>
      </c>
      <c r="G118" s="1">
        <v>17085</v>
      </c>
      <c r="H118" s="1">
        <v>0</v>
      </c>
      <c r="I118" s="1">
        <v>836</v>
      </c>
      <c r="J118" s="5">
        <v>56.76</v>
      </c>
      <c r="K118" s="5">
        <v>1.58</v>
      </c>
      <c r="L118" s="5">
        <v>25.8</v>
      </c>
      <c r="M118" s="4">
        <v>1.02</v>
      </c>
      <c r="N118" s="1">
        <v>9796</v>
      </c>
      <c r="O118" s="1">
        <v>8629</v>
      </c>
      <c r="P118" s="1">
        <v>91</v>
      </c>
      <c r="Q118" s="1">
        <v>8401</v>
      </c>
      <c r="R118" s="1">
        <v>137</v>
      </c>
      <c r="S118" s="1">
        <v>453</v>
      </c>
      <c r="T118" s="1">
        <v>43</v>
      </c>
      <c r="U118" s="1">
        <v>7191</v>
      </c>
      <c r="V118" s="1">
        <v>98</v>
      </c>
      <c r="W118" s="1">
        <v>210</v>
      </c>
      <c r="X118" s="1">
        <v>0</v>
      </c>
      <c r="Y118" s="1">
        <v>0</v>
      </c>
      <c r="Z118" s="1">
        <v>0</v>
      </c>
      <c r="AA118" s="1">
        <f t="shared" si="50"/>
        <v>38754</v>
      </c>
      <c r="AB118" s="1">
        <f t="shared" si="50"/>
        <v>611</v>
      </c>
      <c r="AC118" s="1">
        <f t="shared" si="51"/>
        <v>17295</v>
      </c>
      <c r="AD118" s="1">
        <f t="shared" si="52"/>
        <v>836</v>
      </c>
      <c r="AE118" s="1">
        <f t="shared" si="59"/>
        <v>-33</v>
      </c>
      <c r="AF118" s="1">
        <f t="shared" si="53"/>
        <v>39</v>
      </c>
      <c r="AG118" s="1">
        <f t="shared" si="53"/>
        <v>0</v>
      </c>
      <c r="AH118" s="1">
        <f t="shared" si="53"/>
        <v>2</v>
      </c>
      <c r="AI118" s="1">
        <f t="shared" si="60"/>
        <v>8</v>
      </c>
      <c r="AJ118" s="9">
        <f t="shared" si="34"/>
        <v>4.5350981881306283E-2</v>
      </c>
      <c r="AK118" s="9">
        <f t="shared" si="35"/>
        <v>0.36868000000000001</v>
      </c>
      <c r="AL118" s="9">
        <f t="shared" si="36"/>
        <v>1.026E-2</v>
      </c>
      <c r="AM118" s="9">
        <f t="shared" si="37"/>
        <v>0.3417</v>
      </c>
      <c r="AN118" s="9">
        <f t="shared" si="38"/>
        <v>1.6719999999999999E-2</v>
      </c>
      <c r="AO118" s="9">
        <f t="shared" si="39"/>
        <v>1.6000000000000001E-4</v>
      </c>
      <c r="AP118" s="1">
        <f t="shared" si="54"/>
        <v>-1</v>
      </c>
      <c r="AQ118" s="1">
        <f t="shared" si="54"/>
        <v>4</v>
      </c>
      <c r="AS118" s="1">
        <f t="shared" si="55"/>
        <v>0</v>
      </c>
      <c r="AT118" s="1">
        <f t="shared" si="61"/>
        <v>3</v>
      </c>
      <c r="AU118" s="1">
        <f t="shared" si="40"/>
        <v>308</v>
      </c>
      <c r="AV118" s="9">
        <f t="shared" si="56"/>
        <v>6.1599999999999997E-3</v>
      </c>
      <c r="AW118" s="9">
        <f t="shared" si="41"/>
        <v>1.9599999999999999E-3</v>
      </c>
      <c r="AX118" s="9">
        <f t="shared" si="42"/>
        <v>4.1999999999999997E-3</v>
      </c>
      <c r="AY118" s="9">
        <f t="shared" si="43"/>
        <v>0</v>
      </c>
      <c r="AZ118" s="9">
        <f t="shared" si="44"/>
        <v>6.0000000000000002E-5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4"/>
        <v>118</v>
      </c>
      <c r="BK118" s="7">
        <f t="shared" si="64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3"/>
        <v>18442</v>
      </c>
      <c r="C119" s="1">
        <v>106</v>
      </c>
      <c r="D119" s="1">
        <v>31556</v>
      </c>
      <c r="E119" s="1">
        <v>479</v>
      </c>
      <c r="F119" s="1">
        <v>0</v>
      </c>
      <c r="G119" s="1">
        <v>17124</v>
      </c>
      <c r="H119" s="1">
        <v>0</v>
      </c>
      <c r="I119" s="1">
        <v>839</v>
      </c>
      <c r="J119" s="5">
        <v>56.77</v>
      </c>
      <c r="K119" s="5">
        <v>1.58</v>
      </c>
      <c r="L119" s="5">
        <v>25.8</v>
      </c>
      <c r="M119" s="4">
        <v>1.02</v>
      </c>
      <c r="N119" s="1">
        <v>9801</v>
      </c>
      <c r="O119" s="1">
        <v>8632</v>
      </c>
      <c r="P119" s="1">
        <v>89</v>
      </c>
      <c r="Q119" s="1">
        <v>8405</v>
      </c>
      <c r="R119" s="1">
        <v>137</v>
      </c>
      <c r="S119" s="1">
        <v>424</v>
      </c>
      <c r="T119" s="1">
        <v>40</v>
      </c>
      <c r="U119" s="1">
        <v>7189</v>
      </c>
      <c r="V119" s="1">
        <v>95</v>
      </c>
      <c r="W119" s="1">
        <v>215</v>
      </c>
      <c r="X119" s="1">
        <v>0</v>
      </c>
      <c r="Y119" s="1">
        <v>0</v>
      </c>
      <c r="Z119" s="1">
        <v>0</v>
      </c>
      <c r="AA119" s="1">
        <f t="shared" si="50"/>
        <v>38745</v>
      </c>
      <c r="AB119" s="1">
        <f t="shared" si="50"/>
        <v>574</v>
      </c>
      <c r="AC119" s="1">
        <f t="shared" si="51"/>
        <v>17339</v>
      </c>
      <c r="AD119" s="1">
        <f t="shared" si="52"/>
        <v>839</v>
      </c>
      <c r="AE119" s="1">
        <f t="shared" si="59"/>
        <v>-34</v>
      </c>
      <c r="AF119" s="1">
        <f t="shared" si="53"/>
        <v>39</v>
      </c>
      <c r="AG119" s="1">
        <f t="shared" si="53"/>
        <v>0</v>
      </c>
      <c r="AH119" s="1">
        <f t="shared" si="53"/>
        <v>3</v>
      </c>
      <c r="AI119" s="1">
        <f t="shared" si="60"/>
        <v>8</v>
      </c>
      <c r="AJ119" s="9">
        <f t="shared" si="34"/>
        <v>4.5493981130029282E-2</v>
      </c>
      <c r="AK119" s="9">
        <f t="shared" si="35"/>
        <v>0.36884</v>
      </c>
      <c r="AL119" s="9">
        <f t="shared" si="36"/>
        <v>9.58E-3</v>
      </c>
      <c r="AM119" s="9">
        <f t="shared" si="37"/>
        <v>0.34248000000000001</v>
      </c>
      <c r="AN119" s="9">
        <f t="shared" si="38"/>
        <v>1.678E-2</v>
      </c>
      <c r="AO119" s="9">
        <f t="shared" si="39"/>
        <v>1.6000000000000001E-4</v>
      </c>
      <c r="AP119" s="1">
        <f t="shared" si="54"/>
        <v>-3</v>
      </c>
      <c r="AQ119" s="1">
        <f t="shared" si="54"/>
        <v>5</v>
      </c>
      <c r="AS119" s="1">
        <f t="shared" si="55"/>
        <v>0</v>
      </c>
      <c r="AT119" s="1">
        <f t="shared" si="61"/>
        <v>2</v>
      </c>
      <c r="AU119" s="1">
        <f t="shared" si="40"/>
        <v>310</v>
      </c>
      <c r="AV119" s="9">
        <f t="shared" si="56"/>
        <v>6.1999999999999998E-3</v>
      </c>
      <c r="AW119" s="9">
        <f t="shared" si="41"/>
        <v>1.9E-3</v>
      </c>
      <c r="AX119" s="9">
        <f t="shared" si="42"/>
        <v>4.3E-3</v>
      </c>
      <c r="AY119" s="9">
        <f t="shared" si="43"/>
        <v>0</v>
      </c>
      <c r="AZ119" s="9">
        <f t="shared" si="44"/>
        <v>4.0000000000000003E-5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4"/>
        <v>119</v>
      </c>
      <c r="BK119" s="7">
        <f t="shared" si="64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3"/>
        <v>18451</v>
      </c>
      <c r="C120" s="1">
        <v>107</v>
      </c>
      <c r="D120" s="1">
        <v>31546</v>
      </c>
      <c r="E120" s="1">
        <v>450</v>
      </c>
      <c r="F120" s="1">
        <v>0</v>
      </c>
      <c r="G120" s="1">
        <v>17160</v>
      </c>
      <c r="H120" s="1">
        <v>0</v>
      </c>
      <c r="I120" s="1">
        <v>841</v>
      </c>
      <c r="J120" s="5">
        <v>56.78</v>
      </c>
      <c r="K120" s="5">
        <v>1.58</v>
      </c>
      <c r="L120" s="5">
        <v>25.8</v>
      </c>
      <c r="M120" s="4">
        <v>1.02</v>
      </c>
      <c r="N120" s="1">
        <v>9807</v>
      </c>
      <c r="O120" s="1">
        <v>8635</v>
      </c>
      <c r="P120" s="1">
        <v>88</v>
      </c>
      <c r="Q120" s="1">
        <v>8409</v>
      </c>
      <c r="R120" s="1">
        <v>137</v>
      </c>
      <c r="S120" s="1">
        <v>396</v>
      </c>
      <c r="T120" s="1">
        <v>37</v>
      </c>
      <c r="U120" s="1">
        <v>7185</v>
      </c>
      <c r="V120" s="1">
        <v>95</v>
      </c>
      <c r="W120" s="1">
        <v>219</v>
      </c>
      <c r="X120" s="1">
        <v>0</v>
      </c>
      <c r="Y120" s="1">
        <v>0</v>
      </c>
      <c r="Z120" s="1">
        <v>0</v>
      </c>
      <c r="AA120" s="1">
        <f t="shared" si="50"/>
        <v>38731</v>
      </c>
      <c r="AB120" s="1">
        <f t="shared" si="50"/>
        <v>545</v>
      </c>
      <c r="AC120" s="1">
        <f t="shared" si="51"/>
        <v>17379</v>
      </c>
      <c r="AD120" s="1">
        <f t="shared" si="52"/>
        <v>841</v>
      </c>
      <c r="AE120" s="1">
        <f t="shared" si="59"/>
        <v>-29</v>
      </c>
      <c r="AF120" s="1">
        <f t="shared" si="53"/>
        <v>36</v>
      </c>
      <c r="AG120" s="1">
        <f t="shared" si="53"/>
        <v>0</v>
      </c>
      <c r="AH120" s="1">
        <f t="shared" si="53"/>
        <v>2</v>
      </c>
      <c r="AI120" s="1">
        <f t="shared" si="60"/>
        <v>9</v>
      </c>
      <c r="AJ120" s="9">
        <f t="shared" si="34"/>
        <v>4.5580185355807275E-2</v>
      </c>
      <c r="AK120" s="9">
        <f t="shared" si="35"/>
        <v>0.36902000000000001</v>
      </c>
      <c r="AL120" s="9">
        <f t="shared" si="36"/>
        <v>8.9999999999999993E-3</v>
      </c>
      <c r="AM120" s="9">
        <f t="shared" si="37"/>
        <v>0.34320000000000001</v>
      </c>
      <c r="AN120" s="9">
        <f t="shared" si="38"/>
        <v>1.6820000000000002E-2</v>
      </c>
      <c r="AO120" s="9">
        <f t="shared" si="39"/>
        <v>1.8000000000000001E-4</v>
      </c>
      <c r="AP120" s="1">
        <f t="shared" si="54"/>
        <v>0</v>
      </c>
      <c r="AQ120" s="1">
        <f t="shared" si="54"/>
        <v>4</v>
      </c>
      <c r="AS120" s="1">
        <f t="shared" si="55"/>
        <v>0</v>
      </c>
      <c r="AT120" s="1">
        <f t="shared" si="61"/>
        <v>4</v>
      </c>
      <c r="AU120" s="1">
        <f t="shared" si="40"/>
        <v>314</v>
      </c>
      <c r="AV120" s="9">
        <f t="shared" si="56"/>
        <v>6.28E-3</v>
      </c>
      <c r="AW120" s="9">
        <f t="shared" si="41"/>
        <v>1.9E-3</v>
      </c>
      <c r="AX120" s="9">
        <f t="shared" si="42"/>
        <v>4.3800000000000002E-3</v>
      </c>
      <c r="AY120" s="9">
        <f t="shared" si="43"/>
        <v>0</v>
      </c>
      <c r="AZ120" s="9">
        <f t="shared" si="44"/>
        <v>8.0000000000000007E-5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4"/>
        <v>120</v>
      </c>
      <c r="BK120" s="7">
        <f t="shared" si="64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3"/>
        <v>18458</v>
      </c>
      <c r="C121" s="1">
        <v>108</v>
      </c>
      <c r="D121" s="1">
        <v>31539</v>
      </c>
      <c r="E121" s="1">
        <v>423</v>
      </c>
      <c r="F121" s="1">
        <v>0</v>
      </c>
      <c r="G121" s="1">
        <v>17192</v>
      </c>
      <c r="H121" s="1">
        <v>0</v>
      </c>
      <c r="I121" s="1">
        <v>843</v>
      </c>
      <c r="J121" s="5">
        <v>56.79</v>
      </c>
      <c r="K121" s="5">
        <v>1.58</v>
      </c>
      <c r="L121" s="5">
        <v>25.8</v>
      </c>
      <c r="M121" s="4">
        <v>1.01</v>
      </c>
      <c r="N121" s="1">
        <v>9812</v>
      </c>
      <c r="O121" s="1">
        <v>8638</v>
      </c>
      <c r="P121" s="1">
        <v>87</v>
      </c>
      <c r="Q121" s="1">
        <v>8413</v>
      </c>
      <c r="R121" s="1">
        <v>137</v>
      </c>
      <c r="S121" s="1">
        <v>372</v>
      </c>
      <c r="T121" s="1">
        <v>35</v>
      </c>
      <c r="U121" s="1">
        <v>7182</v>
      </c>
      <c r="V121" s="1">
        <v>92</v>
      </c>
      <c r="W121" s="1">
        <v>224</v>
      </c>
      <c r="X121" s="1">
        <v>0</v>
      </c>
      <c r="Y121" s="1">
        <v>0</v>
      </c>
      <c r="Z121" s="1">
        <v>0</v>
      </c>
      <c r="AA121" s="1">
        <f t="shared" si="50"/>
        <v>38721</v>
      </c>
      <c r="AB121" s="1">
        <f t="shared" si="50"/>
        <v>515</v>
      </c>
      <c r="AC121" s="1">
        <f t="shared" si="51"/>
        <v>17416</v>
      </c>
      <c r="AD121" s="1">
        <f t="shared" si="52"/>
        <v>843</v>
      </c>
      <c r="AE121" s="1">
        <f t="shared" si="59"/>
        <v>-27</v>
      </c>
      <c r="AF121" s="1">
        <f t="shared" si="53"/>
        <v>32</v>
      </c>
      <c r="AG121" s="1">
        <f t="shared" si="53"/>
        <v>0</v>
      </c>
      <c r="AH121" s="1">
        <f t="shared" si="53"/>
        <v>2</v>
      </c>
      <c r="AI121" s="1">
        <f t="shared" si="60"/>
        <v>7</v>
      </c>
      <c r="AJ121" s="9">
        <f t="shared" si="34"/>
        <v>4.5671253656950912E-2</v>
      </c>
      <c r="AK121" s="9">
        <f t="shared" si="35"/>
        <v>0.36915999999999999</v>
      </c>
      <c r="AL121" s="9">
        <f t="shared" si="36"/>
        <v>8.4600000000000005E-3</v>
      </c>
      <c r="AM121" s="9">
        <f t="shared" si="37"/>
        <v>0.34383999999999998</v>
      </c>
      <c r="AN121" s="9">
        <f t="shared" si="38"/>
        <v>1.686E-2</v>
      </c>
      <c r="AO121" s="9">
        <f t="shared" si="39"/>
        <v>1.3999999999999999E-4</v>
      </c>
      <c r="AP121" s="1">
        <f t="shared" si="54"/>
        <v>-3</v>
      </c>
      <c r="AQ121" s="1">
        <f t="shared" si="54"/>
        <v>5</v>
      </c>
      <c r="AS121" s="1">
        <f t="shared" si="55"/>
        <v>0</v>
      </c>
      <c r="AT121" s="1">
        <f t="shared" si="61"/>
        <v>2</v>
      </c>
      <c r="AU121" s="1">
        <f t="shared" si="40"/>
        <v>316</v>
      </c>
      <c r="AV121" s="9">
        <f t="shared" si="56"/>
        <v>6.3200000000000001E-3</v>
      </c>
      <c r="AW121" s="9">
        <f t="shared" si="41"/>
        <v>1.8400000000000001E-3</v>
      </c>
      <c r="AX121" s="9">
        <f t="shared" si="42"/>
        <v>4.4799999999999996E-3</v>
      </c>
      <c r="AY121" s="9">
        <f t="shared" si="43"/>
        <v>0</v>
      </c>
      <c r="AZ121" s="9">
        <f t="shared" si="44"/>
        <v>4.0000000000000003E-5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4"/>
        <v>121</v>
      </c>
      <c r="BK121" s="7">
        <f t="shared" si="64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3"/>
        <v>18467</v>
      </c>
      <c r="C122" s="1">
        <v>109</v>
      </c>
      <c r="D122" s="1">
        <v>31532</v>
      </c>
      <c r="E122" s="1">
        <v>401</v>
      </c>
      <c r="F122" s="1">
        <v>0</v>
      </c>
      <c r="G122" s="1">
        <v>17221</v>
      </c>
      <c r="H122" s="1">
        <v>0</v>
      </c>
      <c r="I122" s="1">
        <v>845</v>
      </c>
      <c r="J122" s="5">
        <v>56.8</v>
      </c>
      <c r="K122" s="5">
        <v>1.58</v>
      </c>
      <c r="L122" s="5">
        <v>25.8</v>
      </c>
      <c r="M122" s="4">
        <v>1.01</v>
      </c>
      <c r="N122" s="1">
        <v>9817</v>
      </c>
      <c r="O122" s="1">
        <v>8640</v>
      </c>
      <c r="P122" s="1">
        <v>86</v>
      </c>
      <c r="Q122" s="1">
        <v>8417</v>
      </c>
      <c r="R122" s="1">
        <v>137</v>
      </c>
      <c r="S122" s="1">
        <v>351</v>
      </c>
      <c r="T122" s="1">
        <v>33</v>
      </c>
      <c r="U122" s="1">
        <v>7180</v>
      </c>
      <c r="V122" s="1">
        <v>91</v>
      </c>
      <c r="W122" s="1">
        <v>228</v>
      </c>
      <c r="X122" s="1">
        <v>0</v>
      </c>
      <c r="Y122" s="1">
        <v>0</v>
      </c>
      <c r="Z122" s="1">
        <v>0</v>
      </c>
      <c r="AA122" s="1">
        <f t="shared" si="50"/>
        <v>38712</v>
      </c>
      <c r="AB122" s="1">
        <f t="shared" si="50"/>
        <v>492</v>
      </c>
      <c r="AC122" s="1">
        <f t="shared" si="51"/>
        <v>17449</v>
      </c>
      <c r="AD122" s="1">
        <f t="shared" si="52"/>
        <v>845</v>
      </c>
      <c r="AE122" s="1">
        <f t="shared" si="59"/>
        <v>-22</v>
      </c>
      <c r="AF122" s="1">
        <f t="shared" si="53"/>
        <v>29</v>
      </c>
      <c r="AG122" s="1">
        <f t="shared" si="53"/>
        <v>0</v>
      </c>
      <c r="AH122" s="1">
        <f t="shared" si="53"/>
        <v>2</v>
      </c>
      <c r="AI122" s="1">
        <f t="shared" si="60"/>
        <v>9</v>
      </c>
      <c r="AJ122" s="9">
        <f t="shared" si="34"/>
        <v>4.5757296799696756E-2</v>
      </c>
      <c r="AK122" s="9">
        <f t="shared" si="35"/>
        <v>0.36934</v>
      </c>
      <c r="AL122" s="9">
        <f t="shared" si="36"/>
        <v>8.0199999999999994E-3</v>
      </c>
      <c r="AM122" s="9">
        <f t="shared" si="37"/>
        <v>0.34442</v>
      </c>
      <c r="AN122" s="9">
        <f t="shared" si="38"/>
        <v>1.6899999999999998E-2</v>
      </c>
      <c r="AO122" s="9">
        <f t="shared" si="39"/>
        <v>1.8000000000000001E-4</v>
      </c>
      <c r="AP122" s="1">
        <f t="shared" si="54"/>
        <v>-1</v>
      </c>
      <c r="AQ122" s="1">
        <f t="shared" si="54"/>
        <v>4</v>
      </c>
      <c r="AS122" s="1">
        <f t="shared" si="55"/>
        <v>0</v>
      </c>
      <c r="AT122" s="1">
        <f t="shared" si="61"/>
        <v>3</v>
      </c>
      <c r="AU122" s="1">
        <f t="shared" si="40"/>
        <v>319</v>
      </c>
      <c r="AV122" s="9">
        <f t="shared" si="56"/>
        <v>6.3800000000000003E-3</v>
      </c>
      <c r="AW122" s="9">
        <f t="shared" si="41"/>
        <v>1.82E-3</v>
      </c>
      <c r="AX122" s="9">
        <f t="shared" si="42"/>
        <v>4.5599999999999998E-3</v>
      </c>
      <c r="AY122" s="9">
        <f t="shared" si="43"/>
        <v>0</v>
      </c>
      <c r="AZ122" s="9">
        <f t="shared" si="44"/>
        <v>6.0000000000000002E-5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4"/>
        <v>122</v>
      </c>
      <c r="BK122" s="7">
        <f t="shared" si="64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3"/>
        <v>18473</v>
      </c>
      <c r="C123" s="1">
        <v>110</v>
      </c>
      <c r="D123" s="1">
        <v>31525</v>
      </c>
      <c r="E123" s="1">
        <v>378</v>
      </c>
      <c r="F123" s="1">
        <v>0</v>
      </c>
      <c r="G123" s="1">
        <v>17249</v>
      </c>
      <c r="H123" s="1">
        <v>0</v>
      </c>
      <c r="I123" s="1">
        <v>846</v>
      </c>
      <c r="J123" s="5">
        <v>56.8</v>
      </c>
      <c r="K123" s="5">
        <v>1.58</v>
      </c>
      <c r="L123" s="5">
        <v>25.8</v>
      </c>
      <c r="M123" s="4">
        <v>1.01</v>
      </c>
      <c r="N123" s="1">
        <v>9821</v>
      </c>
      <c r="O123" s="1">
        <v>8643</v>
      </c>
      <c r="P123" s="1">
        <v>84</v>
      </c>
      <c r="Q123" s="1">
        <v>8421</v>
      </c>
      <c r="R123" s="1">
        <v>137</v>
      </c>
      <c r="S123" s="1">
        <v>331</v>
      </c>
      <c r="T123" s="1">
        <v>31</v>
      </c>
      <c r="U123" s="1">
        <v>7177</v>
      </c>
      <c r="V123" s="1">
        <v>89</v>
      </c>
      <c r="W123" s="1">
        <v>233</v>
      </c>
      <c r="X123" s="1">
        <v>0</v>
      </c>
      <c r="Y123" s="1">
        <v>0</v>
      </c>
      <c r="Z123" s="1">
        <v>0</v>
      </c>
      <c r="AA123" s="1">
        <f t="shared" si="50"/>
        <v>38702</v>
      </c>
      <c r="AB123" s="1">
        <f t="shared" si="50"/>
        <v>467</v>
      </c>
      <c r="AC123" s="1">
        <f t="shared" si="51"/>
        <v>17482</v>
      </c>
      <c r="AD123" s="1">
        <f t="shared" si="52"/>
        <v>846</v>
      </c>
      <c r="AE123" s="1">
        <f t="shared" si="59"/>
        <v>-23</v>
      </c>
      <c r="AF123" s="1">
        <f t="shared" si="53"/>
        <v>28</v>
      </c>
      <c r="AG123" s="1">
        <f t="shared" si="53"/>
        <v>0</v>
      </c>
      <c r="AH123" s="1">
        <f t="shared" si="53"/>
        <v>1</v>
      </c>
      <c r="AI123" s="1">
        <f t="shared" si="60"/>
        <v>6</v>
      </c>
      <c r="AJ123" s="9">
        <f t="shared" si="34"/>
        <v>4.5796567964055651E-2</v>
      </c>
      <c r="AK123" s="9">
        <f t="shared" si="35"/>
        <v>0.36946000000000001</v>
      </c>
      <c r="AL123" s="9">
        <f t="shared" si="36"/>
        <v>7.5599999999999999E-3</v>
      </c>
      <c r="AM123" s="9">
        <f t="shared" si="37"/>
        <v>0.34498000000000001</v>
      </c>
      <c r="AN123" s="9">
        <f t="shared" si="38"/>
        <v>1.6920000000000001E-2</v>
      </c>
      <c r="AO123" s="9">
        <f t="shared" si="39"/>
        <v>1.2E-4</v>
      </c>
      <c r="AP123" s="1">
        <f t="shared" si="54"/>
        <v>-2</v>
      </c>
      <c r="AQ123" s="1">
        <f t="shared" si="54"/>
        <v>5</v>
      </c>
      <c r="AS123" s="1">
        <f t="shared" si="55"/>
        <v>0</v>
      </c>
      <c r="AT123" s="1">
        <f t="shared" si="61"/>
        <v>3</v>
      </c>
      <c r="AU123" s="1">
        <f t="shared" si="40"/>
        <v>322</v>
      </c>
      <c r="AV123" s="9">
        <f t="shared" si="56"/>
        <v>6.4400000000000004E-3</v>
      </c>
      <c r="AW123" s="9">
        <f t="shared" si="41"/>
        <v>1.7799999999999999E-3</v>
      </c>
      <c r="AX123" s="9">
        <f t="shared" si="42"/>
        <v>4.6600000000000001E-3</v>
      </c>
      <c r="AY123" s="9">
        <f t="shared" si="43"/>
        <v>0</v>
      </c>
      <c r="AZ123" s="9">
        <f t="shared" si="44"/>
        <v>6.0000000000000002E-5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4"/>
        <v>123</v>
      </c>
      <c r="BK123" s="7">
        <f t="shared" si="64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3"/>
        <v>18480</v>
      </c>
      <c r="C124" s="1">
        <v>111</v>
      </c>
      <c r="D124" s="1">
        <v>31518</v>
      </c>
      <c r="E124" s="1">
        <v>357</v>
      </c>
      <c r="F124" s="1">
        <v>0</v>
      </c>
      <c r="G124" s="1">
        <v>17275</v>
      </c>
      <c r="H124" s="1">
        <v>0</v>
      </c>
      <c r="I124" s="1">
        <v>848</v>
      </c>
      <c r="J124" s="5">
        <v>56.81</v>
      </c>
      <c r="K124" s="5">
        <v>1.58</v>
      </c>
      <c r="L124" s="5">
        <v>25.8</v>
      </c>
      <c r="M124" s="4">
        <v>1.01</v>
      </c>
      <c r="N124" s="1">
        <v>9825</v>
      </c>
      <c r="O124" s="1">
        <v>8646</v>
      </c>
      <c r="P124" s="1">
        <v>84</v>
      </c>
      <c r="Q124" s="1">
        <v>8424</v>
      </c>
      <c r="R124" s="1">
        <v>137</v>
      </c>
      <c r="S124" s="1">
        <v>312</v>
      </c>
      <c r="T124" s="1">
        <v>30</v>
      </c>
      <c r="U124" s="1">
        <v>7174</v>
      </c>
      <c r="V124" s="1">
        <v>88</v>
      </c>
      <c r="W124" s="1">
        <v>237</v>
      </c>
      <c r="X124" s="1">
        <v>0</v>
      </c>
      <c r="Y124" s="1">
        <v>0</v>
      </c>
      <c r="Z124" s="1">
        <v>0</v>
      </c>
      <c r="AA124" s="1">
        <f t="shared" si="50"/>
        <v>38692</v>
      </c>
      <c r="AB124" s="1">
        <f t="shared" si="50"/>
        <v>445</v>
      </c>
      <c r="AC124" s="1">
        <f t="shared" si="51"/>
        <v>17512</v>
      </c>
      <c r="AD124" s="1">
        <f t="shared" si="52"/>
        <v>848</v>
      </c>
      <c r="AE124" s="1">
        <f t="shared" si="59"/>
        <v>-21</v>
      </c>
      <c r="AF124" s="1">
        <f t="shared" si="53"/>
        <v>26</v>
      </c>
      <c r="AG124" s="1">
        <f t="shared" si="53"/>
        <v>0</v>
      </c>
      <c r="AH124" s="1">
        <f t="shared" si="53"/>
        <v>2</v>
      </c>
      <c r="AI124" s="1">
        <f t="shared" si="60"/>
        <v>7</v>
      </c>
      <c r="AJ124" s="9">
        <f t="shared" si="34"/>
        <v>4.5887445887445887E-2</v>
      </c>
      <c r="AK124" s="9">
        <f t="shared" si="35"/>
        <v>0.36959999999999998</v>
      </c>
      <c r="AL124" s="9">
        <f t="shared" si="36"/>
        <v>7.1399999999999996E-3</v>
      </c>
      <c r="AM124" s="9">
        <f t="shared" si="37"/>
        <v>0.34549999999999997</v>
      </c>
      <c r="AN124" s="9">
        <f t="shared" si="38"/>
        <v>1.6959999999999999E-2</v>
      </c>
      <c r="AO124" s="9">
        <f t="shared" si="39"/>
        <v>1.3999999999999999E-4</v>
      </c>
      <c r="AP124" s="1">
        <f t="shared" si="54"/>
        <v>-1</v>
      </c>
      <c r="AQ124" s="1">
        <f t="shared" si="54"/>
        <v>4</v>
      </c>
      <c r="AS124" s="1">
        <f t="shared" si="55"/>
        <v>0</v>
      </c>
      <c r="AT124" s="1">
        <f t="shared" si="61"/>
        <v>3</v>
      </c>
      <c r="AU124" s="1">
        <f t="shared" si="40"/>
        <v>325</v>
      </c>
      <c r="AV124" s="9">
        <f t="shared" si="56"/>
        <v>6.4999999999999997E-3</v>
      </c>
      <c r="AW124" s="9">
        <f t="shared" si="41"/>
        <v>1.7600000000000001E-3</v>
      </c>
      <c r="AX124" s="9">
        <f t="shared" si="42"/>
        <v>4.7400000000000003E-3</v>
      </c>
      <c r="AY124" s="9">
        <f t="shared" si="43"/>
        <v>0</v>
      </c>
      <c r="AZ124" s="9">
        <f t="shared" si="44"/>
        <v>6.0000000000000002E-5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4"/>
        <v>124</v>
      </c>
      <c r="BK124" s="7">
        <f t="shared" si="64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3"/>
        <v>18487</v>
      </c>
      <c r="C125" s="1">
        <v>112</v>
      </c>
      <c r="D125" s="1">
        <v>31511</v>
      </c>
      <c r="E125" s="1">
        <v>339</v>
      </c>
      <c r="F125" s="1">
        <v>0</v>
      </c>
      <c r="G125" s="1">
        <v>17299</v>
      </c>
      <c r="H125" s="1">
        <v>0</v>
      </c>
      <c r="I125" s="1">
        <v>849</v>
      </c>
      <c r="J125" s="5">
        <v>56.82</v>
      </c>
      <c r="K125" s="5">
        <v>1.58</v>
      </c>
      <c r="L125" s="5">
        <v>25.8</v>
      </c>
      <c r="M125" s="4">
        <v>1.01</v>
      </c>
      <c r="N125" s="1">
        <v>9829</v>
      </c>
      <c r="O125" s="1">
        <v>8648</v>
      </c>
      <c r="P125" s="1">
        <v>83</v>
      </c>
      <c r="Q125" s="1">
        <v>8428</v>
      </c>
      <c r="R125" s="1">
        <v>137</v>
      </c>
      <c r="S125" s="1">
        <v>294</v>
      </c>
      <c r="T125" s="1">
        <v>28</v>
      </c>
      <c r="U125" s="1">
        <v>7172</v>
      </c>
      <c r="V125" s="1">
        <v>86</v>
      </c>
      <c r="W125" s="1">
        <v>241</v>
      </c>
      <c r="X125" s="1">
        <v>0</v>
      </c>
      <c r="Y125" s="1">
        <v>0</v>
      </c>
      <c r="Z125" s="1">
        <v>0</v>
      </c>
      <c r="AA125" s="1">
        <f t="shared" si="50"/>
        <v>38683</v>
      </c>
      <c r="AB125" s="1">
        <f t="shared" si="50"/>
        <v>425</v>
      </c>
      <c r="AC125" s="1">
        <f t="shared" si="51"/>
        <v>17540</v>
      </c>
      <c r="AD125" s="1">
        <f t="shared" si="52"/>
        <v>849</v>
      </c>
      <c r="AE125" s="1">
        <f t="shared" si="59"/>
        <v>-18</v>
      </c>
      <c r="AF125" s="1">
        <f t="shared" si="53"/>
        <v>24</v>
      </c>
      <c r="AG125" s="1">
        <f t="shared" si="53"/>
        <v>0</v>
      </c>
      <c r="AH125" s="1">
        <f t="shared" si="53"/>
        <v>1</v>
      </c>
      <c r="AI125" s="1">
        <f t="shared" si="60"/>
        <v>7</v>
      </c>
      <c r="AJ125" s="9">
        <f t="shared" si="34"/>
        <v>4.5924162925298856E-2</v>
      </c>
      <c r="AK125" s="9">
        <f t="shared" si="35"/>
        <v>0.36974000000000001</v>
      </c>
      <c r="AL125" s="9">
        <f t="shared" si="36"/>
        <v>6.7799999999999996E-3</v>
      </c>
      <c r="AM125" s="9">
        <f t="shared" si="37"/>
        <v>0.34598000000000001</v>
      </c>
      <c r="AN125" s="9">
        <f t="shared" si="38"/>
        <v>1.6979999999999999E-2</v>
      </c>
      <c r="AO125" s="9">
        <f t="shared" si="39"/>
        <v>1.3999999999999999E-4</v>
      </c>
      <c r="AP125" s="1">
        <f t="shared" si="54"/>
        <v>-2</v>
      </c>
      <c r="AQ125" s="1">
        <f t="shared" si="54"/>
        <v>4</v>
      </c>
      <c r="AS125" s="1">
        <f t="shared" si="55"/>
        <v>0</v>
      </c>
      <c r="AT125" s="1">
        <f t="shared" si="61"/>
        <v>2</v>
      </c>
      <c r="AU125" s="1">
        <f t="shared" si="40"/>
        <v>327</v>
      </c>
      <c r="AV125" s="9">
        <f t="shared" si="56"/>
        <v>6.5399999999999998E-3</v>
      </c>
      <c r="AW125" s="9">
        <f t="shared" si="41"/>
        <v>1.72E-3</v>
      </c>
      <c r="AX125" s="9">
        <f t="shared" si="42"/>
        <v>4.8199999999999996E-3</v>
      </c>
      <c r="AY125" s="9">
        <f t="shared" si="43"/>
        <v>0</v>
      </c>
      <c r="AZ125" s="9">
        <f t="shared" si="44"/>
        <v>4.0000000000000003E-5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4"/>
        <v>125</v>
      </c>
      <c r="BK125" s="7">
        <f t="shared" si="64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3"/>
        <v>18493</v>
      </c>
      <c r="C126" s="1">
        <v>113</v>
      </c>
      <c r="D126" s="1">
        <v>31504</v>
      </c>
      <c r="E126" s="1">
        <v>322</v>
      </c>
      <c r="F126" s="1">
        <v>0</v>
      </c>
      <c r="G126" s="1">
        <v>17321</v>
      </c>
      <c r="H126" s="1">
        <v>0</v>
      </c>
      <c r="I126" s="1">
        <v>850</v>
      </c>
      <c r="J126" s="5">
        <v>56.83</v>
      </c>
      <c r="K126" s="5">
        <v>1.58</v>
      </c>
      <c r="L126" s="5">
        <v>25.8</v>
      </c>
      <c r="M126" s="4">
        <v>1.01</v>
      </c>
      <c r="N126" s="1">
        <v>9833</v>
      </c>
      <c r="O126" s="1">
        <v>8651</v>
      </c>
      <c r="P126" s="1">
        <v>82</v>
      </c>
      <c r="Q126" s="1">
        <v>8432</v>
      </c>
      <c r="R126" s="1">
        <v>137</v>
      </c>
      <c r="S126" s="1">
        <v>280</v>
      </c>
      <c r="T126" s="1">
        <v>26</v>
      </c>
      <c r="U126" s="1">
        <v>7169</v>
      </c>
      <c r="V126" s="1">
        <v>85</v>
      </c>
      <c r="W126" s="1">
        <v>245</v>
      </c>
      <c r="X126" s="1">
        <v>0</v>
      </c>
      <c r="Y126" s="1">
        <v>0</v>
      </c>
      <c r="Z126" s="1">
        <v>0</v>
      </c>
      <c r="AA126" s="1">
        <f t="shared" si="50"/>
        <v>38673</v>
      </c>
      <c r="AB126" s="1">
        <f t="shared" si="50"/>
        <v>407</v>
      </c>
      <c r="AC126" s="1">
        <f t="shared" si="51"/>
        <v>17566</v>
      </c>
      <c r="AD126" s="1">
        <f t="shared" si="52"/>
        <v>850</v>
      </c>
      <c r="AE126" s="1">
        <f t="shared" si="59"/>
        <v>-17</v>
      </c>
      <c r="AF126" s="1">
        <f t="shared" si="53"/>
        <v>22</v>
      </c>
      <c r="AG126" s="1">
        <f t="shared" si="53"/>
        <v>0</v>
      </c>
      <c r="AH126" s="1">
        <f t="shared" si="53"/>
        <v>1</v>
      </c>
      <c r="AI126" s="1">
        <f t="shared" si="60"/>
        <v>6</v>
      </c>
      <c r="AJ126" s="9">
        <f t="shared" si="34"/>
        <v>4.5963337479046122E-2</v>
      </c>
      <c r="AK126" s="9">
        <f t="shared" si="35"/>
        <v>0.36986000000000002</v>
      </c>
      <c r="AL126" s="9">
        <f t="shared" si="36"/>
        <v>6.4400000000000004E-3</v>
      </c>
      <c r="AM126" s="9">
        <f t="shared" si="37"/>
        <v>0.34642000000000001</v>
      </c>
      <c r="AN126" s="9">
        <f t="shared" si="38"/>
        <v>1.7000000000000001E-2</v>
      </c>
      <c r="AO126" s="9">
        <f t="shared" si="39"/>
        <v>1.2E-4</v>
      </c>
      <c r="AP126" s="1">
        <f t="shared" si="54"/>
        <v>-1</v>
      </c>
      <c r="AQ126" s="1">
        <f t="shared" si="54"/>
        <v>4</v>
      </c>
      <c r="AS126" s="1">
        <f t="shared" si="55"/>
        <v>0</v>
      </c>
      <c r="AT126" s="1">
        <f t="shared" si="61"/>
        <v>3</v>
      </c>
      <c r="AU126" s="1">
        <f t="shared" si="40"/>
        <v>330</v>
      </c>
      <c r="AV126" s="9">
        <f t="shared" si="56"/>
        <v>6.6E-3</v>
      </c>
      <c r="AW126" s="9">
        <f t="shared" si="41"/>
        <v>1.6999999999999999E-3</v>
      </c>
      <c r="AX126" s="9">
        <f t="shared" si="42"/>
        <v>4.8999999999999998E-3</v>
      </c>
      <c r="AY126" s="9">
        <f t="shared" si="43"/>
        <v>0</v>
      </c>
      <c r="AZ126" s="9">
        <f t="shared" si="44"/>
        <v>6.0000000000000002E-5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4"/>
        <v>126</v>
      </c>
      <c r="BK126" s="7">
        <f t="shared" si="64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3"/>
        <v>18500</v>
      </c>
      <c r="C127" s="1">
        <v>114</v>
      </c>
      <c r="D127" s="1">
        <v>31498</v>
      </c>
      <c r="E127" s="1">
        <v>306</v>
      </c>
      <c r="F127" s="1">
        <v>0</v>
      </c>
      <c r="G127" s="1">
        <v>17342</v>
      </c>
      <c r="H127" s="1">
        <v>0</v>
      </c>
      <c r="I127" s="1">
        <v>852</v>
      </c>
      <c r="J127" s="5">
        <v>56.84</v>
      </c>
      <c r="K127" s="5">
        <v>1.58</v>
      </c>
      <c r="L127" s="5">
        <v>25.8</v>
      </c>
      <c r="M127" s="4">
        <v>1.01</v>
      </c>
      <c r="N127" s="1">
        <v>9837</v>
      </c>
      <c r="O127" s="1">
        <v>8654</v>
      </c>
      <c r="P127" s="1">
        <v>80</v>
      </c>
      <c r="Q127" s="1">
        <v>8436</v>
      </c>
      <c r="R127" s="1">
        <v>137</v>
      </c>
      <c r="S127" s="1">
        <v>265</v>
      </c>
      <c r="T127" s="1">
        <v>25</v>
      </c>
      <c r="U127" s="1">
        <v>7166</v>
      </c>
      <c r="V127" s="1">
        <v>83</v>
      </c>
      <c r="W127" s="1">
        <v>249</v>
      </c>
      <c r="X127" s="1">
        <v>0</v>
      </c>
      <c r="Y127" s="1">
        <v>0</v>
      </c>
      <c r="Z127" s="1">
        <v>0</v>
      </c>
      <c r="AA127" s="1">
        <f t="shared" si="50"/>
        <v>38664</v>
      </c>
      <c r="AB127" s="1">
        <f t="shared" si="50"/>
        <v>389</v>
      </c>
      <c r="AC127" s="1">
        <f t="shared" si="51"/>
        <v>17591</v>
      </c>
      <c r="AD127" s="1">
        <f t="shared" si="52"/>
        <v>852</v>
      </c>
      <c r="AE127" s="1">
        <f t="shared" si="59"/>
        <v>-16</v>
      </c>
      <c r="AF127" s="1">
        <f t="shared" si="53"/>
        <v>21</v>
      </c>
      <c r="AG127" s="1">
        <f t="shared" si="53"/>
        <v>0</v>
      </c>
      <c r="AH127" s="1">
        <f t="shared" si="53"/>
        <v>2</v>
      </c>
      <c r="AI127" s="1">
        <f t="shared" si="60"/>
        <v>7</v>
      </c>
      <c r="AJ127" s="9">
        <f t="shared" si="34"/>
        <v>4.6054054054054057E-2</v>
      </c>
      <c r="AK127" s="9">
        <f t="shared" si="35"/>
        <v>0.37</v>
      </c>
      <c r="AL127" s="9">
        <f t="shared" si="36"/>
        <v>6.1199999999999996E-3</v>
      </c>
      <c r="AM127" s="9">
        <f t="shared" si="37"/>
        <v>0.34683999999999998</v>
      </c>
      <c r="AN127" s="9">
        <f t="shared" si="38"/>
        <v>1.704E-2</v>
      </c>
      <c r="AO127" s="9">
        <f t="shared" si="39"/>
        <v>1.3999999999999999E-4</v>
      </c>
      <c r="AP127" s="1">
        <f t="shared" si="54"/>
        <v>-2</v>
      </c>
      <c r="AQ127" s="1">
        <f t="shared" si="54"/>
        <v>4</v>
      </c>
      <c r="AS127" s="1">
        <f t="shared" si="55"/>
        <v>0</v>
      </c>
      <c r="AT127" s="1">
        <f t="shared" si="61"/>
        <v>2</v>
      </c>
      <c r="AU127" s="1">
        <f t="shared" si="40"/>
        <v>332</v>
      </c>
      <c r="AV127" s="9">
        <f t="shared" si="56"/>
        <v>6.6400000000000001E-3</v>
      </c>
      <c r="AW127" s="9">
        <f t="shared" si="41"/>
        <v>1.66E-3</v>
      </c>
      <c r="AX127" s="9">
        <f t="shared" si="42"/>
        <v>4.9800000000000001E-3</v>
      </c>
      <c r="AY127" s="9">
        <f t="shared" si="43"/>
        <v>0</v>
      </c>
      <c r="AZ127" s="9">
        <f t="shared" si="44"/>
        <v>4.0000000000000003E-5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4"/>
        <v>127</v>
      </c>
      <c r="BK127" s="7">
        <f t="shared" si="64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3"/>
        <v>18507</v>
      </c>
      <c r="C128" s="1">
        <v>115</v>
      </c>
      <c r="D128" s="1">
        <v>31492</v>
      </c>
      <c r="E128" s="1">
        <v>291</v>
      </c>
      <c r="F128" s="1">
        <v>0</v>
      </c>
      <c r="G128" s="1">
        <v>17363</v>
      </c>
      <c r="H128" s="1">
        <v>0</v>
      </c>
      <c r="I128" s="1">
        <v>853</v>
      </c>
      <c r="J128" s="5">
        <v>56.85</v>
      </c>
      <c r="K128" s="5">
        <v>1.58</v>
      </c>
      <c r="L128" s="5">
        <v>25.8</v>
      </c>
      <c r="M128" s="4">
        <v>1.01</v>
      </c>
      <c r="N128" s="1">
        <v>9840</v>
      </c>
      <c r="O128" s="1">
        <v>8656</v>
      </c>
      <c r="P128" s="1">
        <v>79</v>
      </c>
      <c r="Q128" s="1">
        <v>8440</v>
      </c>
      <c r="R128" s="1">
        <v>137</v>
      </c>
      <c r="S128" s="1">
        <v>251</v>
      </c>
      <c r="T128" s="1">
        <v>24</v>
      </c>
      <c r="U128" s="1">
        <v>7163</v>
      </c>
      <c r="V128" s="1">
        <v>82</v>
      </c>
      <c r="W128" s="1">
        <v>253</v>
      </c>
      <c r="X128" s="1">
        <v>0</v>
      </c>
      <c r="Y128" s="1">
        <v>0</v>
      </c>
      <c r="Z128" s="1">
        <v>0</v>
      </c>
      <c r="AA128" s="1">
        <f t="shared" si="50"/>
        <v>38655</v>
      </c>
      <c r="AB128" s="1">
        <f t="shared" si="50"/>
        <v>373</v>
      </c>
      <c r="AC128" s="1">
        <f t="shared" si="51"/>
        <v>17616</v>
      </c>
      <c r="AD128" s="1">
        <f t="shared" si="52"/>
        <v>853</v>
      </c>
      <c r="AE128" s="1">
        <f t="shared" si="59"/>
        <v>-15</v>
      </c>
      <c r="AF128" s="1">
        <f t="shared" si="53"/>
        <v>21</v>
      </c>
      <c r="AG128" s="1">
        <f t="shared" si="53"/>
        <v>0</v>
      </c>
      <c r="AH128" s="1">
        <f t="shared" si="53"/>
        <v>1</v>
      </c>
      <c r="AI128" s="1">
        <f t="shared" si="60"/>
        <v>7</v>
      </c>
      <c r="AJ128" s="9">
        <f t="shared" si="34"/>
        <v>4.6090668395742149E-2</v>
      </c>
      <c r="AK128" s="9">
        <f t="shared" si="35"/>
        <v>0.37014000000000002</v>
      </c>
      <c r="AL128" s="9">
        <f t="shared" si="36"/>
        <v>5.8199999999999997E-3</v>
      </c>
      <c r="AM128" s="9">
        <f t="shared" si="37"/>
        <v>0.34726000000000001</v>
      </c>
      <c r="AN128" s="9">
        <f t="shared" si="38"/>
        <v>1.7059999999999999E-2</v>
      </c>
      <c r="AO128" s="9">
        <f t="shared" si="39"/>
        <v>1.3999999999999999E-4</v>
      </c>
      <c r="AP128" s="1">
        <f t="shared" si="54"/>
        <v>-1</v>
      </c>
      <c r="AQ128" s="1">
        <f t="shared" si="54"/>
        <v>4</v>
      </c>
      <c r="AS128" s="1">
        <f t="shared" si="55"/>
        <v>0</v>
      </c>
      <c r="AT128" s="1">
        <f t="shared" si="61"/>
        <v>3</v>
      </c>
      <c r="AU128" s="1">
        <f t="shared" si="40"/>
        <v>335</v>
      </c>
      <c r="AV128" s="9">
        <f t="shared" si="56"/>
        <v>6.7000000000000002E-3</v>
      </c>
      <c r="AW128" s="9">
        <f t="shared" si="41"/>
        <v>1.64E-3</v>
      </c>
      <c r="AX128" s="9">
        <f t="shared" si="42"/>
        <v>5.0600000000000003E-3</v>
      </c>
      <c r="AY128" s="9">
        <f t="shared" si="43"/>
        <v>0</v>
      </c>
      <c r="AZ128" s="9">
        <f t="shared" si="44"/>
        <v>6.0000000000000002E-5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5">+BJ127+1</f>
        <v>128</v>
      </c>
      <c r="BK128" s="7">
        <f t="shared" si="65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3"/>
        <v>18511</v>
      </c>
      <c r="C129" s="1">
        <v>116</v>
      </c>
      <c r="D129" s="1">
        <v>31487</v>
      </c>
      <c r="E129" s="1">
        <v>276</v>
      </c>
      <c r="F129" s="1">
        <v>0</v>
      </c>
      <c r="G129" s="1">
        <v>17381</v>
      </c>
      <c r="H129" s="1">
        <v>0</v>
      </c>
      <c r="I129" s="1">
        <v>854</v>
      </c>
      <c r="J129" s="5">
        <v>56.86</v>
      </c>
      <c r="K129" s="5">
        <v>1.58</v>
      </c>
      <c r="L129" s="5">
        <v>25.8</v>
      </c>
      <c r="M129" s="4">
        <v>1.01</v>
      </c>
      <c r="N129" s="1">
        <v>9843</v>
      </c>
      <c r="O129" s="1">
        <v>8658</v>
      </c>
      <c r="P129" s="1">
        <v>78</v>
      </c>
      <c r="Q129" s="1">
        <v>8443</v>
      </c>
      <c r="R129" s="1">
        <v>137</v>
      </c>
      <c r="S129" s="1">
        <v>239</v>
      </c>
      <c r="T129" s="1">
        <v>22</v>
      </c>
      <c r="U129" s="1">
        <v>7161</v>
      </c>
      <c r="V129" s="1">
        <v>81</v>
      </c>
      <c r="W129" s="1">
        <v>257</v>
      </c>
      <c r="X129" s="1">
        <v>0</v>
      </c>
      <c r="Y129" s="1">
        <v>0</v>
      </c>
      <c r="Z129" s="1">
        <v>0</v>
      </c>
      <c r="AA129" s="1">
        <f t="shared" si="50"/>
        <v>38648</v>
      </c>
      <c r="AB129" s="1">
        <f t="shared" si="50"/>
        <v>357</v>
      </c>
      <c r="AC129" s="1">
        <f t="shared" si="51"/>
        <v>17638</v>
      </c>
      <c r="AD129" s="1">
        <f t="shared" si="52"/>
        <v>854</v>
      </c>
      <c r="AE129" s="1">
        <f t="shared" si="59"/>
        <v>-15</v>
      </c>
      <c r="AF129" s="1">
        <f t="shared" si="53"/>
        <v>18</v>
      </c>
      <c r="AG129" s="1">
        <f t="shared" si="53"/>
        <v>0</v>
      </c>
      <c r="AH129" s="1">
        <f t="shared" si="53"/>
        <v>1</v>
      </c>
      <c r="AI129" s="1">
        <f t="shared" si="60"/>
        <v>4</v>
      </c>
      <c r="AJ129" s="9">
        <f t="shared" si="34"/>
        <v>4.613473070066447E-2</v>
      </c>
      <c r="AK129" s="9">
        <f t="shared" si="35"/>
        <v>0.37021999999999999</v>
      </c>
      <c r="AL129" s="9">
        <f t="shared" si="36"/>
        <v>5.5199999999999997E-3</v>
      </c>
      <c r="AM129" s="9">
        <f t="shared" si="37"/>
        <v>0.34761999999999998</v>
      </c>
      <c r="AN129" s="9">
        <f t="shared" si="38"/>
        <v>1.7080000000000001E-2</v>
      </c>
      <c r="AO129" s="9">
        <f t="shared" si="39"/>
        <v>8.0000000000000007E-5</v>
      </c>
      <c r="AP129" s="1">
        <f t="shared" si="54"/>
        <v>-1</v>
      </c>
      <c r="AQ129" s="1">
        <f t="shared" si="54"/>
        <v>4</v>
      </c>
      <c r="AS129" s="1">
        <f t="shared" si="55"/>
        <v>0</v>
      </c>
      <c r="AT129" s="1">
        <f t="shared" si="61"/>
        <v>3</v>
      </c>
      <c r="AU129" s="1">
        <f t="shared" si="40"/>
        <v>338</v>
      </c>
      <c r="AV129" s="9">
        <f t="shared" si="56"/>
        <v>6.7600000000000004E-3</v>
      </c>
      <c r="AW129" s="9">
        <f t="shared" si="41"/>
        <v>1.6199999999999999E-3</v>
      </c>
      <c r="AX129" s="9">
        <f t="shared" si="42"/>
        <v>5.1399999999999996E-3</v>
      </c>
      <c r="AY129" s="9">
        <f t="shared" si="43"/>
        <v>0</v>
      </c>
      <c r="AZ129" s="9">
        <f t="shared" si="44"/>
        <v>6.0000000000000002E-5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5"/>
        <v>129</v>
      </c>
      <c r="BK129" s="7">
        <f t="shared" si="65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3"/>
        <v>18516</v>
      </c>
      <c r="C130" s="1">
        <v>117</v>
      </c>
      <c r="D130" s="1">
        <v>31482</v>
      </c>
      <c r="E130" s="1">
        <v>263</v>
      </c>
      <c r="F130" s="1">
        <v>0</v>
      </c>
      <c r="G130" s="1">
        <v>17399</v>
      </c>
      <c r="H130" s="1">
        <v>0</v>
      </c>
      <c r="I130" s="1">
        <v>854</v>
      </c>
      <c r="J130" s="5">
        <v>56.87</v>
      </c>
      <c r="K130" s="5">
        <v>1.58</v>
      </c>
      <c r="L130" s="5">
        <v>25.8</v>
      </c>
      <c r="M130" s="4">
        <v>1.01</v>
      </c>
      <c r="N130" s="1">
        <v>9846</v>
      </c>
      <c r="O130" s="1">
        <v>8661</v>
      </c>
      <c r="P130" s="1">
        <v>77</v>
      </c>
      <c r="Q130" s="1">
        <v>8447</v>
      </c>
      <c r="R130" s="1">
        <v>137</v>
      </c>
      <c r="S130" s="1">
        <v>226</v>
      </c>
      <c r="T130" s="1">
        <v>21</v>
      </c>
      <c r="U130" s="1">
        <v>7159</v>
      </c>
      <c r="V130" s="1">
        <v>79</v>
      </c>
      <c r="W130" s="1">
        <v>261</v>
      </c>
      <c r="X130" s="1">
        <v>0</v>
      </c>
      <c r="Y130" s="1">
        <v>0</v>
      </c>
      <c r="Z130" s="1">
        <v>0</v>
      </c>
      <c r="AA130" s="1">
        <f t="shared" si="50"/>
        <v>38641</v>
      </c>
      <c r="AB130" s="1">
        <f t="shared" si="50"/>
        <v>342</v>
      </c>
      <c r="AC130" s="1">
        <f t="shared" si="51"/>
        <v>17660</v>
      </c>
      <c r="AD130" s="1">
        <f t="shared" si="52"/>
        <v>854</v>
      </c>
      <c r="AE130" s="1">
        <f t="shared" si="59"/>
        <v>-13</v>
      </c>
      <c r="AF130" s="1">
        <f t="shared" si="53"/>
        <v>18</v>
      </c>
      <c r="AG130" s="1">
        <f t="shared" si="53"/>
        <v>0</v>
      </c>
      <c r="AH130" s="1">
        <f t="shared" si="53"/>
        <v>0</v>
      </c>
      <c r="AI130" s="1">
        <f t="shared" si="60"/>
        <v>5</v>
      </c>
      <c r="AJ130" s="9">
        <f t="shared" si="34"/>
        <v>4.6122272629077553E-2</v>
      </c>
      <c r="AK130" s="9">
        <f t="shared" si="35"/>
        <v>0.37031999999999998</v>
      </c>
      <c r="AL130" s="9">
        <f t="shared" si="36"/>
        <v>5.2599999999999999E-3</v>
      </c>
      <c r="AM130" s="9">
        <f t="shared" si="37"/>
        <v>0.34798000000000001</v>
      </c>
      <c r="AN130" s="9">
        <f t="shared" si="38"/>
        <v>1.7080000000000001E-2</v>
      </c>
      <c r="AO130" s="9">
        <f t="shared" si="39"/>
        <v>1E-4</v>
      </c>
      <c r="AP130" s="1">
        <f t="shared" si="54"/>
        <v>-2</v>
      </c>
      <c r="AQ130" s="1">
        <f t="shared" si="54"/>
        <v>4</v>
      </c>
      <c r="AS130" s="1">
        <f t="shared" si="55"/>
        <v>0</v>
      </c>
      <c r="AT130" s="1">
        <f t="shared" si="61"/>
        <v>2</v>
      </c>
      <c r="AU130" s="1">
        <f t="shared" si="40"/>
        <v>340</v>
      </c>
      <c r="AV130" s="9">
        <f t="shared" si="56"/>
        <v>6.7999999999999996E-3</v>
      </c>
      <c r="AW130" s="9">
        <f t="shared" si="41"/>
        <v>1.58E-3</v>
      </c>
      <c r="AX130" s="9">
        <f t="shared" si="42"/>
        <v>5.2199999999999998E-3</v>
      </c>
      <c r="AY130" s="9">
        <f t="shared" si="43"/>
        <v>0</v>
      </c>
      <c r="AZ130" s="9">
        <f t="shared" si="44"/>
        <v>4.0000000000000003E-5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5"/>
        <v>130</v>
      </c>
      <c r="BK130" s="7">
        <f t="shared" si="65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3"/>
        <v>18521</v>
      </c>
      <c r="C131" s="1">
        <v>118</v>
      </c>
      <c r="D131" s="1">
        <v>31477</v>
      </c>
      <c r="E131" s="1">
        <v>250</v>
      </c>
      <c r="F131" s="1">
        <v>0</v>
      </c>
      <c r="G131" s="1">
        <v>17416</v>
      </c>
      <c r="H131" s="1">
        <v>0</v>
      </c>
      <c r="I131" s="1">
        <v>855</v>
      </c>
      <c r="J131" s="5">
        <v>56.87</v>
      </c>
      <c r="K131" s="5">
        <v>1.57</v>
      </c>
      <c r="L131" s="5">
        <v>25.8</v>
      </c>
      <c r="M131" s="4">
        <v>1.01</v>
      </c>
      <c r="N131" s="1">
        <v>9849</v>
      </c>
      <c r="O131" s="1">
        <v>8663</v>
      </c>
      <c r="P131" s="1">
        <v>75</v>
      </c>
      <c r="Q131" s="1">
        <v>8450</v>
      </c>
      <c r="R131" s="1">
        <v>137</v>
      </c>
      <c r="S131" s="1">
        <v>216</v>
      </c>
      <c r="T131" s="1">
        <v>20</v>
      </c>
      <c r="U131" s="1">
        <v>7157</v>
      </c>
      <c r="V131" s="1">
        <v>77</v>
      </c>
      <c r="W131" s="1">
        <v>265</v>
      </c>
      <c r="X131" s="1">
        <v>0</v>
      </c>
      <c r="Y131" s="1">
        <v>0</v>
      </c>
      <c r="Z131" s="1">
        <v>0</v>
      </c>
      <c r="AA131" s="1">
        <f t="shared" si="50"/>
        <v>38634</v>
      </c>
      <c r="AB131" s="1">
        <f t="shared" si="50"/>
        <v>327</v>
      </c>
      <c r="AC131" s="1">
        <f t="shared" si="51"/>
        <v>17681</v>
      </c>
      <c r="AD131" s="1">
        <f t="shared" si="52"/>
        <v>855</v>
      </c>
      <c r="AE131" s="1">
        <f t="shared" si="59"/>
        <v>-13</v>
      </c>
      <c r="AF131" s="1">
        <f t="shared" si="53"/>
        <v>17</v>
      </c>
      <c r="AG131" s="1">
        <f t="shared" si="53"/>
        <v>0</v>
      </c>
      <c r="AH131" s="1">
        <f t="shared" si="53"/>
        <v>1</v>
      </c>
      <c r="AI131" s="1">
        <f t="shared" si="60"/>
        <v>5</v>
      </c>
      <c r="AJ131" s="9">
        <f t="shared" si="34"/>
        <v>4.6163814048917444E-2</v>
      </c>
      <c r="AK131" s="9">
        <f t="shared" si="35"/>
        <v>0.37042000000000003</v>
      </c>
      <c r="AL131" s="9">
        <f t="shared" si="36"/>
        <v>5.0000000000000001E-3</v>
      </c>
      <c r="AM131" s="9">
        <f t="shared" si="37"/>
        <v>0.34832000000000002</v>
      </c>
      <c r="AN131" s="9">
        <f t="shared" si="38"/>
        <v>1.7100000000000001E-2</v>
      </c>
      <c r="AO131" s="9">
        <f t="shared" si="39"/>
        <v>1E-4</v>
      </c>
      <c r="AP131" s="1">
        <f t="shared" si="54"/>
        <v>-2</v>
      </c>
      <c r="AQ131" s="1">
        <f t="shared" si="54"/>
        <v>4</v>
      </c>
      <c r="AS131" s="1">
        <f t="shared" si="55"/>
        <v>0</v>
      </c>
      <c r="AT131" s="1">
        <f t="shared" si="61"/>
        <v>2</v>
      </c>
      <c r="AU131" s="1">
        <f t="shared" si="40"/>
        <v>342</v>
      </c>
      <c r="AV131" s="9">
        <f t="shared" si="56"/>
        <v>6.8399999999999997E-3</v>
      </c>
      <c r="AW131" s="9">
        <f t="shared" si="41"/>
        <v>1.5399999999999999E-3</v>
      </c>
      <c r="AX131" s="9">
        <f t="shared" si="42"/>
        <v>5.3E-3</v>
      </c>
      <c r="AY131" s="9">
        <f t="shared" si="43"/>
        <v>0</v>
      </c>
      <c r="AZ131" s="9">
        <f t="shared" si="44"/>
        <v>4.0000000000000003E-5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5"/>
        <v>131</v>
      </c>
      <c r="BK131" s="7">
        <f t="shared" si="65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3"/>
        <v>18526</v>
      </c>
      <c r="C132" s="1">
        <v>119</v>
      </c>
      <c r="D132" s="1">
        <v>31471</v>
      </c>
      <c r="E132" s="1">
        <v>239</v>
      </c>
      <c r="F132" s="1">
        <v>0</v>
      </c>
      <c r="G132" s="1">
        <v>17432</v>
      </c>
      <c r="H132" s="1">
        <v>0</v>
      </c>
      <c r="I132" s="1">
        <v>855</v>
      </c>
      <c r="J132" s="5">
        <v>56.88</v>
      </c>
      <c r="K132" s="5">
        <v>1.57</v>
      </c>
      <c r="L132" s="5">
        <v>25.8</v>
      </c>
      <c r="M132" s="4">
        <v>1.01</v>
      </c>
      <c r="N132" s="1">
        <v>9852</v>
      </c>
      <c r="O132" s="1">
        <v>8665</v>
      </c>
      <c r="P132" s="1">
        <v>74</v>
      </c>
      <c r="Q132" s="1">
        <v>8454</v>
      </c>
      <c r="R132" s="1">
        <v>137</v>
      </c>
      <c r="S132" s="1">
        <v>206</v>
      </c>
      <c r="T132" s="1">
        <v>19</v>
      </c>
      <c r="U132" s="1">
        <v>7155</v>
      </c>
      <c r="V132" s="1">
        <v>76</v>
      </c>
      <c r="W132" s="1">
        <v>269</v>
      </c>
      <c r="X132" s="1">
        <v>0</v>
      </c>
      <c r="Y132" s="1">
        <v>0</v>
      </c>
      <c r="Z132" s="1">
        <v>0</v>
      </c>
      <c r="AA132" s="1">
        <f t="shared" si="50"/>
        <v>38626</v>
      </c>
      <c r="AB132" s="1">
        <f t="shared" si="50"/>
        <v>315</v>
      </c>
      <c r="AC132" s="1">
        <f t="shared" si="51"/>
        <v>17701</v>
      </c>
      <c r="AD132" s="1">
        <f t="shared" si="52"/>
        <v>855</v>
      </c>
      <c r="AE132" s="1">
        <f t="shared" si="59"/>
        <v>-11</v>
      </c>
      <c r="AF132" s="1">
        <f t="shared" si="53"/>
        <v>16</v>
      </c>
      <c r="AG132" s="1">
        <f t="shared" si="53"/>
        <v>0</v>
      </c>
      <c r="AH132" s="1">
        <f t="shared" si="53"/>
        <v>0</v>
      </c>
      <c r="AI132" s="1">
        <f t="shared" si="60"/>
        <v>5</v>
      </c>
      <c r="AJ132" s="9">
        <f t="shared" si="34"/>
        <v>4.6151354852639534E-2</v>
      </c>
      <c r="AK132" s="9">
        <f t="shared" si="35"/>
        <v>0.37052000000000002</v>
      </c>
      <c r="AL132" s="9">
        <f t="shared" si="36"/>
        <v>4.7800000000000004E-3</v>
      </c>
      <c r="AM132" s="9">
        <f t="shared" si="37"/>
        <v>0.34864000000000001</v>
      </c>
      <c r="AN132" s="9">
        <f t="shared" si="38"/>
        <v>1.7100000000000001E-2</v>
      </c>
      <c r="AO132" s="9">
        <f t="shared" si="39"/>
        <v>1E-4</v>
      </c>
      <c r="AP132" s="1">
        <f t="shared" si="54"/>
        <v>-1</v>
      </c>
      <c r="AQ132" s="1">
        <f t="shared" si="54"/>
        <v>4</v>
      </c>
      <c r="AS132" s="1">
        <f t="shared" si="55"/>
        <v>0</v>
      </c>
      <c r="AT132" s="1">
        <f t="shared" si="61"/>
        <v>3</v>
      </c>
      <c r="AU132" s="1">
        <f t="shared" si="40"/>
        <v>345</v>
      </c>
      <c r="AV132" s="9">
        <f t="shared" si="56"/>
        <v>6.8999999999999999E-3</v>
      </c>
      <c r="AW132" s="9">
        <f t="shared" si="41"/>
        <v>1.5200000000000001E-3</v>
      </c>
      <c r="AX132" s="9">
        <f t="shared" si="42"/>
        <v>5.3800000000000002E-3</v>
      </c>
      <c r="AY132" s="9">
        <f t="shared" si="43"/>
        <v>0</v>
      </c>
      <c r="AZ132" s="9">
        <f t="shared" si="44"/>
        <v>6.0000000000000002E-5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5"/>
        <v>132</v>
      </c>
      <c r="BK132" s="7">
        <f t="shared" si="65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3"/>
        <v>18531</v>
      </c>
      <c r="C133" s="1">
        <v>120</v>
      </c>
      <c r="D133" s="1">
        <v>31467</v>
      </c>
      <c r="E133" s="1">
        <v>229</v>
      </c>
      <c r="F133" s="1">
        <v>0</v>
      </c>
      <c r="G133" s="1">
        <v>17446</v>
      </c>
      <c r="H133" s="1">
        <v>0</v>
      </c>
      <c r="I133" s="1">
        <v>856</v>
      </c>
      <c r="J133" s="5">
        <v>56.89</v>
      </c>
      <c r="K133" s="5">
        <v>1.57</v>
      </c>
      <c r="L133" s="5">
        <v>25.8</v>
      </c>
      <c r="M133" s="4">
        <v>1.01</v>
      </c>
      <c r="N133" s="1">
        <v>9854</v>
      </c>
      <c r="O133" s="1">
        <v>8667</v>
      </c>
      <c r="P133" s="1">
        <v>73</v>
      </c>
      <c r="Q133" s="1">
        <v>8457</v>
      </c>
      <c r="R133" s="1">
        <v>137</v>
      </c>
      <c r="S133" s="1">
        <v>198</v>
      </c>
      <c r="T133" s="1">
        <v>19</v>
      </c>
      <c r="U133" s="1">
        <v>7152</v>
      </c>
      <c r="V133" s="1">
        <v>75</v>
      </c>
      <c r="W133" s="1">
        <v>272</v>
      </c>
      <c r="X133" s="1">
        <v>0</v>
      </c>
      <c r="Y133" s="1">
        <v>0</v>
      </c>
      <c r="Z133" s="1">
        <v>0</v>
      </c>
      <c r="AA133" s="1">
        <f t="shared" si="50"/>
        <v>38619</v>
      </c>
      <c r="AB133" s="1">
        <f t="shared" si="50"/>
        <v>304</v>
      </c>
      <c r="AC133" s="1">
        <f t="shared" si="51"/>
        <v>17718</v>
      </c>
      <c r="AD133" s="1">
        <f t="shared" si="52"/>
        <v>856</v>
      </c>
      <c r="AE133" s="1">
        <f t="shared" si="59"/>
        <v>-10</v>
      </c>
      <c r="AF133" s="1">
        <f t="shared" si="53"/>
        <v>14</v>
      </c>
      <c r="AG133" s="1">
        <f t="shared" si="53"/>
        <v>0</v>
      </c>
      <c r="AH133" s="1">
        <f t="shared" si="53"/>
        <v>1</v>
      </c>
      <c r="AI133" s="1">
        <f t="shared" si="60"/>
        <v>5</v>
      </c>
      <c r="AJ133" s="9">
        <f t="shared" si="34"/>
        <v>4.61928660083104E-2</v>
      </c>
      <c r="AK133" s="9">
        <f t="shared" si="35"/>
        <v>0.37062</v>
      </c>
      <c r="AL133" s="9">
        <f t="shared" si="36"/>
        <v>4.5799999999999999E-3</v>
      </c>
      <c r="AM133" s="9">
        <f t="shared" si="37"/>
        <v>0.34892000000000001</v>
      </c>
      <c r="AN133" s="9">
        <f t="shared" si="38"/>
        <v>1.712E-2</v>
      </c>
      <c r="AO133" s="9">
        <f t="shared" si="39"/>
        <v>1E-4</v>
      </c>
      <c r="AP133" s="1">
        <f t="shared" si="54"/>
        <v>-1</v>
      </c>
      <c r="AQ133" s="1">
        <f t="shared" si="54"/>
        <v>3</v>
      </c>
      <c r="AS133" s="1">
        <f t="shared" si="55"/>
        <v>0</v>
      </c>
      <c r="AT133" s="1">
        <f t="shared" si="61"/>
        <v>2</v>
      </c>
      <c r="AU133" s="1">
        <f t="shared" si="40"/>
        <v>347</v>
      </c>
      <c r="AV133" s="9">
        <f t="shared" si="56"/>
        <v>6.94E-3</v>
      </c>
      <c r="AW133" s="9">
        <f t="shared" si="41"/>
        <v>1.5E-3</v>
      </c>
      <c r="AX133" s="9">
        <f t="shared" si="42"/>
        <v>5.4400000000000004E-3</v>
      </c>
      <c r="AY133" s="9">
        <f t="shared" si="43"/>
        <v>0</v>
      </c>
      <c r="AZ133" s="9">
        <f t="shared" si="44"/>
        <v>4.0000000000000003E-5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5"/>
        <v>133</v>
      </c>
      <c r="BK133" s="7">
        <f t="shared" si="65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3"/>
        <v>18535</v>
      </c>
      <c r="C134" s="1">
        <v>121</v>
      </c>
      <c r="D134" s="1">
        <v>31462</v>
      </c>
      <c r="E134" s="1">
        <v>218</v>
      </c>
      <c r="F134" s="1">
        <v>0</v>
      </c>
      <c r="G134" s="1">
        <v>17460</v>
      </c>
      <c r="H134" s="1">
        <v>0</v>
      </c>
      <c r="I134" s="1">
        <v>857</v>
      </c>
      <c r="J134" s="5">
        <v>56.9</v>
      </c>
      <c r="K134" s="5">
        <v>1.57</v>
      </c>
      <c r="L134" s="5">
        <v>25.8</v>
      </c>
      <c r="M134" s="4">
        <v>1.01</v>
      </c>
      <c r="N134" s="1">
        <v>9857</v>
      </c>
      <c r="O134" s="1">
        <v>8669</v>
      </c>
      <c r="P134" s="1">
        <v>71</v>
      </c>
      <c r="Q134" s="1">
        <v>8460</v>
      </c>
      <c r="R134" s="1">
        <v>137</v>
      </c>
      <c r="S134" s="1">
        <v>189</v>
      </c>
      <c r="T134" s="1">
        <v>18</v>
      </c>
      <c r="U134" s="1">
        <v>7150</v>
      </c>
      <c r="V134" s="1">
        <v>73</v>
      </c>
      <c r="W134" s="1">
        <v>275</v>
      </c>
      <c r="X134" s="1">
        <v>0</v>
      </c>
      <c r="Y134" s="1">
        <v>0</v>
      </c>
      <c r="Z134" s="1">
        <v>0</v>
      </c>
      <c r="AA134" s="1">
        <f t="shared" si="50"/>
        <v>38612</v>
      </c>
      <c r="AB134" s="1">
        <f t="shared" si="50"/>
        <v>291</v>
      </c>
      <c r="AC134" s="1">
        <f t="shared" si="51"/>
        <v>17735</v>
      </c>
      <c r="AD134" s="1">
        <f t="shared" si="52"/>
        <v>857</v>
      </c>
      <c r="AE134" s="1">
        <f t="shared" si="59"/>
        <v>-11</v>
      </c>
      <c r="AF134" s="1">
        <f t="shared" si="53"/>
        <v>14</v>
      </c>
      <c r="AG134" s="1">
        <f t="shared" si="53"/>
        <v>0</v>
      </c>
      <c r="AH134" s="1">
        <f t="shared" si="53"/>
        <v>1</v>
      </c>
      <c r="AI134" s="1">
        <f t="shared" si="60"/>
        <v>4</v>
      </c>
      <c r="AJ134" s="9">
        <f t="shared" si="34"/>
        <v>4.6236849204208258E-2</v>
      </c>
      <c r="AK134" s="9">
        <f t="shared" si="35"/>
        <v>0.37069999999999997</v>
      </c>
      <c r="AL134" s="9">
        <f t="shared" si="36"/>
        <v>4.3600000000000002E-3</v>
      </c>
      <c r="AM134" s="9">
        <f t="shared" si="37"/>
        <v>0.34920000000000001</v>
      </c>
      <c r="AN134" s="9">
        <f t="shared" si="38"/>
        <v>1.7139999999999999E-2</v>
      </c>
      <c r="AO134" s="9">
        <f t="shared" si="39"/>
        <v>8.0000000000000007E-5</v>
      </c>
      <c r="AP134" s="1">
        <f t="shared" si="54"/>
        <v>-2</v>
      </c>
      <c r="AQ134" s="1">
        <f t="shared" si="54"/>
        <v>3</v>
      </c>
      <c r="AS134" s="1">
        <f t="shared" si="55"/>
        <v>0</v>
      </c>
      <c r="AT134" s="1">
        <f t="shared" si="61"/>
        <v>1</v>
      </c>
      <c r="AU134" s="1">
        <f t="shared" si="40"/>
        <v>348</v>
      </c>
      <c r="AV134" s="9">
        <f t="shared" si="56"/>
        <v>6.96E-3</v>
      </c>
      <c r="AW134" s="9">
        <f t="shared" si="41"/>
        <v>1.4599999999999999E-3</v>
      </c>
      <c r="AX134" s="9">
        <f t="shared" si="42"/>
        <v>5.4999999999999997E-3</v>
      </c>
      <c r="AY134" s="9">
        <f t="shared" si="43"/>
        <v>0</v>
      </c>
      <c r="AZ134" s="9">
        <f t="shared" si="44"/>
        <v>2.0000000000000002E-5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5"/>
        <v>134</v>
      </c>
      <c r="BK134" s="7">
        <f t="shared" si="65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3"/>
        <v>18541</v>
      </c>
      <c r="C135" s="1">
        <v>122</v>
      </c>
      <c r="D135" s="1">
        <v>31458</v>
      </c>
      <c r="E135" s="1">
        <v>209</v>
      </c>
      <c r="F135" s="1">
        <v>0</v>
      </c>
      <c r="G135" s="1">
        <v>17474</v>
      </c>
      <c r="H135" s="1">
        <v>0</v>
      </c>
      <c r="I135" s="1">
        <v>858</v>
      </c>
      <c r="J135" s="5">
        <v>56.91</v>
      </c>
      <c r="K135" s="5">
        <v>1.57</v>
      </c>
      <c r="L135" s="5">
        <v>25.8</v>
      </c>
      <c r="M135" s="4">
        <v>1.01</v>
      </c>
      <c r="N135" s="1">
        <v>9859</v>
      </c>
      <c r="O135" s="1">
        <v>8672</v>
      </c>
      <c r="P135" s="1">
        <v>70</v>
      </c>
      <c r="Q135" s="1">
        <v>8464</v>
      </c>
      <c r="R135" s="1">
        <v>137</v>
      </c>
      <c r="S135" s="1">
        <v>180</v>
      </c>
      <c r="T135" s="1">
        <v>17</v>
      </c>
      <c r="U135" s="1">
        <v>7148</v>
      </c>
      <c r="V135" s="1">
        <v>71</v>
      </c>
      <c r="W135" s="1">
        <v>279</v>
      </c>
      <c r="X135" s="1">
        <v>0</v>
      </c>
      <c r="Y135" s="1">
        <v>0</v>
      </c>
      <c r="Z135" s="1">
        <v>0</v>
      </c>
      <c r="AA135" s="1">
        <f t="shared" si="50"/>
        <v>38606</v>
      </c>
      <c r="AB135" s="1">
        <f t="shared" si="50"/>
        <v>280</v>
      </c>
      <c r="AC135" s="1">
        <f t="shared" si="51"/>
        <v>17753</v>
      </c>
      <c r="AD135" s="1">
        <f t="shared" si="52"/>
        <v>858</v>
      </c>
      <c r="AE135" s="1">
        <f t="shared" si="59"/>
        <v>-9</v>
      </c>
      <c r="AF135" s="1">
        <f t="shared" si="53"/>
        <v>14</v>
      </c>
      <c r="AG135" s="1">
        <f t="shared" si="53"/>
        <v>0</v>
      </c>
      <c r="AH135" s="1">
        <f t="shared" si="53"/>
        <v>1</v>
      </c>
      <c r="AI135" s="1">
        <f t="shared" si="60"/>
        <v>6</v>
      </c>
      <c r="AJ135" s="9">
        <f t="shared" si="34"/>
        <v>4.6275821153120116E-2</v>
      </c>
      <c r="AK135" s="9">
        <f t="shared" si="35"/>
        <v>0.37081999999999998</v>
      </c>
      <c r="AL135" s="9">
        <f t="shared" si="36"/>
        <v>4.1799999999999997E-3</v>
      </c>
      <c r="AM135" s="9">
        <f t="shared" si="37"/>
        <v>0.34948000000000001</v>
      </c>
      <c r="AN135" s="9">
        <f t="shared" si="38"/>
        <v>1.7160000000000002E-2</v>
      </c>
      <c r="AO135" s="9">
        <f t="shared" si="39"/>
        <v>1.2E-4</v>
      </c>
      <c r="AP135" s="1">
        <f t="shared" si="54"/>
        <v>-2</v>
      </c>
      <c r="AQ135" s="1">
        <f t="shared" si="54"/>
        <v>4</v>
      </c>
      <c r="AS135" s="1">
        <f t="shared" si="55"/>
        <v>0</v>
      </c>
      <c r="AT135" s="1">
        <f t="shared" si="61"/>
        <v>2</v>
      </c>
      <c r="AU135" s="1">
        <f t="shared" si="40"/>
        <v>350</v>
      </c>
      <c r="AV135" s="9">
        <f t="shared" si="56"/>
        <v>7.0000000000000001E-3</v>
      </c>
      <c r="AW135" s="9">
        <f t="shared" si="41"/>
        <v>1.42E-3</v>
      </c>
      <c r="AX135" s="9">
        <f t="shared" si="42"/>
        <v>5.5799999999999999E-3</v>
      </c>
      <c r="AY135" s="9">
        <f t="shared" si="43"/>
        <v>0</v>
      </c>
      <c r="AZ135" s="9">
        <f t="shared" si="44"/>
        <v>4.0000000000000003E-5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5"/>
        <v>135</v>
      </c>
      <c r="BK135" s="7">
        <f t="shared" si="65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3"/>
        <v>18544</v>
      </c>
      <c r="C136" s="1">
        <v>123</v>
      </c>
      <c r="D136" s="1">
        <v>31454</v>
      </c>
      <c r="E136" s="1">
        <v>199</v>
      </c>
      <c r="F136" s="1">
        <v>0</v>
      </c>
      <c r="G136" s="1">
        <v>17487</v>
      </c>
      <c r="H136" s="1">
        <v>0</v>
      </c>
      <c r="I136" s="1">
        <v>858</v>
      </c>
      <c r="J136" s="5">
        <v>56.91</v>
      </c>
      <c r="K136" s="5">
        <v>1.57</v>
      </c>
      <c r="L136" s="5">
        <v>25.9</v>
      </c>
      <c r="M136" s="4">
        <v>1.01</v>
      </c>
      <c r="N136" s="1">
        <v>9861</v>
      </c>
      <c r="O136" s="1">
        <v>8674</v>
      </c>
      <c r="P136" s="1">
        <v>69</v>
      </c>
      <c r="Q136" s="1">
        <v>8467</v>
      </c>
      <c r="R136" s="1">
        <v>137</v>
      </c>
      <c r="S136" s="1">
        <v>171</v>
      </c>
      <c r="T136" s="1">
        <v>16</v>
      </c>
      <c r="U136" s="1">
        <v>7146</v>
      </c>
      <c r="V136" s="1">
        <v>70</v>
      </c>
      <c r="W136" s="1">
        <v>282</v>
      </c>
      <c r="X136" s="1">
        <v>0</v>
      </c>
      <c r="Y136" s="1">
        <v>0</v>
      </c>
      <c r="Z136" s="1">
        <v>0</v>
      </c>
      <c r="AA136" s="1">
        <f t="shared" si="50"/>
        <v>38600</v>
      </c>
      <c r="AB136" s="1">
        <f t="shared" si="50"/>
        <v>269</v>
      </c>
      <c r="AC136" s="1">
        <f t="shared" si="51"/>
        <v>17769</v>
      </c>
      <c r="AD136" s="1">
        <f t="shared" si="52"/>
        <v>858</v>
      </c>
      <c r="AE136" s="1">
        <f t="shared" si="59"/>
        <v>-10</v>
      </c>
      <c r="AF136" s="1">
        <f t="shared" si="53"/>
        <v>13</v>
      </c>
      <c r="AG136" s="1">
        <f t="shared" si="53"/>
        <v>0</v>
      </c>
      <c r="AH136" s="1">
        <f t="shared" si="53"/>
        <v>0</v>
      </c>
      <c r="AI136" s="1">
        <f t="shared" si="60"/>
        <v>3</v>
      </c>
      <c r="AJ136" s="9">
        <f t="shared" si="34"/>
        <v>4.6268334771354613E-2</v>
      </c>
      <c r="AK136" s="9">
        <f t="shared" si="35"/>
        <v>0.37087999999999999</v>
      </c>
      <c r="AL136" s="9">
        <f t="shared" si="36"/>
        <v>3.98E-3</v>
      </c>
      <c r="AM136" s="9">
        <f t="shared" si="37"/>
        <v>0.34974</v>
      </c>
      <c r="AN136" s="9">
        <f t="shared" si="38"/>
        <v>1.7160000000000002E-2</v>
      </c>
      <c r="AO136" s="9">
        <f t="shared" si="39"/>
        <v>6.0000000000000002E-5</v>
      </c>
      <c r="AP136" s="1">
        <f t="shared" si="54"/>
        <v>-1</v>
      </c>
      <c r="AQ136" s="1">
        <f t="shared" si="54"/>
        <v>3</v>
      </c>
      <c r="AS136" s="1">
        <f t="shared" si="55"/>
        <v>0</v>
      </c>
      <c r="AT136" s="1">
        <f t="shared" si="61"/>
        <v>2</v>
      </c>
      <c r="AU136" s="1">
        <f t="shared" si="40"/>
        <v>352</v>
      </c>
      <c r="AV136" s="9">
        <f t="shared" si="56"/>
        <v>7.0400000000000003E-3</v>
      </c>
      <c r="AW136" s="9">
        <f t="shared" si="41"/>
        <v>1.4E-3</v>
      </c>
      <c r="AX136" s="9">
        <f t="shared" si="42"/>
        <v>5.64E-3</v>
      </c>
      <c r="AY136" s="9">
        <f t="shared" si="43"/>
        <v>0</v>
      </c>
      <c r="AZ136" s="9">
        <f t="shared" si="44"/>
        <v>4.0000000000000003E-5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5"/>
        <v>136</v>
      </c>
      <c r="BK136" s="7">
        <f t="shared" si="65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3"/>
        <v>18548</v>
      </c>
      <c r="C137" s="1">
        <v>124</v>
      </c>
      <c r="D137" s="1">
        <v>31450</v>
      </c>
      <c r="E137" s="1">
        <v>191</v>
      </c>
      <c r="F137" s="1">
        <v>0</v>
      </c>
      <c r="G137" s="1">
        <v>17498</v>
      </c>
      <c r="H137" s="1">
        <v>0</v>
      </c>
      <c r="I137" s="1">
        <v>859</v>
      </c>
      <c r="J137" s="5">
        <v>56.92</v>
      </c>
      <c r="K137" s="5">
        <v>1.57</v>
      </c>
      <c r="L137" s="5">
        <v>25.9</v>
      </c>
      <c r="M137" s="4">
        <v>1.01</v>
      </c>
      <c r="N137" s="1">
        <v>9863</v>
      </c>
      <c r="O137" s="1">
        <v>8675</v>
      </c>
      <c r="P137" s="1">
        <v>68</v>
      </c>
      <c r="Q137" s="1">
        <v>8470</v>
      </c>
      <c r="R137" s="1">
        <v>137</v>
      </c>
      <c r="S137" s="1">
        <v>165</v>
      </c>
      <c r="T137" s="1">
        <v>15</v>
      </c>
      <c r="U137" s="1">
        <v>7144</v>
      </c>
      <c r="V137" s="1">
        <v>69</v>
      </c>
      <c r="W137" s="1">
        <v>285</v>
      </c>
      <c r="X137" s="1">
        <v>0</v>
      </c>
      <c r="Y137" s="1">
        <v>0</v>
      </c>
      <c r="Z137" s="1">
        <v>0</v>
      </c>
      <c r="AA137" s="1">
        <f t="shared" si="50"/>
        <v>38594</v>
      </c>
      <c r="AB137" s="1">
        <f t="shared" si="50"/>
        <v>260</v>
      </c>
      <c r="AC137" s="1">
        <f t="shared" si="51"/>
        <v>17783</v>
      </c>
      <c r="AD137" s="1">
        <f t="shared" si="52"/>
        <v>859</v>
      </c>
      <c r="AE137" s="1">
        <f t="shared" si="59"/>
        <v>-8</v>
      </c>
      <c r="AF137" s="1">
        <f t="shared" si="53"/>
        <v>11</v>
      </c>
      <c r="AG137" s="1">
        <f t="shared" si="53"/>
        <v>0</v>
      </c>
      <c r="AH137" s="1">
        <f t="shared" si="53"/>
        <v>1</v>
      </c>
      <c r="AI137" s="1">
        <f t="shared" si="60"/>
        <v>4</v>
      </c>
      <c r="AJ137" s="9">
        <f t="shared" si="34"/>
        <v>4.6312270864783268E-2</v>
      </c>
      <c r="AK137" s="9">
        <f t="shared" si="35"/>
        <v>0.37096000000000001</v>
      </c>
      <c r="AL137" s="9">
        <f t="shared" si="36"/>
        <v>3.82E-3</v>
      </c>
      <c r="AM137" s="9">
        <f t="shared" si="37"/>
        <v>0.34995999999999999</v>
      </c>
      <c r="AN137" s="9">
        <f t="shared" si="38"/>
        <v>1.7180000000000001E-2</v>
      </c>
      <c r="AO137" s="9">
        <f t="shared" si="39"/>
        <v>8.0000000000000007E-5</v>
      </c>
      <c r="AP137" s="1">
        <f t="shared" si="54"/>
        <v>-1</v>
      </c>
      <c r="AQ137" s="1">
        <f t="shared" si="54"/>
        <v>3</v>
      </c>
      <c r="AS137" s="1">
        <f t="shared" si="55"/>
        <v>0</v>
      </c>
      <c r="AT137" s="1">
        <f t="shared" si="61"/>
        <v>2</v>
      </c>
      <c r="AU137" s="1">
        <f t="shared" si="40"/>
        <v>354</v>
      </c>
      <c r="AV137" s="9">
        <f t="shared" si="56"/>
        <v>7.0800000000000004E-3</v>
      </c>
      <c r="AW137" s="9">
        <f t="shared" si="41"/>
        <v>1.3799999999999999E-3</v>
      </c>
      <c r="AX137" s="9">
        <f t="shared" si="42"/>
        <v>5.7000000000000002E-3</v>
      </c>
      <c r="AY137" s="9">
        <f t="shared" si="43"/>
        <v>0</v>
      </c>
      <c r="AZ137" s="9">
        <f t="shared" si="44"/>
        <v>4.0000000000000003E-5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5"/>
        <v>137</v>
      </c>
      <c r="BK137" s="7">
        <f t="shared" si="65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3"/>
        <v>18552</v>
      </c>
      <c r="C138" s="1">
        <v>125</v>
      </c>
      <c r="D138" s="1">
        <v>31447</v>
      </c>
      <c r="E138" s="1">
        <v>183</v>
      </c>
      <c r="F138" s="1">
        <v>0</v>
      </c>
      <c r="G138" s="1">
        <v>17509</v>
      </c>
      <c r="H138" s="1">
        <v>0</v>
      </c>
      <c r="I138" s="1">
        <v>860</v>
      </c>
      <c r="J138" s="5">
        <v>56.93</v>
      </c>
      <c r="K138" s="5">
        <v>1.57</v>
      </c>
      <c r="L138" s="5">
        <v>25.9</v>
      </c>
      <c r="M138" s="4">
        <v>1.01</v>
      </c>
      <c r="N138" s="1">
        <v>9865</v>
      </c>
      <c r="O138" s="1">
        <v>8677</v>
      </c>
      <c r="P138" s="1">
        <v>67</v>
      </c>
      <c r="Q138" s="1">
        <v>8472</v>
      </c>
      <c r="R138" s="1">
        <v>137</v>
      </c>
      <c r="S138" s="1">
        <v>159</v>
      </c>
      <c r="T138" s="1">
        <v>15</v>
      </c>
      <c r="U138" s="1">
        <v>7143</v>
      </c>
      <c r="V138" s="1">
        <v>68</v>
      </c>
      <c r="W138" s="1">
        <v>288</v>
      </c>
      <c r="X138" s="1">
        <v>0</v>
      </c>
      <c r="Y138" s="1">
        <v>0</v>
      </c>
      <c r="Z138" s="1">
        <v>0</v>
      </c>
      <c r="AA138" s="1">
        <f t="shared" si="50"/>
        <v>38590</v>
      </c>
      <c r="AB138" s="1">
        <f t="shared" si="50"/>
        <v>251</v>
      </c>
      <c r="AC138" s="1">
        <f t="shared" si="51"/>
        <v>17797</v>
      </c>
      <c r="AD138" s="1">
        <f t="shared" si="52"/>
        <v>860</v>
      </c>
      <c r="AE138" s="1">
        <f t="shared" si="59"/>
        <v>-8</v>
      </c>
      <c r="AF138" s="1">
        <f t="shared" si="53"/>
        <v>11</v>
      </c>
      <c r="AG138" s="1">
        <f t="shared" si="53"/>
        <v>0</v>
      </c>
      <c r="AH138" s="1">
        <f t="shared" si="53"/>
        <v>1</v>
      </c>
      <c r="AI138" s="1">
        <f t="shared" si="60"/>
        <v>4</v>
      </c>
      <c r="AJ138" s="9">
        <f t="shared" si="34"/>
        <v>4.6356188012074168E-2</v>
      </c>
      <c r="AK138" s="9">
        <f t="shared" si="35"/>
        <v>0.37103999999999998</v>
      </c>
      <c r="AL138" s="9">
        <f t="shared" si="36"/>
        <v>3.6600000000000001E-3</v>
      </c>
      <c r="AM138" s="9">
        <f t="shared" si="37"/>
        <v>0.35017999999999999</v>
      </c>
      <c r="AN138" s="9">
        <f t="shared" si="38"/>
        <v>1.72E-2</v>
      </c>
      <c r="AO138" s="9">
        <f t="shared" si="39"/>
        <v>8.0000000000000007E-5</v>
      </c>
      <c r="AP138" s="1">
        <f t="shared" si="54"/>
        <v>-1</v>
      </c>
      <c r="AQ138" s="1">
        <f t="shared" si="54"/>
        <v>3</v>
      </c>
      <c r="AS138" s="1">
        <f t="shared" si="55"/>
        <v>0</v>
      </c>
      <c r="AT138" s="1">
        <f t="shared" si="61"/>
        <v>2</v>
      </c>
      <c r="AU138" s="1">
        <f t="shared" si="40"/>
        <v>356</v>
      </c>
      <c r="AV138" s="9">
        <f t="shared" si="56"/>
        <v>7.1199999999999996E-3</v>
      </c>
      <c r="AW138" s="9">
        <f t="shared" si="41"/>
        <v>1.3600000000000001E-3</v>
      </c>
      <c r="AX138" s="9">
        <f t="shared" si="42"/>
        <v>5.7600000000000004E-3</v>
      </c>
      <c r="AY138" s="9">
        <f t="shared" si="43"/>
        <v>0</v>
      </c>
      <c r="AZ138" s="9">
        <f t="shared" si="44"/>
        <v>4.0000000000000003E-5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5"/>
        <v>138</v>
      </c>
      <c r="BK138" s="7">
        <f t="shared" si="65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3"/>
        <v>18555</v>
      </c>
      <c r="C139" s="1">
        <v>126</v>
      </c>
      <c r="D139" s="1">
        <v>31443</v>
      </c>
      <c r="E139" s="1">
        <v>176</v>
      </c>
      <c r="F139" s="1">
        <v>0</v>
      </c>
      <c r="G139" s="1">
        <v>17519</v>
      </c>
      <c r="H139" s="1">
        <v>0</v>
      </c>
      <c r="I139" s="1">
        <v>860</v>
      </c>
      <c r="J139" s="5">
        <v>56.94</v>
      </c>
      <c r="K139" s="5">
        <v>1.57</v>
      </c>
      <c r="L139" s="5">
        <v>25.9</v>
      </c>
      <c r="M139" s="4">
        <v>1</v>
      </c>
      <c r="N139" s="1">
        <v>9867</v>
      </c>
      <c r="O139" s="1">
        <v>8679</v>
      </c>
      <c r="P139" s="1">
        <v>66</v>
      </c>
      <c r="Q139" s="1">
        <v>8476</v>
      </c>
      <c r="R139" s="1">
        <v>137</v>
      </c>
      <c r="S139" s="1">
        <v>152</v>
      </c>
      <c r="T139" s="1">
        <v>14</v>
      </c>
      <c r="U139" s="1">
        <v>7141</v>
      </c>
      <c r="V139" s="1">
        <v>67</v>
      </c>
      <c r="W139" s="1">
        <v>291</v>
      </c>
      <c r="X139" s="1">
        <v>0</v>
      </c>
      <c r="Y139" s="1">
        <v>0</v>
      </c>
      <c r="Z139" s="1">
        <v>0</v>
      </c>
      <c r="AA139" s="1">
        <f t="shared" si="50"/>
        <v>38584</v>
      </c>
      <c r="AB139" s="1">
        <f t="shared" si="50"/>
        <v>243</v>
      </c>
      <c r="AC139" s="1">
        <f t="shared" si="51"/>
        <v>17810</v>
      </c>
      <c r="AD139" s="1">
        <f t="shared" si="52"/>
        <v>860</v>
      </c>
      <c r="AE139" s="1">
        <f t="shared" si="59"/>
        <v>-7</v>
      </c>
      <c r="AF139" s="1">
        <f t="shared" si="53"/>
        <v>10</v>
      </c>
      <c r="AG139" s="1">
        <f t="shared" si="53"/>
        <v>0</v>
      </c>
      <c r="AH139" s="1">
        <f t="shared" si="53"/>
        <v>0</v>
      </c>
      <c r="AI139" s="1">
        <f t="shared" si="60"/>
        <v>3</v>
      </c>
      <c r="AJ139" s="9">
        <f t="shared" si="34"/>
        <v>4.6348693074642955E-2</v>
      </c>
      <c r="AK139" s="9">
        <f t="shared" si="35"/>
        <v>0.37109999999999999</v>
      </c>
      <c r="AL139" s="9">
        <f t="shared" si="36"/>
        <v>3.5200000000000001E-3</v>
      </c>
      <c r="AM139" s="9">
        <f t="shared" si="37"/>
        <v>0.35038000000000002</v>
      </c>
      <c r="AN139" s="9">
        <f t="shared" si="38"/>
        <v>1.72E-2</v>
      </c>
      <c r="AO139" s="9">
        <f t="shared" si="39"/>
        <v>6.0000000000000002E-5</v>
      </c>
      <c r="AP139" s="1">
        <f t="shared" si="54"/>
        <v>-1</v>
      </c>
      <c r="AQ139" s="1">
        <f t="shared" si="54"/>
        <v>3</v>
      </c>
      <c r="AS139" s="1">
        <f t="shared" si="55"/>
        <v>0</v>
      </c>
      <c r="AT139" s="1">
        <f t="shared" si="61"/>
        <v>2</v>
      </c>
      <c r="AU139" s="1">
        <f t="shared" si="40"/>
        <v>358</v>
      </c>
      <c r="AV139" s="9">
        <f t="shared" si="56"/>
        <v>7.1599999999999997E-3</v>
      </c>
      <c r="AW139" s="9">
        <f t="shared" si="41"/>
        <v>1.34E-3</v>
      </c>
      <c r="AX139" s="9">
        <f t="shared" si="42"/>
        <v>5.8199999999999997E-3</v>
      </c>
      <c r="AY139" s="9">
        <f t="shared" si="43"/>
        <v>0</v>
      </c>
      <c r="AZ139" s="9">
        <f t="shared" si="44"/>
        <v>4.0000000000000003E-5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5"/>
        <v>139</v>
      </c>
      <c r="BK139" s="7">
        <f t="shared" si="65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3"/>
        <v>18558</v>
      </c>
      <c r="C140" s="1">
        <v>127</v>
      </c>
      <c r="D140" s="1">
        <v>31440</v>
      </c>
      <c r="E140" s="1">
        <v>169</v>
      </c>
      <c r="F140" s="1">
        <v>0</v>
      </c>
      <c r="G140" s="1">
        <v>17529</v>
      </c>
      <c r="H140" s="1">
        <v>0</v>
      </c>
      <c r="I140" s="1">
        <v>860</v>
      </c>
      <c r="J140" s="5">
        <v>56.94</v>
      </c>
      <c r="K140" s="5">
        <v>1.57</v>
      </c>
      <c r="L140" s="5">
        <v>25.9</v>
      </c>
      <c r="M140" s="4">
        <v>1</v>
      </c>
      <c r="N140" s="1">
        <v>9869</v>
      </c>
      <c r="O140" s="1">
        <v>8680</v>
      </c>
      <c r="P140" s="1">
        <v>64</v>
      </c>
      <c r="Q140" s="1">
        <v>8478</v>
      </c>
      <c r="R140" s="1">
        <v>137</v>
      </c>
      <c r="S140" s="1">
        <v>146</v>
      </c>
      <c r="T140" s="1">
        <v>14</v>
      </c>
      <c r="U140" s="1">
        <v>7139</v>
      </c>
      <c r="V140" s="1">
        <v>65</v>
      </c>
      <c r="W140" s="1">
        <v>294</v>
      </c>
      <c r="X140" s="1">
        <v>0</v>
      </c>
      <c r="Y140" s="1">
        <v>0</v>
      </c>
      <c r="Z140" s="1">
        <v>0</v>
      </c>
      <c r="AA140" s="1">
        <f t="shared" si="50"/>
        <v>38579</v>
      </c>
      <c r="AB140" s="1">
        <f t="shared" si="50"/>
        <v>234</v>
      </c>
      <c r="AC140" s="1">
        <f t="shared" si="51"/>
        <v>17823</v>
      </c>
      <c r="AD140" s="1">
        <f t="shared" si="52"/>
        <v>860</v>
      </c>
      <c r="AE140" s="1">
        <f t="shared" si="59"/>
        <v>-7</v>
      </c>
      <c r="AF140" s="1">
        <f t="shared" si="53"/>
        <v>10</v>
      </c>
      <c r="AG140" s="1">
        <f t="shared" si="53"/>
        <v>0</v>
      </c>
      <c r="AH140" s="1">
        <f t="shared" si="53"/>
        <v>0</v>
      </c>
      <c r="AI140" s="1">
        <f t="shared" si="60"/>
        <v>3</v>
      </c>
      <c r="AJ140" s="9">
        <f t="shared" si="34"/>
        <v>4.6341200560405214E-2</v>
      </c>
      <c r="AK140" s="9">
        <f t="shared" si="35"/>
        <v>0.37115999999999999</v>
      </c>
      <c r="AL140" s="9">
        <f t="shared" si="36"/>
        <v>3.3800000000000002E-3</v>
      </c>
      <c r="AM140" s="9">
        <f t="shared" si="37"/>
        <v>0.35058</v>
      </c>
      <c r="AN140" s="9">
        <f t="shared" si="38"/>
        <v>1.72E-2</v>
      </c>
      <c r="AO140" s="9">
        <f t="shared" si="39"/>
        <v>6.0000000000000002E-5</v>
      </c>
      <c r="AP140" s="1">
        <f t="shared" si="54"/>
        <v>-2</v>
      </c>
      <c r="AQ140" s="1">
        <f t="shared" si="54"/>
        <v>3</v>
      </c>
      <c r="AS140" s="1">
        <f t="shared" si="55"/>
        <v>0</v>
      </c>
      <c r="AT140" s="1">
        <f t="shared" si="61"/>
        <v>1</v>
      </c>
      <c r="AU140" s="1">
        <f t="shared" si="40"/>
        <v>359</v>
      </c>
      <c r="AV140" s="9">
        <f t="shared" si="56"/>
        <v>7.1799999999999998E-3</v>
      </c>
      <c r="AW140" s="9">
        <f t="shared" si="41"/>
        <v>1.2999999999999999E-3</v>
      </c>
      <c r="AX140" s="9">
        <f t="shared" si="42"/>
        <v>5.8799999999999998E-3</v>
      </c>
      <c r="AY140" s="9">
        <f t="shared" si="43"/>
        <v>0</v>
      </c>
      <c r="AZ140" s="9">
        <f t="shared" si="44"/>
        <v>2.0000000000000002E-5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5"/>
        <v>140</v>
      </c>
      <c r="BK140" s="7">
        <f t="shared" si="65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3"/>
        <v>18562</v>
      </c>
      <c r="C141" s="1">
        <v>128</v>
      </c>
      <c r="D141" s="1">
        <v>31436</v>
      </c>
      <c r="E141" s="1">
        <v>162</v>
      </c>
      <c r="F141" s="1">
        <v>0</v>
      </c>
      <c r="G141" s="1">
        <v>17539</v>
      </c>
      <c r="H141" s="1">
        <v>0</v>
      </c>
      <c r="I141" s="1">
        <v>861</v>
      </c>
      <c r="J141" s="5">
        <v>56.95</v>
      </c>
      <c r="K141" s="5">
        <v>1.57</v>
      </c>
      <c r="L141" s="5">
        <v>25.9</v>
      </c>
      <c r="M141" s="4">
        <v>1</v>
      </c>
      <c r="N141" s="1">
        <v>9871</v>
      </c>
      <c r="O141" s="1">
        <v>8682</v>
      </c>
      <c r="P141" s="1">
        <v>63</v>
      </c>
      <c r="Q141" s="1">
        <v>8482</v>
      </c>
      <c r="R141" s="1">
        <v>137</v>
      </c>
      <c r="S141" s="1">
        <v>140</v>
      </c>
      <c r="T141" s="1">
        <v>14</v>
      </c>
      <c r="U141" s="1">
        <v>7138</v>
      </c>
      <c r="V141" s="1">
        <v>64</v>
      </c>
      <c r="W141" s="1">
        <v>297</v>
      </c>
      <c r="X141" s="1">
        <v>0</v>
      </c>
      <c r="Y141" s="1">
        <v>0</v>
      </c>
      <c r="Z141" s="1">
        <v>0</v>
      </c>
      <c r="AA141" s="1">
        <f t="shared" si="50"/>
        <v>38574</v>
      </c>
      <c r="AB141" s="1">
        <f t="shared" si="50"/>
        <v>226</v>
      </c>
      <c r="AC141" s="1">
        <f t="shared" si="51"/>
        <v>17836</v>
      </c>
      <c r="AD141" s="1">
        <f t="shared" si="52"/>
        <v>861</v>
      </c>
      <c r="AE141" s="1">
        <f t="shared" si="59"/>
        <v>-7</v>
      </c>
      <c r="AF141" s="1">
        <f t="shared" si="53"/>
        <v>10</v>
      </c>
      <c r="AG141" s="1">
        <f t="shared" si="53"/>
        <v>0</v>
      </c>
      <c r="AH141" s="1">
        <f t="shared" si="53"/>
        <v>1</v>
      </c>
      <c r="AI141" s="1">
        <f t="shared" si="60"/>
        <v>4</v>
      </c>
      <c r="AJ141" s="9">
        <f t="shared" si="34"/>
        <v>4.6385087813813168E-2</v>
      </c>
      <c r="AK141" s="9">
        <f t="shared" si="35"/>
        <v>0.37124000000000001</v>
      </c>
      <c r="AL141" s="9">
        <f t="shared" si="36"/>
        <v>3.2399999999999998E-3</v>
      </c>
      <c r="AM141" s="9">
        <f t="shared" si="37"/>
        <v>0.35077999999999998</v>
      </c>
      <c r="AN141" s="9">
        <f t="shared" si="38"/>
        <v>1.7219999999999999E-2</v>
      </c>
      <c r="AO141" s="9">
        <f t="shared" si="39"/>
        <v>8.0000000000000007E-5</v>
      </c>
      <c r="AP141" s="1">
        <f t="shared" si="54"/>
        <v>-1</v>
      </c>
      <c r="AQ141" s="1">
        <f t="shared" si="54"/>
        <v>3</v>
      </c>
      <c r="AS141" s="1">
        <f t="shared" si="55"/>
        <v>0</v>
      </c>
      <c r="AT141" s="1">
        <f t="shared" si="61"/>
        <v>2</v>
      </c>
      <c r="AU141" s="1">
        <f t="shared" si="40"/>
        <v>361</v>
      </c>
      <c r="AV141" s="9">
        <f t="shared" si="56"/>
        <v>7.2199999999999999E-3</v>
      </c>
      <c r="AW141" s="9">
        <f t="shared" si="41"/>
        <v>1.2800000000000001E-3</v>
      </c>
      <c r="AX141" s="9">
        <f t="shared" si="42"/>
        <v>5.94E-3</v>
      </c>
      <c r="AY141" s="9">
        <f t="shared" si="43"/>
        <v>0</v>
      </c>
      <c r="AZ141" s="9">
        <f t="shared" si="44"/>
        <v>4.0000000000000003E-5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5"/>
        <v>141</v>
      </c>
      <c r="BK141" s="7">
        <f t="shared" si="65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6">IF(C142="",NA(),E142+G142+H142+I142)</f>
        <v>18566</v>
      </c>
      <c r="C142" s="1">
        <v>129</v>
      </c>
      <c r="D142" s="1">
        <v>31433</v>
      </c>
      <c r="E142" s="1">
        <v>156</v>
      </c>
      <c r="F142" s="1">
        <v>0</v>
      </c>
      <c r="G142" s="1">
        <v>17549</v>
      </c>
      <c r="H142" s="1">
        <v>0</v>
      </c>
      <c r="I142" s="1">
        <v>861</v>
      </c>
      <c r="J142" s="5">
        <v>56.96</v>
      </c>
      <c r="K142" s="5">
        <v>1.57</v>
      </c>
      <c r="L142" s="5">
        <v>25.9</v>
      </c>
      <c r="M142" s="4">
        <v>1</v>
      </c>
      <c r="N142" s="1">
        <v>9872</v>
      </c>
      <c r="O142" s="1">
        <v>8684</v>
      </c>
      <c r="P142" s="1">
        <v>61</v>
      </c>
      <c r="Q142" s="1">
        <v>8485</v>
      </c>
      <c r="R142" s="1">
        <v>137</v>
      </c>
      <c r="S142" s="1">
        <v>135</v>
      </c>
      <c r="T142" s="1">
        <v>13</v>
      </c>
      <c r="U142" s="1">
        <v>7136</v>
      </c>
      <c r="V142" s="1">
        <v>62</v>
      </c>
      <c r="W142" s="1">
        <v>301</v>
      </c>
      <c r="X142" s="1">
        <v>0</v>
      </c>
      <c r="Y142" s="1">
        <v>0</v>
      </c>
      <c r="Z142" s="1">
        <v>0</v>
      </c>
      <c r="AA142" s="1">
        <f t="shared" si="50"/>
        <v>38569</v>
      </c>
      <c r="AB142" s="1">
        <f t="shared" si="50"/>
        <v>218</v>
      </c>
      <c r="AC142" s="1">
        <f t="shared" si="51"/>
        <v>17850</v>
      </c>
      <c r="AD142" s="1">
        <f t="shared" si="52"/>
        <v>861</v>
      </c>
      <c r="AE142" s="1">
        <f t="shared" si="59"/>
        <v>-6</v>
      </c>
      <c r="AF142" s="1">
        <f t="shared" si="53"/>
        <v>10</v>
      </c>
      <c r="AG142" s="1">
        <f t="shared" si="53"/>
        <v>0</v>
      </c>
      <c r="AH142" s="1">
        <f t="shared" si="53"/>
        <v>0</v>
      </c>
      <c r="AI142" s="1">
        <f t="shared" si="60"/>
        <v>4</v>
      </c>
      <c r="AJ142" s="9">
        <f t="shared" ref="AJ142:AJ205" si="67">IF(OR(ISNA(B142),B142=0),NA(),I142/B142)</f>
        <v>4.6375094258321661E-2</v>
      </c>
      <c r="AK142" s="9">
        <f t="shared" ref="AK142:AK205" si="68">IF(OR(ISNA(B142),B142=0),NA(),B142/$AK$11)</f>
        <v>0.37131999999999998</v>
      </c>
      <c r="AL142" s="9">
        <f t="shared" ref="AL142:AL205" si="69">IF(OR(ISNA(B142),B142=0),NA(),E142/$AK$11)</f>
        <v>3.1199999999999999E-3</v>
      </c>
      <c r="AM142" s="9">
        <f t="shared" ref="AM142:AM205" si="70">IF(OR(ISNA(B142),B142=0),NA(),G142/$AK$11)</f>
        <v>0.35098000000000001</v>
      </c>
      <c r="AN142" s="9">
        <f t="shared" ref="AN142:AN205" si="71">IF(OR(ISNA(B142),B142=0),NA(),I142/$AK$11)</f>
        <v>1.7219999999999999E-2</v>
      </c>
      <c r="AO142" s="9">
        <f t="shared" ref="AO142:AO205" si="72">+IF(OR(ISNA(B142),B142=0),NA(),AI142/$AK$11)</f>
        <v>8.0000000000000007E-5</v>
      </c>
      <c r="AP142" s="1">
        <f t="shared" si="54"/>
        <v>-2</v>
      </c>
      <c r="AQ142" s="1">
        <f t="shared" si="54"/>
        <v>4</v>
      </c>
      <c r="AS142" s="1">
        <f t="shared" si="55"/>
        <v>0</v>
      </c>
      <c r="AT142" s="1">
        <f t="shared" si="61"/>
        <v>2</v>
      </c>
      <c r="AU142" s="1">
        <f t="shared" ref="AU142:AU205" si="73">IF(C142="",NA(),V142+W142+X142)</f>
        <v>363</v>
      </c>
      <c r="AV142" s="9">
        <f t="shared" si="56"/>
        <v>7.26E-3</v>
      </c>
      <c r="AW142" s="9">
        <f t="shared" ref="AW142:AW205" si="74">IF(OR(ISNA(B142),B142=0),NA(),V142/$AK$11)</f>
        <v>1.24E-3</v>
      </c>
      <c r="AX142" s="9">
        <f t="shared" ref="AX142:AX205" si="75">IF(OR(ISNA(B142),B142=0),NA(),W142/$AK$11)</f>
        <v>6.0200000000000002E-3</v>
      </c>
      <c r="AY142" s="9">
        <f t="shared" ref="AY142:AY205" si="76">IF(OR(ISNA(B142),B142=0),NA(),X142/$AK$11)</f>
        <v>0</v>
      </c>
      <c r="AZ142" s="9">
        <f t="shared" ref="AZ142:AZ205" si="77">IF(OR(ISNA(B142),B142=0),NA(),AT142/$AK$11)</f>
        <v>4.0000000000000003E-5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5"/>
        <v>142</v>
      </c>
      <c r="BK142" s="7">
        <f t="shared" si="65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6"/>
        <v>18568</v>
      </c>
      <c r="C143" s="1">
        <v>130</v>
      </c>
      <c r="D143" s="1">
        <v>31430</v>
      </c>
      <c r="E143" s="1">
        <v>149</v>
      </c>
      <c r="F143" s="1">
        <v>0</v>
      </c>
      <c r="G143" s="1">
        <v>17558</v>
      </c>
      <c r="H143" s="1">
        <v>0</v>
      </c>
      <c r="I143" s="1">
        <v>861</v>
      </c>
      <c r="J143" s="5">
        <v>56.96</v>
      </c>
      <c r="K143" s="5">
        <v>1.57</v>
      </c>
      <c r="L143" s="5">
        <v>25.9</v>
      </c>
      <c r="M143" s="4">
        <v>1</v>
      </c>
      <c r="N143" s="1">
        <v>9874</v>
      </c>
      <c r="O143" s="1">
        <v>8685</v>
      </c>
      <c r="P143" s="1">
        <v>59</v>
      </c>
      <c r="Q143" s="1">
        <v>8488</v>
      </c>
      <c r="R143" s="1">
        <v>137</v>
      </c>
      <c r="S143" s="1">
        <v>129</v>
      </c>
      <c r="T143" s="1">
        <v>12</v>
      </c>
      <c r="U143" s="1">
        <v>7134</v>
      </c>
      <c r="V143" s="1">
        <v>60</v>
      </c>
      <c r="W143" s="1">
        <v>304</v>
      </c>
      <c r="X143" s="1">
        <v>0</v>
      </c>
      <c r="Y143" s="1">
        <v>0</v>
      </c>
      <c r="Z143" s="1">
        <v>0</v>
      </c>
      <c r="AA143" s="1">
        <f t="shared" ref="AA143:AB206" si="78">+D143+U143</f>
        <v>38564</v>
      </c>
      <c r="AB143" s="1">
        <f t="shared" si="78"/>
        <v>209</v>
      </c>
      <c r="AC143" s="1">
        <f t="shared" ref="AC143:AC206" si="79">+G143+W143</f>
        <v>17862</v>
      </c>
      <c r="AD143" s="1">
        <f t="shared" ref="AD143:AD206" si="80">+I143+X143</f>
        <v>861</v>
      </c>
      <c r="AE143" s="1">
        <f t="shared" si="59"/>
        <v>-7</v>
      </c>
      <c r="AF143" s="1">
        <f t="shared" ref="AF143:AH206" si="81">IF($C143="","",G143-G142)</f>
        <v>9</v>
      </c>
      <c r="AG143" s="1">
        <f t="shared" si="81"/>
        <v>0</v>
      </c>
      <c r="AH143" s="1">
        <f t="shared" si="81"/>
        <v>0</v>
      </c>
      <c r="AI143" s="1">
        <f t="shared" si="60"/>
        <v>2</v>
      </c>
      <c r="AJ143" s="9">
        <f t="shared" si="67"/>
        <v>4.6370099095217582E-2</v>
      </c>
      <c r="AK143" s="9">
        <f t="shared" si="68"/>
        <v>0.37136000000000002</v>
      </c>
      <c r="AL143" s="9">
        <f t="shared" si="69"/>
        <v>2.98E-3</v>
      </c>
      <c r="AM143" s="9">
        <f t="shared" si="70"/>
        <v>0.35116000000000003</v>
      </c>
      <c r="AN143" s="9">
        <f t="shared" si="71"/>
        <v>1.7219999999999999E-2</v>
      </c>
      <c r="AO143" s="9">
        <f t="shared" si="72"/>
        <v>4.0000000000000003E-5</v>
      </c>
      <c r="AP143" s="1">
        <f t="shared" ref="AP143:AQ206" si="82">IF($C143="","",V143-V142)</f>
        <v>-2</v>
      </c>
      <c r="AQ143" s="1">
        <f t="shared" si="82"/>
        <v>3</v>
      </c>
      <c r="AS143" s="1">
        <f t="shared" ref="AS143:AS206" si="83">IF($C143="","",X143-X142)</f>
        <v>0</v>
      </c>
      <c r="AT143" s="1">
        <f t="shared" si="61"/>
        <v>1</v>
      </c>
      <c r="AU143" s="1">
        <f t="shared" si="73"/>
        <v>364</v>
      </c>
      <c r="AV143" s="9">
        <f t="shared" ref="AV143:AV206" si="84">IF(OR(ISNA(B143),B143=0),NA(),AU143/$AK$11)</f>
        <v>7.28E-3</v>
      </c>
      <c r="AW143" s="9">
        <f t="shared" si="74"/>
        <v>1.1999999999999999E-3</v>
      </c>
      <c r="AX143" s="9">
        <f t="shared" si="75"/>
        <v>6.0800000000000003E-3</v>
      </c>
      <c r="AY143" s="9">
        <f t="shared" si="76"/>
        <v>0</v>
      </c>
      <c r="AZ143" s="9">
        <f t="shared" si="77"/>
        <v>2.0000000000000002E-5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5"/>
        <v>143</v>
      </c>
      <c r="BK143" s="7">
        <f t="shared" si="65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6"/>
        <v>18572</v>
      </c>
      <c r="C144" s="1">
        <v>131</v>
      </c>
      <c r="D144" s="1">
        <v>31426</v>
      </c>
      <c r="E144" s="1">
        <v>143</v>
      </c>
      <c r="F144" s="1">
        <v>0</v>
      </c>
      <c r="G144" s="1">
        <v>17568</v>
      </c>
      <c r="H144" s="1">
        <v>0</v>
      </c>
      <c r="I144" s="1">
        <v>861</v>
      </c>
      <c r="J144" s="5">
        <v>56.97</v>
      </c>
      <c r="K144" s="5">
        <v>1.57</v>
      </c>
      <c r="L144" s="5">
        <v>25.9</v>
      </c>
      <c r="M144" s="4">
        <v>1</v>
      </c>
      <c r="N144" s="1">
        <v>9876</v>
      </c>
      <c r="O144" s="1">
        <v>8687</v>
      </c>
      <c r="P144" s="1">
        <v>58</v>
      </c>
      <c r="Q144" s="1">
        <v>8492</v>
      </c>
      <c r="R144" s="1">
        <v>137</v>
      </c>
      <c r="S144" s="1">
        <v>122</v>
      </c>
      <c r="T144" s="1">
        <v>11</v>
      </c>
      <c r="U144" s="1">
        <v>7133</v>
      </c>
      <c r="V144" s="1">
        <v>59</v>
      </c>
      <c r="W144" s="1">
        <v>307</v>
      </c>
      <c r="X144" s="1">
        <v>0</v>
      </c>
      <c r="Y144" s="1">
        <v>0</v>
      </c>
      <c r="Z144" s="1">
        <v>0</v>
      </c>
      <c r="AA144" s="1">
        <f t="shared" si="78"/>
        <v>38559</v>
      </c>
      <c r="AB144" s="1">
        <f t="shared" si="78"/>
        <v>202</v>
      </c>
      <c r="AC144" s="1">
        <f t="shared" si="79"/>
        <v>17875</v>
      </c>
      <c r="AD144" s="1">
        <f t="shared" si="80"/>
        <v>861</v>
      </c>
      <c r="AE144" s="1">
        <f t="shared" ref="AE144:AE207" si="85">IF($C144="","",E144-E143)</f>
        <v>-6</v>
      </c>
      <c r="AF144" s="1">
        <f t="shared" si="81"/>
        <v>10</v>
      </c>
      <c r="AG144" s="1">
        <f t="shared" si="81"/>
        <v>0</v>
      </c>
      <c r="AH144" s="1">
        <f t="shared" si="81"/>
        <v>0</v>
      </c>
      <c r="AI144" s="1">
        <f t="shared" ref="AI144:AI207" si="86">IF(OR($C144="",ISNA($C144)),NA(),AE144+AF144+AG144+AH144)</f>
        <v>4</v>
      </c>
      <c r="AJ144" s="9">
        <f t="shared" si="67"/>
        <v>4.6360111996553953E-2</v>
      </c>
      <c r="AK144" s="9">
        <f t="shared" si="68"/>
        <v>0.37143999999999999</v>
      </c>
      <c r="AL144" s="9">
        <f t="shared" si="69"/>
        <v>2.8600000000000001E-3</v>
      </c>
      <c r="AM144" s="9">
        <f t="shared" si="70"/>
        <v>0.35136000000000001</v>
      </c>
      <c r="AN144" s="9">
        <f t="shared" si="71"/>
        <v>1.7219999999999999E-2</v>
      </c>
      <c r="AO144" s="9">
        <f t="shared" si="72"/>
        <v>8.0000000000000007E-5</v>
      </c>
      <c r="AP144" s="1">
        <f t="shared" si="82"/>
        <v>-1</v>
      </c>
      <c r="AQ144" s="1">
        <f t="shared" si="82"/>
        <v>3</v>
      </c>
      <c r="AS144" s="1">
        <f t="shared" si="83"/>
        <v>0</v>
      </c>
      <c r="AT144" s="1">
        <f t="shared" ref="AT144:AT207" si="87">IF(OR($C144="",ISNA($C144)),NA(),AP144+AQ144+AR144+AS144)</f>
        <v>2</v>
      </c>
      <c r="AU144" s="1">
        <f t="shared" si="73"/>
        <v>366</v>
      </c>
      <c r="AV144" s="9">
        <f t="shared" si="84"/>
        <v>7.3200000000000001E-3</v>
      </c>
      <c r="AW144" s="9">
        <f t="shared" si="74"/>
        <v>1.1800000000000001E-3</v>
      </c>
      <c r="AX144" s="9">
        <f t="shared" si="75"/>
        <v>6.1399999999999996E-3</v>
      </c>
      <c r="AY144" s="9">
        <f t="shared" si="76"/>
        <v>0</v>
      </c>
      <c r="AZ144" s="9">
        <f t="shared" si="77"/>
        <v>4.0000000000000003E-5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88">+BJ143+1</f>
        <v>144</v>
      </c>
      <c r="BK144" s="7">
        <f t="shared" si="88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6"/>
        <v>18575</v>
      </c>
      <c r="C145" s="1">
        <v>132</v>
      </c>
      <c r="D145" s="1">
        <v>31423</v>
      </c>
      <c r="E145" s="1">
        <v>137</v>
      </c>
      <c r="F145" s="1">
        <v>0</v>
      </c>
      <c r="G145" s="1">
        <v>17576</v>
      </c>
      <c r="H145" s="1">
        <v>0</v>
      </c>
      <c r="I145" s="1">
        <v>862</v>
      </c>
      <c r="J145" s="5">
        <v>56.98</v>
      </c>
      <c r="K145" s="5">
        <v>1.57</v>
      </c>
      <c r="L145" s="5">
        <v>25.9</v>
      </c>
      <c r="M145" s="4">
        <v>1</v>
      </c>
      <c r="N145" s="1">
        <v>9877</v>
      </c>
      <c r="O145" s="1">
        <v>8688</v>
      </c>
      <c r="P145" s="1">
        <v>56</v>
      </c>
      <c r="Q145" s="1">
        <v>8495</v>
      </c>
      <c r="R145" s="1">
        <v>137</v>
      </c>
      <c r="S145" s="1">
        <v>117</v>
      </c>
      <c r="T145" s="1">
        <v>11</v>
      </c>
      <c r="U145" s="1">
        <v>7131</v>
      </c>
      <c r="V145" s="1">
        <v>57</v>
      </c>
      <c r="W145" s="1">
        <v>310</v>
      </c>
      <c r="X145" s="1">
        <v>0</v>
      </c>
      <c r="Y145" s="1">
        <v>0</v>
      </c>
      <c r="Z145" s="1">
        <v>0</v>
      </c>
      <c r="AA145" s="1">
        <f t="shared" si="78"/>
        <v>38554</v>
      </c>
      <c r="AB145" s="1">
        <f t="shared" si="78"/>
        <v>194</v>
      </c>
      <c r="AC145" s="1">
        <f t="shared" si="79"/>
        <v>17886</v>
      </c>
      <c r="AD145" s="1">
        <f t="shared" si="80"/>
        <v>862</v>
      </c>
      <c r="AE145" s="1">
        <f t="shared" si="85"/>
        <v>-6</v>
      </c>
      <c r="AF145" s="1">
        <f t="shared" si="81"/>
        <v>8</v>
      </c>
      <c r="AG145" s="1">
        <f t="shared" si="81"/>
        <v>0</v>
      </c>
      <c r="AH145" s="1">
        <f t="shared" si="81"/>
        <v>1</v>
      </c>
      <c r="AI145" s="1">
        <f t="shared" si="86"/>
        <v>3</v>
      </c>
      <c r="AJ145" s="9">
        <f t="shared" si="67"/>
        <v>4.6406460296096907E-2</v>
      </c>
      <c r="AK145" s="9">
        <f t="shared" si="68"/>
        <v>0.3715</v>
      </c>
      <c r="AL145" s="9">
        <f t="shared" si="69"/>
        <v>2.7399999999999998E-3</v>
      </c>
      <c r="AM145" s="9">
        <f t="shared" si="70"/>
        <v>0.35152</v>
      </c>
      <c r="AN145" s="9">
        <f t="shared" si="71"/>
        <v>1.7239999999999998E-2</v>
      </c>
      <c r="AO145" s="9">
        <f t="shared" si="72"/>
        <v>6.0000000000000002E-5</v>
      </c>
      <c r="AP145" s="1">
        <f t="shared" si="82"/>
        <v>-2</v>
      </c>
      <c r="AQ145" s="1">
        <f t="shared" si="82"/>
        <v>3</v>
      </c>
      <c r="AS145" s="1">
        <f t="shared" si="83"/>
        <v>0</v>
      </c>
      <c r="AT145" s="1">
        <f t="shared" si="87"/>
        <v>1</v>
      </c>
      <c r="AU145" s="1">
        <f t="shared" si="73"/>
        <v>367</v>
      </c>
      <c r="AV145" s="9">
        <f t="shared" si="84"/>
        <v>7.3400000000000002E-3</v>
      </c>
      <c r="AW145" s="9">
        <f t="shared" si="74"/>
        <v>1.14E-3</v>
      </c>
      <c r="AX145" s="9">
        <f t="shared" si="75"/>
        <v>6.1999999999999998E-3</v>
      </c>
      <c r="AY145" s="9">
        <f t="shared" si="76"/>
        <v>0</v>
      </c>
      <c r="AZ145" s="9">
        <f t="shared" si="77"/>
        <v>2.0000000000000002E-5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88"/>
        <v>145</v>
      </c>
      <c r="BK145" s="7">
        <f t="shared" si="88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6"/>
        <v>18578</v>
      </c>
      <c r="C146" s="1">
        <v>133</v>
      </c>
      <c r="D146" s="1">
        <v>31421</v>
      </c>
      <c r="E146" s="1">
        <v>131</v>
      </c>
      <c r="F146" s="1">
        <v>0</v>
      </c>
      <c r="G146" s="1">
        <v>17585</v>
      </c>
      <c r="H146" s="1">
        <v>0</v>
      </c>
      <c r="I146" s="1">
        <v>862</v>
      </c>
      <c r="J146" s="5">
        <v>56.99</v>
      </c>
      <c r="K146" s="5">
        <v>1.57</v>
      </c>
      <c r="L146" s="5">
        <v>25.9</v>
      </c>
      <c r="M146" s="4">
        <v>1</v>
      </c>
      <c r="N146" s="1">
        <v>9878</v>
      </c>
      <c r="O146" s="1">
        <v>8689</v>
      </c>
      <c r="P146" s="1">
        <v>54</v>
      </c>
      <c r="Q146" s="1">
        <v>8497</v>
      </c>
      <c r="R146" s="1">
        <v>137</v>
      </c>
      <c r="S146" s="1">
        <v>112</v>
      </c>
      <c r="T146" s="1">
        <v>11</v>
      </c>
      <c r="U146" s="1">
        <v>7130</v>
      </c>
      <c r="V146" s="1">
        <v>55</v>
      </c>
      <c r="W146" s="1">
        <v>313</v>
      </c>
      <c r="X146" s="1">
        <v>0</v>
      </c>
      <c r="Y146" s="1">
        <v>0</v>
      </c>
      <c r="Z146" s="1">
        <v>0</v>
      </c>
      <c r="AA146" s="1">
        <f t="shared" si="78"/>
        <v>38551</v>
      </c>
      <c r="AB146" s="1">
        <f t="shared" si="78"/>
        <v>186</v>
      </c>
      <c r="AC146" s="1">
        <f t="shared" si="79"/>
        <v>17898</v>
      </c>
      <c r="AD146" s="1">
        <f t="shared" si="80"/>
        <v>862</v>
      </c>
      <c r="AE146" s="1">
        <f t="shared" si="85"/>
        <v>-6</v>
      </c>
      <c r="AF146" s="1">
        <f t="shared" si="81"/>
        <v>9</v>
      </c>
      <c r="AG146" s="1">
        <f t="shared" si="81"/>
        <v>0</v>
      </c>
      <c r="AH146" s="1">
        <f t="shared" si="81"/>
        <v>0</v>
      </c>
      <c r="AI146" s="1">
        <f t="shared" si="86"/>
        <v>3</v>
      </c>
      <c r="AJ146" s="9">
        <f t="shared" si="67"/>
        <v>4.6398966519539238E-2</v>
      </c>
      <c r="AK146" s="9">
        <f t="shared" si="68"/>
        <v>0.37156</v>
      </c>
      <c r="AL146" s="9">
        <f t="shared" si="69"/>
        <v>2.6199999999999999E-3</v>
      </c>
      <c r="AM146" s="9">
        <f t="shared" si="70"/>
        <v>0.35170000000000001</v>
      </c>
      <c r="AN146" s="9">
        <f t="shared" si="71"/>
        <v>1.7239999999999998E-2</v>
      </c>
      <c r="AO146" s="9">
        <f t="shared" si="72"/>
        <v>6.0000000000000002E-5</v>
      </c>
      <c r="AP146" s="1">
        <f t="shared" si="82"/>
        <v>-2</v>
      </c>
      <c r="AQ146" s="1">
        <f t="shared" si="82"/>
        <v>3</v>
      </c>
      <c r="AS146" s="1">
        <f t="shared" si="83"/>
        <v>0</v>
      </c>
      <c r="AT146" s="1">
        <f t="shared" si="87"/>
        <v>1</v>
      </c>
      <c r="AU146" s="1">
        <f t="shared" si="73"/>
        <v>368</v>
      </c>
      <c r="AV146" s="9">
        <f t="shared" si="84"/>
        <v>7.3600000000000002E-3</v>
      </c>
      <c r="AW146" s="9">
        <f t="shared" si="74"/>
        <v>1.1000000000000001E-3</v>
      </c>
      <c r="AX146" s="9">
        <f t="shared" si="75"/>
        <v>6.2599999999999999E-3</v>
      </c>
      <c r="AY146" s="9">
        <f t="shared" si="76"/>
        <v>0</v>
      </c>
      <c r="AZ146" s="9">
        <f t="shared" si="77"/>
        <v>2.0000000000000002E-5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88"/>
        <v>146</v>
      </c>
      <c r="BK146" s="7">
        <f t="shared" si="88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6"/>
        <v>18581</v>
      </c>
      <c r="C147" s="1">
        <v>134</v>
      </c>
      <c r="D147" s="1">
        <v>31418</v>
      </c>
      <c r="E147" s="1">
        <v>125</v>
      </c>
      <c r="F147" s="1">
        <v>0</v>
      </c>
      <c r="G147" s="1">
        <v>17593</v>
      </c>
      <c r="H147" s="1">
        <v>0</v>
      </c>
      <c r="I147" s="1">
        <v>863</v>
      </c>
      <c r="J147" s="5">
        <v>56.99</v>
      </c>
      <c r="K147" s="5">
        <v>1.57</v>
      </c>
      <c r="L147" s="5">
        <v>25.9</v>
      </c>
      <c r="M147" s="4">
        <v>1</v>
      </c>
      <c r="N147" s="1">
        <v>9880</v>
      </c>
      <c r="O147" s="1">
        <v>8690</v>
      </c>
      <c r="P147" s="1">
        <v>53</v>
      </c>
      <c r="Q147" s="1">
        <v>8500</v>
      </c>
      <c r="R147" s="1">
        <v>137</v>
      </c>
      <c r="S147" s="1">
        <v>107</v>
      </c>
      <c r="T147" s="1">
        <v>10</v>
      </c>
      <c r="U147" s="1">
        <v>7129</v>
      </c>
      <c r="V147" s="1">
        <v>53</v>
      </c>
      <c r="W147" s="1">
        <v>316</v>
      </c>
      <c r="X147" s="1">
        <v>0</v>
      </c>
      <c r="Y147" s="1">
        <v>0</v>
      </c>
      <c r="Z147" s="1">
        <v>0</v>
      </c>
      <c r="AA147" s="1">
        <f t="shared" si="78"/>
        <v>38547</v>
      </c>
      <c r="AB147" s="1">
        <f t="shared" si="78"/>
        <v>178</v>
      </c>
      <c r="AC147" s="1">
        <f t="shared" si="79"/>
        <v>17909</v>
      </c>
      <c r="AD147" s="1">
        <f t="shared" si="80"/>
        <v>863</v>
      </c>
      <c r="AE147" s="1">
        <f t="shared" si="85"/>
        <v>-6</v>
      </c>
      <c r="AF147" s="1">
        <f t="shared" si="81"/>
        <v>8</v>
      </c>
      <c r="AG147" s="1">
        <f t="shared" si="81"/>
        <v>0</v>
      </c>
      <c r="AH147" s="1">
        <f t="shared" si="81"/>
        <v>1</v>
      </c>
      <c r="AI147" s="1">
        <f t="shared" si="86"/>
        <v>3</v>
      </c>
      <c r="AJ147" s="9">
        <f t="shared" si="67"/>
        <v>4.6445293579462893E-2</v>
      </c>
      <c r="AK147" s="9">
        <f t="shared" si="68"/>
        <v>0.37162000000000001</v>
      </c>
      <c r="AL147" s="9">
        <f t="shared" si="69"/>
        <v>2.5000000000000001E-3</v>
      </c>
      <c r="AM147" s="9">
        <f t="shared" si="70"/>
        <v>0.35186000000000001</v>
      </c>
      <c r="AN147" s="9">
        <f t="shared" si="71"/>
        <v>1.7260000000000001E-2</v>
      </c>
      <c r="AO147" s="9">
        <f t="shared" si="72"/>
        <v>6.0000000000000002E-5</v>
      </c>
      <c r="AP147" s="1">
        <f t="shared" si="82"/>
        <v>-2</v>
      </c>
      <c r="AQ147" s="1">
        <f t="shared" si="82"/>
        <v>3</v>
      </c>
      <c r="AS147" s="1">
        <f t="shared" si="83"/>
        <v>0</v>
      </c>
      <c r="AT147" s="1">
        <f t="shared" si="87"/>
        <v>1</v>
      </c>
      <c r="AU147" s="1">
        <f t="shared" si="73"/>
        <v>369</v>
      </c>
      <c r="AV147" s="9">
        <f t="shared" si="84"/>
        <v>7.3800000000000003E-3</v>
      </c>
      <c r="AW147" s="9">
        <f t="shared" si="74"/>
        <v>1.06E-3</v>
      </c>
      <c r="AX147" s="9">
        <f t="shared" si="75"/>
        <v>6.3200000000000001E-3</v>
      </c>
      <c r="AY147" s="9">
        <f t="shared" si="76"/>
        <v>0</v>
      </c>
      <c r="AZ147" s="9">
        <f t="shared" si="77"/>
        <v>2.0000000000000002E-5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88"/>
        <v>147</v>
      </c>
      <c r="BK147" s="7">
        <f t="shared" si="88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6"/>
        <v>18583</v>
      </c>
      <c r="C148" s="1">
        <v>135</v>
      </c>
      <c r="D148" s="1">
        <v>31416</v>
      </c>
      <c r="E148" s="1">
        <v>120</v>
      </c>
      <c r="F148" s="1">
        <v>0</v>
      </c>
      <c r="G148" s="1">
        <v>17600</v>
      </c>
      <c r="H148" s="1">
        <v>0</v>
      </c>
      <c r="I148" s="1">
        <v>863</v>
      </c>
      <c r="J148" s="5">
        <v>57</v>
      </c>
      <c r="K148" s="5">
        <v>1.57</v>
      </c>
      <c r="L148" s="5">
        <v>25.9</v>
      </c>
      <c r="M148" s="4">
        <v>1</v>
      </c>
      <c r="N148" s="1">
        <v>9881</v>
      </c>
      <c r="O148" s="1">
        <v>8692</v>
      </c>
      <c r="P148" s="1">
        <v>51</v>
      </c>
      <c r="Q148" s="1">
        <v>8503</v>
      </c>
      <c r="R148" s="1">
        <v>137</v>
      </c>
      <c r="S148" s="1">
        <v>103</v>
      </c>
      <c r="T148" s="1">
        <v>10</v>
      </c>
      <c r="U148" s="1">
        <v>7128</v>
      </c>
      <c r="V148" s="1">
        <v>52</v>
      </c>
      <c r="W148" s="1">
        <v>319</v>
      </c>
      <c r="X148" s="1">
        <v>0</v>
      </c>
      <c r="Y148" s="1">
        <v>0</v>
      </c>
      <c r="Z148" s="1">
        <v>0</v>
      </c>
      <c r="AA148" s="1">
        <f t="shared" si="78"/>
        <v>38544</v>
      </c>
      <c r="AB148" s="1">
        <f t="shared" si="78"/>
        <v>172</v>
      </c>
      <c r="AC148" s="1">
        <f t="shared" si="79"/>
        <v>17919</v>
      </c>
      <c r="AD148" s="1">
        <f t="shared" si="80"/>
        <v>863</v>
      </c>
      <c r="AE148" s="1">
        <f t="shared" si="85"/>
        <v>-5</v>
      </c>
      <c r="AF148" s="1">
        <f t="shared" si="81"/>
        <v>7</v>
      </c>
      <c r="AG148" s="1">
        <f t="shared" si="81"/>
        <v>0</v>
      </c>
      <c r="AH148" s="1">
        <f t="shared" si="81"/>
        <v>0</v>
      </c>
      <c r="AI148" s="1">
        <f t="shared" si="86"/>
        <v>2</v>
      </c>
      <c r="AJ148" s="9">
        <f t="shared" si="67"/>
        <v>4.6440294893181938E-2</v>
      </c>
      <c r="AK148" s="9">
        <f t="shared" si="68"/>
        <v>0.37165999999999999</v>
      </c>
      <c r="AL148" s="9">
        <f t="shared" si="69"/>
        <v>2.3999999999999998E-3</v>
      </c>
      <c r="AM148" s="9">
        <f t="shared" si="70"/>
        <v>0.35199999999999998</v>
      </c>
      <c r="AN148" s="9">
        <f t="shared" si="71"/>
        <v>1.7260000000000001E-2</v>
      </c>
      <c r="AO148" s="9">
        <f t="shared" si="72"/>
        <v>4.0000000000000003E-5</v>
      </c>
      <c r="AP148" s="1">
        <f t="shared" si="82"/>
        <v>-1</v>
      </c>
      <c r="AQ148" s="1">
        <f t="shared" si="82"/>
        <v>3</v>
      </c>
      <c r="AS148" s="1">
        <f t="shared" si="83"/>
        <v>0</v>
      </c>
      <c r="AT148" s="1">
        <f t="shared" si="87"/>
        <v>2</v>
      </c>
      <c r="AU148" s="1">
        <f t="shared" si="73"/>
        <v>371</v>
      </c>
      <c r="AV148" s="9">
        <f t="shared" si="84"/>
        <v>7.4200000000000004E-3</v>
      </c>
      <c r="AW148" s="9">
        <f t="shared" si="74"/>
        <v>1.0399999999999999E-3</v>
      </c>
      <c r="AX148" s="9">
        <f t="shared" si="75"/>
        <v>6.3800000000000003E-3</v>
      </c>
      <c r="AY148" s="9">
        <f t="shared" si="76"/>
        <v>0</v>
      </c>
      <c r="AZ148" s="9">
        <f t="shared" si="77"/>
        <v>4.0000000000000003E-5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88"/>
        <v>148</v>
      </c>
      <c r="BK148" s="7">
        <f t="shared" si="88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6"/>
        <v>18585</v>
      </c>
      <c r="C149" s="1">
        <v>136</v>
      </c>
      <c r="D149" s="1">
        <v>31413</v>
      </c>
      <c r="E149" s="1">
        <v>115</v>
      </c>
      <c r="F149" s="1">
        <v>0</v>
      </c>
      <c r="G149" s="1">
        <v>17607</v>
      </c>
      <c r="H149" s="1">
        <v>0</v>
      </c>
      <c r="I149" s="1">
        <v>863</v>
      </c>
      <c r="J149" s="5">
        <v>57.01</v>
      </c>
      <c r="K149" s="5">
        <v>1.57</v>
      </c>
      <c r="L149" s="5">
        <v>25.9</v>
      </c>
      <c r="M149" s="4">
        <v>1</v>
      </c>
      <c r="N149" s="1">
        <v>9882</v>
      </c>
      <c r="O149" s="1">
        <v>8693</v>
      </c>
      <c r="P149" s="1">
        <v>50</v>
      </c>
      <c r="Q149" s="1">
        <v>8506</v>
      </c>
      <c r="R149" s="1">
        <v>137</v>
      </c>
      <c r="S149" s="1">
        <v>99</v>
      </c>
      <c r="T149" s="1">
        <v>10</v>
      </c>
      <c r="U149" s="1">
        <v>7127</v>
      </c>
      <c r="V149" s="1">
        <v>50</v>
      </c>
      <c r="W149" s="1">
        <v>322</v>
      </c>
      <c r="X149" s="1">
        <v>0</v>
      </c>
      <c r="Y149" s="1">
        <v>0</v>
      </c>
      <c r="Z149" s="1">
        <v>0</v>
      </c>
      <c r="AA149" s="1">
        <f t="shared" si="78"/>
        <v>38540</v>
      </c>
      <c r="AB149" s="1">
        <f t="shared" si="78"/>
        <v>165</v>
      </c>
      <c r="AC149" s="1">
        <f t="shared" si="79"/>
        <v>17929</v>
      </c>
      <c r="AD149" s="1">
        <f t="shared" si="80"/>
        <v>863</v>
      </c>
      <c r="AE149" s="1">
        <f t="shared" si="85"/>
        <v>-5</v>
      </c>
      <c r="AF149" s="1">
        <f t="shared" si="81"/>
        <v>7</v>
      </c>
      <c r="AG149" s="1">
        <f t="shared" si="81"/>
        <v>0</v>
      </c>
      <c r="AH149" s="1">
        <f t="shared" si="81"/>
        <v>0</v>
      </c>
      <c r="AI149" s="1">
        <f t="shared" si="86"/>
        <v>2</v>
      </c>
      <c r="AJ149" s="9">
        <f t="shared" si="67"/>
        <v>4.643529728275491E-2</v>
      </c>
      <c r="AK149" s="9">
        <f t="shared" si="68"/>
        <v>0.37169999999999997</v>
      </c>
      <c r="AL149" s="9">
        <f t="shared" si="69"/>
        <v>2.3E-3</v>
      </c>
      <c r="AM149" s="9">
        <f t="shared" si="70"/>
        <v>0.35214000000000001</v>
      </c>
      <c r="AN149" s="9">
        <f t="shared" si="71"/>
        <v>1.7260000000000001E-2</v>
      </c>
      <c r="AO149" s="9">
        <f t="shared" si="72"/>
        <v>4.0000000000000003E-5</v>
      </c>
      <c r="AP149" s="1">
        <f t="shared" si="82"/>
        <v>-2</v>
      </c>
      <c r="AQ149" s="1">
        <f t="shared" si="82"/>
        <v>3</v>
      </c>
      <c r="AS149" s="1">
        <f t="shared" si="83"/>
        <v>0</v>
      </c>
      <c r="AT149" s="1">
        <f t="shared" si="87"/>
        <v>1</v>
      </c>
      <c r="AU149" s="1">
        <f t="shared" si="73"/>
        <v>372</v>
      </c>
      <c r="AV149" s="9">
        <f t="shared" si="84"/>
        <v>7.4400000000000004E-3</v>
      </c>
      <c r="AW149" s="9">
        <f t="shared" si="74"/>
        <v>1E-3</v>
      </c>
      <c r="AX149" s="9">
        <f t="shared" si="75"/>
        <v>6.4400000000000004E-3</v>
      </c>
      <c r="AY149" s="9">
        <f t="shared" si="76"/>
        <v>0</v>
      </c>
      <c r="AZ149" s="9">
        <f t="shared" si="77"/>
        <v>2.0000000000000002E-5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88"/>
        <v>149</v>
      </c>
      <c r="BK149" s="7">
        <f t="shared" si="88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6"/>
        <v>18586</v>
      </c>
      <c r="C150" s="1">
        <v>137</v>
      </c>
      <c r="D150" s="1">
        <v>31411</v>
      </c>
      <c r="E150" s="1">
        <v>109</v>
      </c>
      <c r="F150" s="1">
        <v>0</v>
      </c>
      <c r="G150" s="1">
        <v>17614</v>
      </c>
      <c r="H150" s="1">
        <v>0</v>
      </c>
      <c r="I150" s="1">
        <v>863</v>
      </c>
      <c r="J150" s="5">
        <v>57.01</v>
      </c>
      <c r="K150" s="5">
        <v>1.57</v>
      </c>
      <c r="L150" s="5">
        <v>25.9</v>
      </c>
      <c r="M150" s="4">
        <v>1</v>
      </c>
      <c r="N150" s="1">
        <v>9883</v>
      </c>
      <c r="O150" s="1">
        <v>8694</v>
      </c>
      <c r="P150" s="1">
        <v>48</v>
      </c>
      <c r="Q150" s="1">
        <v>8508</v>
      </c>
      <c r="R150" s="1">
        <v>137</v>
      </c>
      <c r="S150" s="1">
        <v>95</v>
      </c>
      <c r="T150" s="1">
        <v>10</v>
      </c>
      <c r="U150" s="1">
        <v>7126</v>
      </c>
      <c r="V150" s="1">
        <v>48</v>
      </c>
      <c r="W150" s="1">
        <v>324</v>
      </c>
      <c r="X150" s="1">
        <v>0</v>
      </c>
      <c r="Y150" s="1">
        <v>0</v>
      </c>
      <c r="Z150" s="1">
        <v>0</v>
      </c>
      <c r="AA150" s="1">
        <f t="shared" si="78"/>
        <v>38537</v>
      </c>
      <c r="AB150" s="1">
        <f t="shared" si="78"/>
        <v>157</v>
      </c>
      <c r="AC150" s="1">
        <f t="shared" si="79"/>
        <v>17938</v>
      </c>
      <c r="AD150" s="1">
        <f t="shared" si="80"/>
        <v>863</v>
      </c>
      <c r="AE150" s="1">
        <f t="shared" si="85"/>
        <v>-6</v>
      </c>
      <c r="AF150" s="1">
        <f t="shared" si="81"/>
        <v>7</v>
      </c>
      <c r="AG150" s="1">
        <f t="shared" si="81"/>
        <v>0</v>
      </c>
      <c r="AH150" s="1">
        <f t="shared" si="81"/>
        <v>0</v>
      </c>
      <c r="AI150" s="1">
        <f t="shared" si="86"/>
        <v>1</v>
      </c>
      <c r="AJ150" s="9">
        <f t="shared" si="67"/>
        <v>4.6432798880878083E-2</v>
      </c>
      <c r="AK150" s="9">
        <f t="shared" si="68"/>
        <v>0.37171999999999999</v>
      </c>
      <c r="AL150" s="9">
        <f t="shared" si="69"/>
        <v>2.1800000000000001E-3</v>
      </c>
      <c r="AM150" s="9">
        <f t="shared" si="70"/>
        <v>0.35227999999999998</v>
      </c>
      <c r="AN150" s="9">
        <f t="shared" si="71"/>
        <v>1.7260000000000001E-2</v>
      </c>
      <c r="AO150" s="9">
        <f t="shared" si="72"/>
        <v>2.0000000000000002E-5</v>
      </c>
      <c r="AP150" s="1">
        <f t="shared" si="82"/>
        <v>-2</v>
      </c>
      <c r="AQ150" s="1">
        <f t="shared" si="82"/>
        <v>2</v>
      </c>
      <c r="AS150" s="1">
        <f t="shared" si="83"/>
        <v>0</v>
      </c>
      <c r="AT150" s="1">
        <f t="shared" si="87"/>
        <v>0</v>
      </c>
      <c r="AU150" s="1">
        <f t="shared" si="73"/>
        <v>372</v>
      </c>
      <c r="AV150" s="9">
        <f t="shared" si="84"/>
        <v>7.4400000000000004E-3</v>
      </c>
      <c r="AW150" s="9">
        <f t="shared" si="74"/>
        <v>9.6000000000000002E-4</v>
      </c>
      <c r="AX150" s="9">
        <f t="shared" si="75"/>
        <v>6.4799999999999996E-3</v>
      </c>
      <c r="AY150" s="9">
        <f t="shared" si="76"/>
        <v>0</v>
      </c>
      <c r="AZ150" s="9">
        <f t="shared" si="77"/>
        <v>0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88"/>
        <v>150</v>
      </c>
      <c r="BK150" s="7">
        <f t="shared" si="88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6"/>
        <v>18589</v>
      </c>
      <c r="C151" s="1">
        <v>138</v>
      </c>
      <c r="D151" s="1">
        <v>31409</v>
      </c>
      <c r="E151" s="1">
        <v>105</v>
      </c>
      <c r="F151" s="1">
        <v>0</v>
      </c>
      <c r="G151" s="1">
        <v>17621</v>
      </c>
      <c r="H151" s="1">
        <v>0</v>
      </c>
      <c r="I151" s="1">
        <v>863</v>
      </c>
      <c r="J151" s="5">
        <v>57.02</v>
      </c>
      <c r="K151" s="5">
        <v>1.57</v>
      </c>
      <c r="L151" s="5">
        <v>25.9</v>
      </c>
      <c r="M151" s="4">
        <v>1</v>
      </c>
      <c r="N151" s="1">
        <v>9884</v>
      </c>
      <c r="O151" s="1">
        <v>8695</v>
      </c>
      <c r="P151" s="1">
        <v>47</v>
      </c>
      <c r="Q151" s="1">
        <v>8511</v>
      </c>
      <c r="R151" s="1">
        <v>137</v>
      </c>
      <c r="S151" s="1">
        <v>91</v>
      </c>
      <c r="T151" s="1">
        <v>9</v>
      </c>
      <c r="U151" s="1">
        <v>7124</v>
      </c>
      <c r="V151" s="1">
        <v>47</v>
      </c>
      <c r="W151" s="1">
        <v>327</v>
      </c>
      <c r="X151" s="1">
        <v>0</v>
      </c>
      <c r="Y151" s="1">
        <v>0</v>
      </c>
      <c r="Z151" s="1">
        <v>0</v>
      </c>
      <c r="AA151" s="1">
        <f t="shared" si="78"/>
        <v>38533</v>
      </c>
      <c r="AB151" s="1">
        <f t="shared" si="78"/>
        <v>152</v>
      </c>
      <c r="AC151" s="1">
        <f t="shared" si="79"/>
        <v>17948</v>
      </c>
      <c r="AD151" s="1">
        <f t="shared" si="80"/>
        <v>863</v>
      </c>
      <c r="AE151" s="1">
        <f t="shared" si="85"/>
        <v>-4</v>
      </c>
      <c r="AF151" s="1">
        <f t="shared" si="81"/>
        <v>7</v>
      </c>
      <c r="AG151" s="1">
        <f t="shared" si="81"/>
        <v>0</v>
      </c>
      <c r="AH151" s="1">
        <f t="shared" si="81"/>
        <v>0</v>
      </c>
      <c r="AI151" s="1">
        <f t="shared" si="86"/>
        <v>3</v>
      </c>
      <c r="AJ151" s="9">
        <f t="shared" si="67"/>
        <v>4.6425305288073593E-2</v>
      </c>
      <c r="AK151" s="9">
        <f t="shared" si="68"/>
        <v>0.37178</v>
      </c>
      <c r="AL151" s="9">
        <f t="shared" si="69"/>
        <v>2.0999999999999999E-3</v>
      </c>
      <c r="AM151" s="9">
        <f t="shared" si="70"/>
        <v>0.35242000000000001</v>
      </c>
      <c r="AN151" s="9">
        <f t="shared" si="71"/>
        <v>1.7260000000000001E-2</v>
      </c>
      <c r="AO151" s="9">
        <f t="shared" si="72"/>
        <v>6.0000000000000002E-5</v>
      </c>
      <c r="AP151" s="1">
        <f t="shared" si="82"/>
        <v>-1</v>
      </c>
      <c r="AQ151" s="1">
        <f t="shared" si="82"/>
        <v>3</v>
      </c>
      <c r="AS151" s="1">
        <f t="shared" si="83"/>
        <v>0</v>
      </c>
      <c r="AT151" s="1">
        <f t="shared" si="87"/>
        <v>2</v>
      </c>
      <c r="AU151" s="1">
        <f t="shared" si="73"/>
        <v>374</v>
      </c>
      <c r="AV151" s="9">
        <f t="shared" si="84"/>
        <v>7.4799999999999997E-3</v>
      </c>
      <c r="AW151" s="9">
        <f t="shared" si="74"/>
        <v>9.3999999999999997E-4</v>
      </c>
      <c r="AX151" s="9">
        <f t="shared" si="75"/>
        <v>6.5399999999999998E-3</v>
      </c>
      <c r="AY151" s="9">
        <f t="shared" si="76"/>
        <v>0</v>
      </c>
      <c r="AZ151" s="9">
        <f t="shared" si="77"/>
        <v>4.0000000000000003E-5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88"/>
        <v>151</v>
      </c>
      <c r="BK151" s="7">
        <f t="shared" si="88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6"/>
        <v>18591</v>
      </c>
      <c r="C152" s="1">
        <v>139</v>
      </c>
      <c r="D152" s="1">
        <v>31407</v>
      </c>
      <c r="E152" s="1">
        <v>101</v>
      </c>
      <c r="F152" s="1">
        <v>0</v>
      </c>
      <c r="G152" s="1">
        <v>17627</v>
      </c>
      <c r="H152" s="1">
        <v>0</v>
      </c>
      <c r="I152" s="1">
        <v>863</v>
      </c>
      <c r="J152" s="5">
        <v>57.03</v>
      </c>
      <c r="K152" s="5">
        <v>1.57</v>
      </c>
      <c r="L152" s="5">
        <v>25.9</v>
      </c>
      <c r="M152" s="4">
        <v>1</v>
      </c>
      <c r="N152" s="1">
        <v>9886</v>
      </c>
      <c r="O152" s="1">
        <v>8696</v>
      </c>
      <c r="P152" s="1">
        <v>45</v>
      </c>
      <c r="Q152" s="1">
        <v>8514</v>
      </c>
      <c r="R152" s="1">
        <v>137</v>
      </c>
      <c r="S152" s="1">
        <v>87</v>
      </c>
      <c r="T152" s="1">
        <v>9</v>
      </c>
      <c r="U152" s="1">
        <v>7123</v>
      </c>
      <c r="V152" s="1">
        <v>45</v>
      </c>
      <c r="W152" s="1">
        <v>330</v>
      </c>
      <c r="X152" s="1">
        <v>0</v>
      </c>
      <c r="Y152" s="1">
        <v>0</v>
      </c>
      <c r="Z152" s="1">
        <v>0</v>
      </c>
      <c r="AA152" s="1">
        <f t="shared" si="78"/>
        <v>38530</v>
      </c>
      <c r="AB152" s="1">
        <f t="shared" si="78"/>
        <v>146</v>
      </c>
      <c r="AC152" s="1">
        <f t="shared" si="79"/>
        <v>17957</v>
      </c>
      <c r="AD152" s="1">
        <f t="shared" si="80"/>
        <v>863</v>
      </c>
      <c r="AE152" s="1">
        <f t="shared" si="85"/>
        <v>-4</v>
      </c>
      <c r="AF152" s="1">
        <f t="shared" si="81"/>
        <v>6</v>
      </c>
      <c r="AG152" s="1">
        <f t="shared" si="81"/>
        <v>0</v>
      </c>
      <c r="AH152" s="1">
        <f t="shared" si="81"/>
        <v>0</v>
      </c>
      <c r="AI152" s="1">
        <f t="shared" si="86"/>
        <v>2</v>
      </c>
      <c r="AJ152" s="9">
        <f t="shared" si="67"/>
        <v>4.6420310903125171E-2</v>
      </c>
      <c r="AK152" s="9">
        <f t="shared" si="68"/>
        <v>0.37181999999999998</v>
      </c>
      <c r="AL152" s="9">
        <f t="shared" si="69"/>
        <v>2.0200000000000001E-3</v>
      </c>
      <c r="AM152" s="9">
        <f t="shared" si="70"/>
        <v>0.35254000000000002</v>
      </c>
      <c r="AN152" s="9">
        <f t="shared" si="71"/>
        <v>1.7260000000000001E-2</v>
      </c>
      <c r="AO152" s="9">
        <f t="shared" si="72"/>
        <v>4.0000000000000003E-5</v>
      </c>
      <c r="AP152" s="1">
        <f t="shared" si="82"/>
        <v>-2</v>
      </c>
      <c r="AQ152" s="1">
        <f t="shared" si="82"/>
        <v>3</v>
      </c>
      <c r="AS152" s="1">
        <f t="shared" si="83"/>
        <v>0</v>
      </c>
      <c r="AT152" s="1">
        <f t="shared" si="87"/>
        <v>1</v>
      </c>
      <c r="AU152" s="1">
        <f t="shared" si="73"/>
        <v>375</v>
      </c>
      <c r="AV152" s="9">
        <f t="shared" si="84"/>
        <v>7.4999999999999997E-3</v>
      </c>
      <c r="AW152" s="9">
        <f t="shared" si="74"/>
        <v>8.9999999999999998E-4</v>
      </c>
      <c r="AX152" s="9">
        <f t="shared" si="75"/>
        <v>6.6E-3</v>
      </c>
      <c r="AY152" s="9">
        <f t="shared" si="76"/>
        <v>0</v>
      </c>
      <c r="AZ152" s="9">
        <f t="shared" si="77"/>
        <v>2.0000000000000002E-5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88"/>
        <v>152</v>
      </c>
      <c r="BK152" s="7">
        <f t="shared" si="88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6"/>
        <v>18595</v>
      </c>
      <c r="C153" s="1">
        <v>140</v>
      </c>
      <c r="D153" s="1">
        <v>31404</v>
      </c>
      <c r="E153" s="1">
        <v>98</v>
      </c>
      <c r="F153" s="1">
        <v>0</v>
      </c>
      <c r="G153" s="1">
        <v>17633</v>
      </c>
      <c r="H153" s="1">
        <v>0</v>
      </c>
      <c r="I153" s="1">
        <v>864</v>
      </c>
      <c r="J153" s="5">
        <v>57.03</v>
      </c>
      <c r="K153" s="5">
        <v>1.57</v>
      </c>
      <c r="L153" s="5">
        <v>25.9</v>
      </c>
      <c r="M153" s="4">
        <v>1</v>
      </c>
      <c r="N153" s="1">
        <v>9887</v>
      </c>
      <c r="O153" s="1">
        <v>8697</v>
      </c>
      <c r="P153" s="1">
        <v>44</v>
      </c>
      <c r="Q153" s="1">
        <v>8516</v>
      </c>
      <c r="R153" s="1">
        <v>137</v>
      </c>
      <c r="S153" s="1">
        <v>84</v>
      </c>
      <c r="T153" s="1">
        <v>9</v>
      </c>
      <c r="U153" s="1">
        <v>7122</v>
      </c>
      <c r="V153" s="1">
        <v>44</v>
      </c>
      <c r="W153" s="1">
        <v>332</v>
      </c>
      <c r="X153" s="1">
        <v>0</v>
      </c>
      <c r="Y153" s="1">
        <v>0</v>
      </c>
      <c r="Z153" s="1">
        <v>0</v>
      </c>
      <c r="AA153" s="1">
        <f t="shared" si="78"/>
        <v>38526</v>
      </c>
      <c r="AB153" s="1">
        <f t="shared" si="78"/>
        <v>142</v>
      </c>
      <c r="AC153" s="1">
        <f t="shared" si="79"/>
        <v>17965</v>
      </c>
      <c r="AD153" s="1">
        <f t="shared" si="80"/>
        <v>864</v>
      </c>
      <c r="AE153" s="1">
        <f t="shared" si="85"/>
        <v>-3</v>
      </c>
      <c r="AF153" s="1">
        <f t="shared" si="81"/>
        <v>6</v>
      </c>
      <c r="AG153" s="1">
        <f t="shared" si="81"/>
        <v>0</v>
      </c>
      <c r="AH153" s="1">
        <f t="shared" si="81"/>
        <v>1</v>
      </c>
      <c r="AI153" s="1">
        <f t="shared" si="86"/>
        <v>4</v>
      </c>
      <c r="AJ153" s="9">
        <f t="shared" si="67"/>
        <v>4.6464103253562788E-2</v>
      </c>
      <c r="AK153" s="9">
        <f t="shared" si="68"/>
        <v>0.37190000000000001</v>
      </c>
      <c r="AL153" s="9">
        <f t="shared" si="69"/>
        <v>1.9599999999999999E-3</v>
      </c>
      <c r="AM153" s="9">
        <f t="shared" si="70"/>
        <v>0.35265999999999997</v>
      </c>
      <c r="AN153" s="9">
        <f t="shared" si="71"/>
        <v>1.728E-2</v>
      </c>
      <c r="AO153" s="9">
        <f t="shared" si="72"/>
        <v>8.0000000000000007E-5</v>
      </c>
      <c r="AP153" s="1">
        <f t="shared" si="82"/>
        <v>-1</v>
      </c>
      <c r="AQ153" s="1">
        <f t="shared" si="82"/>
        <v>2</v>
      </c>
      <c r="AS153" s="1">
        <f t="shared" si="83"/>
        <v>0</v>
      </c>
      <c r="AT153" s="1">
        <f t="shared" si="87"/>
        <v>1</v>
      </c>
      <c r="AU153" s="1">
        <f t="shared" si="73"/>
        <v>376</v>
      </c>
      <c r="AV153" s="9">
        <f t="shared" si="84"/>
        <v>7.5199999999999998E-3</v>
      </c>
      <c r="AW153" s="9">
        <f t="shared" si="74"/>
        <v>8.8000000000000003E-4</v>
      </c>
      <c r="AX153" s="9">
        <f t="shared" si="75"/>
        <v>6.6400000000000001E-3</v>
      </c>
      <c r="AY153" s="9">
        <f t="shared" si="76"/>
        <v>0</v>
      </c>
      <c r="AZ153" s="9">
        <f t="shared" si="77"/>
        <v>2.0000000000000002E-5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88"/>
        <v>153</v>
      </c>
      <c r="BK153" s="7">
        <f t="shared" si="88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6"/>
        <v>18596</v>
      </c>
      <c r="C154" s="1">
        <v>141</v>
      </c>
      <c r="D154" s="1">
        <v>31402</v>
      </c>
      <c r="E154" s="1">
        <v>93</v>
      </c>
      <c r="F154" s="1">
        <v>0</v>
      </c>
      <c r="G154" s="1">
        <v>17639</v>
      </c>
      <c r="H154" s="1">
        <v>0</v>
      </c>
      <c r="I154" s="1">
        <v>864</v>
      </c>
      <c r="J154" s="5">
        <v>57.04</v>
      </c>
      <c r="K154" s="5">
        <v>1.57</v>
      </c>
      <c r="L154" s="5">
        <v>25.9</v>
      </c>
      <c r="M154" s="4">
        <v>1</v>
      </c>
      <c r="N154" s="1">
        <v>9888</v>
      </c>
      <c r="O154" s="1">
        <v>8698</v>
      </c>
      <c r="P154" s="1">
        <v>43</v>
      </c>
      <c r="Q154" s="1">
        <v>8518</v>
      </c>
      <c r="R154" s="1">
        <v>137</v>
      </c>
      <c r="S154" s="1">
        <v>79</v>
      </c>
      <c r="T154" s="1">
        <v>8</v>
      </c>
      <c r="U154" s="1">
        <v>7121</v>
      </c>
      <c r="V154" s="1">
        <v>43</v>
      </c>
      <c r="W154" s="1">
        <v>335</v>
      </c>
      <c r="X154" s="1">
        <v>0</v>
      </c>
      <c r="Y154" s="1">
        <v>0</v>
      </c>
      <c r="Z154" s="1">
        <v>0</v>
      </c>
      <c r="AA154" s="1">
        <f t="shared" si="78"/>
        <v>38523</v>
      </c>
      <c r="AB154" s="1">
        <f t="shared" si="78"/>
        <v>136</v>
      </c>
      <c r="AC154" s="1">
        <f t="shared" si="79"/>
        <v>17974</v>
      </c>
      <c r="AD154" s="1">
        <f t="shared" si="80"/>
        <v>864</v>
      </c>
      <c r="AE154" s="1">
        <f t="shared" si="85"/>
        <v>-5</v>
      </c>
      <c r="AF154" s="1">
        <f t="shared" si="81"/>
        <v>6</v>
      </c>
      <c r="AG154" s="1">
        <f t="shared" si="81"/>
        <v>0</v>
      </c>
      <c r="AH154" s="1">
        <f t="shared" si="81"/>
        <v>0</v>
      </c>
      <c r="AI154" s="1">
        <f t="shared" si="86"/>
        <v>1</v>
      </c>
      <c r="AJ154" s="9">
        <f t="shared" si="67"/>
        <v>4.6461604646160462E-2</v>
      </c>
      <c r="AK154" s="9">
        <f t="shared" si="68"/>
        <v>0.37191999999999997</v>
      </c>
      <c r="AL154" s="9">
        <f t="shared" si="69"/>
        <v>1.8600000000000001E-3</v>
      </c>
      <c r="AM154" s="9">
        <f t="shared" si="70"/>
        <v>0.35277999999999998</v>
      </c>
      <c r="AN154" s="9">
        <f t="shared" si="71"/>
        <v>1.728E-2</v>
      </c>
      <c r="AO154" s="9">
        <f t="shared" si="72"/>
        <v>2.0000000000000002E-5</v>
      </c>
      <c r="AP154" s="1">
        <f t="shared" si="82"/>
        <v>-1</v>
      </c>
      <c r="AQ154" s="1">
        <f t="shared" si="82"/>
        <v>3</v>
      </c>
      <c r="AS154" s="1">
        <f t="shared" si="83"/>
        <v>0</v>
      </c>
      <c r="AT154" s="1">
        <f t="shared" si="87"/>
        <v>2</v>
      </c>
      <c r="AU154" s="1">
        <f t="shared" si="73"/>
        <v>378</v>
      </c>
      <c r="AV154" s="9">
        <f t="shared" si="84"/>
        <v>7.5599999999999999E-3</v>
      </c>
      <c r="AW154" s="9">
        <f t="shared" si="74"/>
        <v>8.5999999999999998E-4</v>
      </c>
      <c r="AX154" s="9">
        <f t="shared" si="75"/>
        <v>6.7000000000000002E-3</v>
      </c>
      <c r="AY154" s="9">
        <f t="shared" si="76"/>
        <v>0</v>
      </c>
      <c r="AZ154" s="9">
        <f t="shared" si="77"/>
        <v>4.0000000000000003E-5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88"/>
        <v>154</v>
      </c>
      <c r="BK154" s="7">
        <f t="shared" si="88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6"/>
        <v>18598</v>
      </c>
      <c r="C155" s="1">
        <v>142</v>
      </c>
      <c r="D155" s="1">
        <v>31400</v>
      </c>
      <c r="E155" s="1">
        <v>89</v>
      </c>
      <c r="F155" s="1">
        <v>0</v>
      </c>
      <c r="G155" s="1">
        <v>17645</v>
      </c>
      <c r="H155" s="1">
        <v>0</v>
      </c>
      <c r="I155" s="1">
        <v>864</v>
      </c>
      <c r="J155" s="5">
        <v>57.05</v>
      </c>
      <c r="K155" s="5">
        <v>1.57</v>
      </c>
      <c r="L155" s="5">
        <v>25.9</v>
      </c>
      <c r="M155" s="4">
        <v>1</v>
      </c>
      <c r="N155" s="1">
        <v>9890</v>
      </c>
      <c r="O155" s="1">
        <v>8699</v>
      </c>
      <c r="P155" s="1">
        <v>41</v>
      </c>
      <c r="Q155" s="1">
        <v>8521</v>
      </c>
      <c r="R155" s="1">
        <v>137</v>
      </c>
      <c r="S155" s="1">
        <v>76</v>
      </c>
      <c r="T155" s="1">
        <v>8</v>
      </c>
      <c r="U155" s="1">
        <v>7120</v>
      </c>
      <c r="V155" s="1">
        <v>41</v>
      </c>
      <c r="W155" s="1">
        <v>337</v>
      </c>
      <c r="X155" s="1">
        <v>0</v>
      </c>
      <c r="Y155" s="1">
        <v>0</v>
      </c>
      <c r="Z155" s="1">
        <v>0</v>
      </c>
      <c r="AA155" s="1">
        <f t="shared" si="78"/>
        <v>38520</v>
      </c>
      <c r="AB155" s="1">
        <f t="shared" si="78"/>
        <v>130</v>
      </c>
      <c r="AC155" s="1">
        <f t="shared" si="79"/>
        <v>17982</v>
      </c>
      <c r="AD155" s="1">
        <f t="shared" si="80"/>
        <v>864</v>
      </c>
      <c r="AE155" s="1">
        <f t="shared" si="85"/>
        <v>-4</v>
      </c>
      <c r="AF155" s="1">
        <f t="shared" si="81"/>
        <v>6</v>
      </c>
      <c r="AG155" s="1">
        <f t="shared" si="81"/>
        <v>0</v>
      </c>
      <c r="AH155" s="1">
        <f t="shared" si="81"/>
        <v>0</v>
      </c>
      <c r="AI155" s="1">
        <f t="shared" si="86"/>
        <v>2</v>
      </c>
      <c r="AJ155" s="9">
        <f t="shared" si="67"/>
        <v>4.6456608237444887E-2</v>
      </c>
      <c r="AK155" s="9">
        <f t="shared" si="68"/>
        <v>0.37196000000000001</v>
      </c>
      <c r="AL155" s="9">
        <f t="shared" si="69"/>
        <v>1.7799999999999999E-3</v>
      </c>
      <c r="AM155" s="9">
        <f t="shared" si="70"/>
        <v>0.35289999999999999</v>
      </c>
      <c r="AN155" s="9">
        <f t="shared" si="71"/>
        <v>1.728E-2</v>
      </c>
      <c r="AO155" s="9">
        <f t="shared" si="72"/>
        <v>4.0000000000000003E-5</v>
      </c>
      <c r="AP155" s="1">
        <f t="shared" si="82"/>
        <v>-2</v>
      </c>
      <c r="AQ155" s="1">
        <f t="shared" si="82"/>
        <v>2</v>
      </c>
      <c r="AS155" s="1">
        <f t="shared" si="83"/>
        <v>0</v>
      </c>
      <c r="AT155" s="1">
        <f t="shared" si="87"/>
        <v>0</v>
      </c>
      <c r="AU155" s="1">
        <f t="shared" si="73"/>
        <v>378</v>
      </c>
      <c r="AV155" s="9">
        <f t="shared" si="84"/>
        <v>7.5599999999999999E-3</v>
      </c>
      <c r="AW155" s="9">
        <f t="shared" si="74"/>
        <v>8.1999999999999998E-4</v>
      </c>
      <c r="AX155" s="9">
        <f t="shared" si="75"/>
        <v>6.7400000000000003E-3</v>
      </c>
      <c r="AY155" s="9">
        <f t="shared" si="76"/>
        <v>0</v>
      </c>
      <c r="AZ155" s="9">
        <f t="shared" si="77"/>
        <v>0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88"/>
        <v>155</v>
      </c>
      <c r="BK155" s="7">
        <f t="shared" si="88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6"/>
        <v>18600</v>
      </c>
      <c r="C156" s="1">
        <v>143</v>
      </c>
      <c r="D156" s="1">
        <v>31398</v>
      </c>
      <c r="E156" s="1">
        <v>86</v>
      </c>
      <c r="F156" s="1">
        <v>0</v>
      </c>
      <c r="G156" s="1">
        <v>17650</v>
      </c>
      <c r="H156" s="1">
        <v>0</v>
      </c>
      <c r="I156" s="1">
        <v>864</v>
      </c>
      <c r="J156" s="5">
        <v>57.05</v>
      </c>
      <c r="K156" s="5">
        <v>1.57</v>
      </c>
      <c r="L156" s="5">
        <v>25.9</v>
      </c>
      <c r="M156" s="4">
        <v>1</v>
      </c>
      <c r="N156" s="1">
        <v>9890</v>
      </c>
      <c r="O156" s="1">
        <v>8700</v>
      </c>
      <c r="P156" s="1">
        <v>39</v>
      </c>
      <c r="Q156" s="1">
        <v>8523</v>
      </c>
      <c r="R156" s="1">
        <v>137</v>
      </c>
      <c r="S156" s="1">
        <v>72</v>
      </c>
      <c r="T156" s="1">
        <v>8</v>
      </c>
      <c r="U156" s="1">
        <v>7120</v>
      </c>
      <c r="V156" s="1">
        <v>40</v>
      </c>
      <c r="W156" s="1">
        <v>339</v>
      </c>
      <c r="X156" s="1">
        <v>0</v>
      </c>
      <c r="Y156" s="1">
        <v>0</v>
      </c>
      <c r="Z156" s="1">
        <v>0</v>
      </c>
      <c r="AA156" s="1">
        <f t="shared" si="78"/>
        <v>38518</v>
      </c>
      <c r="AB156" s="1">
        <f t="shared" si="78"/>
        <v>126</v>
      </c>
      <c r="AC156" s="1">
        <f t="shared" si="79"/>
        <v>17989</v>
      </c>
      <c r="AD156" s="1">
        <f t="shared" si="80"/>
        <v>864</v>
      </c>
      <c r="AE156" s="1">
        <f t="shared" si="85"/>
        <v>-3</v>
      </c>
      <c r="AF156" s="1">
        <f t="shared" si="81"/>
        <v>5</v>
      </c>
      <c r="AG156" s="1">
        <f t="shared" si="81"/>
        <v>0</v>
      </c>
      <c r="AH156" s="1">
        <f t="shared" si="81"/>
        <v>0</v>
      </c>
      <c r="AI156" s="1">
        <f t="shared" si="86"/>
        <v>2</v>
      </c>
      <c r="AJ156" s="9">
        <f t="shared" si="67"/>
        <v>4.645161290322581E-2</v>
      </c>
      <c r="AK156" s="9">
        <f t="shared" si="68"/>
        <v>0.372</v>
      </c>
      <c r="AL156" s="9">
        <f t="shared" si="69"/>
        <v>1.72E-3</v>
      </c>
      <c r="AM156" s="9">
        <f t="shared" si="70"/>
        <v>0.35299999999999998</v>
      </c>
      <c r="AN156" s="9">
        <f t="shared" si="71"/>
        <v>1.728E-2</v>
      </c>
      <c r="AO156" s="9">
        <f t="shared" si="72"/>
        <v>4.0000000000000003E-5</v>
      </c>
      <c r="AP156" s="1">
        <f t="shared" si="82"/>
        <v>-1</v>
      </c>
      <c r="AQ156" s="1">
        <f t="shared" si="82"/>
        <v>2</v>
      </c>
      <c r="AS156" s="1">
        <f t="shared" si="83"/>
        <v>0</v>
      </c>
      <c r="AT156" s="1">
        <f t="shared" si="87"/>
        <v>1</v>
      </c>
      <c r="AU156" s="1">
        <f t="shared" si="73"/>
        <v>379</v>
      </c>
      <c r="AV156" s="9">
        <f t="shared" si="84"/>
        <v>7.5799999999999999E-3</v>
      </c>
      <c r="AW156" s="9">
        <f t="shared" si="74"/>
        <v>8.0000000000000004E-4</v>
      </c>
      <c r="AX156" s="9">
        <f t="shared" si="75"/>
        <v>6.7799999999999996E-3</v>
      </c>
      <c r="AY156" s="9">
        <f t="shared" si="76"/>
        <v>0</v>
      </c>
      <c r="AZ156" s="9">
        <f t="shared" si="77"/>
        <v>2.0000000000000002E-5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88"/>
        <v>156</v>
      </c>
      <c r="BK156" s="7">
        <f t="shared" si="88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6"/>
        <v>18602</v>
      </c>
      <c r="C157" s="1">
        <v>144</v>
      </c>
      <c r="D157" s="1">
        <v>31396</v>
      </c>
      <c r="E157" s="1">
        <v>82</v>
      </c>
      <c r="F157" s="1">
        <v>0</v>
      </c>
      <c r="G157" s="1">
        <v>17655</v>
      </c>
      <c r="H157" s="1">
        <v>0</v>
      </c>
      <c r="I157" s="1">
        <v>865</v>
      </c>
      <c r="J157" s="5">
        <v>57.06</v>
      </c>
      <c r="K157" s="5">
        <v>1.57</v>
      </c>
      <c r="L157" s="5">
        <v>25.9</v>
      </c>
      <c r="M157" s="4">
        <v>1</v>
      </c>
      <c r="N157" s="1">
        <v>9891</v>
      </c>
      <c r="O157" s="1">
        <v>8701</v>
      </c>
      <c r="P157" s="1">
        <v>38</v>
      </c>
      <c r="Q157" s="1">
        <v>8526</v>
      </c>
      <c r="R157" s="1">
        <v>137</v>
      </c>
      <c r="S157" s="1">
        <v>70</v>
      </c>
      <c r="T157" s="1">
        <v>7</v>
      </c>
      <c r="U157" s="1">
        <v>7119</v>
      </c>
      <c r="V157" s="1">
        <v>38</v>
      </c>
      <c r="W157" s="1">
        <v>342</v>
      </c>
      <c r="X157" s="1">
        <v>0</v>
      </c>
      <c r="Y157" s="1">
        <v>0</v>
      </c>
      <c r="Z157" s="1">
        <v>0</v>
      </c>
      <c r="AA157" s="1">
        <f t="shared" si="78"/>
        <v>38515</v>
      </c>
      <c r="AB157" s="1">
        <f t="shared" si="78"/>
        <v>120</v>
      </c>
      <c r="AC157" s="1">
        <f t="shared" si="79"/>
        <v>17997</v>
      </c>
      <c r="AD157" s="1">
        <f t="shared" si="80"/>
        <v>865</v>
      </c>
      <c r="AE157" s="1">
        <f t="shared" si="85"/>
        <v>-4</v>
      </c>
      <c r="AF157" s="1">
        <f t="shared" si="81"/>
        <v>5</v>
      </c>
      <c r="AG157" s="1">
        <f t="shared" si="81"/>
        <v>0</v>
      </c>
      <c r="AH157" s="1">
        <f t="shared" si="81"/>
        <v>1</v>
      </c>
      <c r="AI157" s="1">
        <f t="shared" si="86"/>
        <v>2</v>
      </c>
      <c r="AJ157" s="9">
        <f t="shared" si="67"/>
        <v>4.6500376303623268E-2</v>
      </c>
      <c r="AK157" s="9">
        <f t="shared" si="68"/>
        <v>0.37203999999999998</v>
      </c>
      <c r="AL157" s="9">
        <f t="shared" si="69"/>
        <v>1.64E-3</v>
      </c>
      <c r="AM157" s="9">
        <f t="shared" si="70"/>
        <v>0.35310000000000002</v>
      </c>
      <c r="AN157" s="9">
        <f t="shared" si="71"/>
        <v>1.7299999999999999E-2</v>
      </c>
      <c r="AO157" s="9">
        <f t="shared" si="72"/>
        <v>4.0000000000000003E-5</v>
      </c>
      <c r="AP157" s="1">
        <f t="shared" si="82"/>
        <v>-2</v>
      </c>
      <c r="AQ157" s="1">
        <f t="shared" si="82"/>
        <v>3</v>
      </c>
      <c r="AS157" s="1">
        <f t="shared" si="83"/>
        <v>0</v>
      </c>
      <c r="AT157" s="1">
        <f t="shared" si="87"/>
        <v>1</v>
      </c>
      <c r="AU157" s="1">
        <f t="shared" si="73"/>
        <v>380</v>
      </c>
      <c r="AV157" s="9">
        <f t="shared" si="84"/>
        <v>7.6E-3</v>
      </c>
      <c r="AW157" s="9">
        <f t="shared" si="74"/>
        <v>7.6000000000000004E-4</v>
      </c>
      <c r="AX157" s="9">
        <f t="shared" si="75"/>
        <v>6.8399999999999997E-3</v>
      </c>
      <c r="AY157" s="9">
        <f t="shared" si="76"/>
        <v>0</v>
      </c>
      <c r="AZ157" s="9">
        <f t="shared" si="77"/>
        <v>2.0000000000000002E-5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88"/>
        <v>157</v>
      </c>
      <c r="BK157" s="7">
        <f t="shared" si="88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6"/>
        <v>18604</v>
      </c>
      <c r="C158" s="1">
        <v>145</v>
      </c>
      <c r="D158" s="1">
        <v>31394</v>
      </c>
      <c r="E158" s="1">
        <v>79</v>
      </c>
      <c r="F158" s="1">
        <v>0</v>
      </c>
      <c r="G158" s="1">
        <v>17660</v>
      </c>
      <c r="H158" s="1">
        <v>0</v>
      </c>
      <c r="I158" s="1">
        <v>865</v>
      </c>
      <c r="J158" s="5">
        <v>57.06</v>
      </c>
      <c r="K158" s="5">
        <v>1.57</v>
      </c>
      <c r="L158" s="5">
        <v>25.9</v>
      </c>
      <c r="M158" s="4">
        <v>1</v>
      </c>
      <c r="N158" s="1">
        <v>9892</v>
      </c>
      <c r="O158" s="1">
        <v>8702</v>
      </c>
      <c r="P158" s="1">
        <v>37</v>
      </c>
      <c r="Q158" s="1">
        <v>8528</v>
      </c>
      <c r="R158" s="1">
        <v>137</v>
      </c>
      <c r="S158" s="1">
        <v>67</v>
      </c>
      <c r="T158" s="1">
        <v>7</v>
      </c>
      <c r="U158" s="1">
        <v>7117</v>
      </c>
      <c r="V158" s="1">
        <v>37</v>
      </c>
      <c r="W158" s="1">
        <v>344</v>
      </c>
      <c r="X158" s="1">
        <v>0</v>
      </c>
      <c r="Y158" s="1">
        <v>0</v>
      </c>
      <c r="Z158" s="1">
        <v>0</v>
      </c>
      <c r="AA158" s="1">
        <f t="shared" si="78"/>
        <v>38511</v>
      </c>
      <c r="AB158" s="1">
        <f t="shared" si="78"/>
        <v>116</v>
      </c>
      <c r="AC158" s="1">
        <f t="shared" si="79"/>
        <v>18004</v>
      </c>
      <c r="AD158" s="1">
        <f t="shared" si="80"/>
        <v>865</v>
      </c>
      <c r="AE158" s="1">
        <f t="shared" si="85"/>
        <v>-3</v>
      </c>
      <c r="AF158" s="1">
        <f t="shared" si="81"/>
        <v>5</v>
      </c>
      <c r="AG158" s="1">
        <f t="shared" si="81"/>
        <v>0</v>
      </c>
      <c r="AH158" s="1">
        <f t="shared" si="81"/>
        <v>0</v>
      </c>
      <c r="AI158" s="1">
        <f t="shared" si="86"/>
        <v>2</v>
      </c>
      <c r="AJ158" s="9">
        <f t="shared" si="67"/>
        <v>4.6495377338206835E-2</v>
      </c>
      <c r="AK158" s="9">
        <f t="shared" si="68"/>
        <v>0.37208000000000002</v>
      </c>
      <c r="AL158" s="9">
        <f t="shared" si="69"/>
        <v>1.58E-3</v>
      </c>
      <c r="AM158" s="9">
        <f t="shared" si="70"/>
        <v>0.35320000000000001</v>
      </c>
      <c r="AN158" s="9">
        <f t="shared" si="71"/>
        <v>1.7299999999999999E-2</v>
      </c>
      <c r="AO158" s="9">
        <f t="shared" si="72"/>
        <v>4.0000000000000003E-5</v>
      </c>
      <c r="AP158" s="1">
        <f t="shared" si="82"/>
        <v>-1</v>
      </c>
      <c r="AQ158" s="1">
        <f t="shared" si="82"/>
        <v>2</v>
      </c>
      <c r="AS158" s="1">
        <f t="shared" si="83"/>
        <v>0</v>
      </c>
      <c r="AT158" s="1">
        <f t="shared" si="87"/>
        <v>1</v>
      </c>
      <c r="AU158" s="1">
        <f t="shared" si="73"/>
        <v>381</v>
      </c>
      <c r="AV158" s="9">
        <f t="shared" si="84"/>
        <v>7.62E-3</v>
      </c>
      <c r="AW158" s="9">
        <f t="shared" si="74"/>
        <v>7.3999999999999999E-4</v>
      </c>
      <c r="AX158" s="9">
        <f t="shared" si="75"/>
        <v>6.8799999999999998E-3</v>
      </c>
      <c r="AY158" s="9">
        <f t="shared" si="76"/>
        <v>0</v>
      </c>
      <c r="AZ158" s="9">
        <f t="shared" si="77"/>
        <v>2.0000000000000002E-5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88"/>
        <v>158</v>
      </c>
      <c r="BK158" s="7">
        <f t="shared" si="88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6"/>
        <v>18606</v>
      </c>
      <c r="C159" s="1">
        <v>146</v>
      </c>
      <c r="D159" s="1">
        <v>31392</v>
      </c>
      <c r="E159" s="1">
        <v>77</v>
      </c>
      <c r="F159" s="1">
        <v>0</v>
      </c>
      <c r="G159" s="1">
        <v>17664</v>
      </c>
      <c r="H159" s="1">
        <v>0</v>
      </c>
      <c r="I159" s="1">
        <v>865</v>
      </c>
      <c r="J159" s="5">
        <v>57.07</v>
      </c>
      <c r="K159" s="5">
        <v>1.57</v>
      </c>
      <c r="L159" s="5">
        <v>25.9</v>
      </c>
      <c r="M159" s="4">
        <v>1</v>
      </c>
      <c r="N159" s="1">
        <v>9893</v>
      </c>
      <c r="O159" s="1">
        <v>8703</v>
      </c>
      <c r="P159" s="1">
        <v>36</v>
      </c>
      <c r="Q159" s="1">
        <v>8529</v>
      </c>
      <c r="R159" s="1">
        <v>137</v>
      </c>
      <c r="S159" s="1">
        <v>66</v>
      </c>
      <c r="T159" s="1">
        <v>6</v>
      </c>
      <c r="U159" s="1">
        <v>7117</v>
      </c>
      <c r="V159" s="1">
        <v>36</v>
      </c>
      <c r="W159" s="1">
        <v>346</v>
      </c>
      <c r="X159" s="1">
        <v>0</v>
      </c>
      <c r="Y159" s="1">
        <v>0</v>
      </c>
      <c r="Z159" s="1">
        <v>0</v>
      </c>
      <c r="AA159" s="1">
        <f t="shared" si="78"/>
        <v>38509</v>
      </c>
      <c r="AB159" s="1">
        <f t="shared" si="78"/>
        <v>113</v>
      </c>
      <c r="AC159" s="1">
        <f t="shared" si="79"/>
        <v>18010</v>
      </c>
      <c r="AD159" s="1">
        <f t="shared" si="80"/>
        <v>865</v>
      </c>
      <c r="AE159" s="1">
        <f t="shared" si="85"/>
        <v>-2</v>
      </c>
      <c r="AF159" s="1">
        <f t="shared" si="81"/>
        <v>4</v>
      </c>
      <c r="AG159" s="1">
        <f t="shared" si="81"/>
        <v>0</v>
      </c>
      <c r="AH159" s="1">
        <f t="shared" si="81"/>
        <v>0</v>
      </c>
      <c r="AI159" s="1">
        <f t="shared" si="86"/>
        <v>2</v>
      </c>
      <c r="AJ159" s="9">
        <f t="shared" si="67"/>
        <v>4.6490379447490057E-2</v>
      </c>
      <c r="AK159" s="9">
        <f t="shared" si="68"/>
        <v>0.37212000000000001</v>
      </c>
      <c r="AL159" s="9">
        <f t="shared" si="69"/>
        <v>1.5399999999999999E-3</v>
      </c>
      <c r="AM159" s="9">
        <f t="shared" si="70"/>
        <v>0.35327999999999998</v>
      </c>
      <c r="AN159" s="9">
        <f t="shared" si="71"/>
        <v>1.7299999999999999E-2</v>
      </c>
      <c r="AO159" s="9">
        <f t="shared" si="72"/>
        <v>4.0000000000000003E-5</v>
      </c>
      <c r="AP159" s="1">
        <f t="shared" si="82"/>
        <v>-1</v>
      </c>
      <c r="AQ159" s="1">
        <f t="shared" si="82"/>
        <v>2</v>
      </c>
      <c r="AS159" s="1">
        <f t="shared" si="83"/>
        <v>0</v>
      </c>
      <c r="AT159" s="1">
        <f t="shared" si="87"/>
        <v>1</v>
      </c>
      <c r="AU159" s="1">
        <f t="shared" si="73"/>
        <v>382</v>
      </c>
      <c r="AV159" s="9">
        <f t="shared" si="84"/>
        <v>7.6400000000000001E-3</v>
      </c>
      <c r="AW159" s="9">
        <f t="shared" si="74"/>
        <v>7.2000000000000005E-4</v>
      </c>
      <c r="AX159" s="9">
        <f t="shared" si="75"/>
        <v>6.9199999999999999E-3</v>
      </c>
      <c r="AY159" s="9">
        <f t="shared" si="76"/>
        <v>0</v>
      </c>
      <c r="AZ159" s="9">
        <f t="shared" si="77"/>
        <v>2.0000000000000002E-5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88"/>
        <v>159</v>
      </c>
      <c r="BK159" s="7">
        <f t="shared" si="88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6"/>
        <v>18608</v>
      </c>
      <c r="C160" s="1">
        <v>147</v>
      </c>
      <c r="D160" s="1">
        <v>31391</v>
      </c>
      <c r="E160" s="1">
        <v>75</v>
      </c>
      <c r="F160" s="1">
        <v>0</v>
      </c>
      <c r="G160" s="1">
        <v>17668</v>
      </c>
      <c r="H160" s="1">
        <v>0</v>
      </c>
      <c r="I160" s="1">
        <v>865</v>
      </c>
      <c r="J160" s="5">
        <v>57.08</v>
      </c>
      <c r="K160" s="5">
        <v>1.57</v>
      </c>
      <c r="L160" s="5">
        <v>25.9</v>
      </c>
      <c r="M160" s="4">
        <v>1</v>
      </c>
      <c r="N160" s="1">
        <v>9894</v>
      </c>
      <c r="O160" s="1">
        <v>8704</v>
      </c>
      <c r="P160" s="1">
        <v>35</v>
      </c>
      <c r="Q160" s="1">
        <v>8531</v>
      </c>
      <c r="R160" s="1">
        <v>137</v>
      </c>
      <c r="S160" s="1">
        <v>63</v>
      </c>
      <c r="T160" s="1">
        <v>6</v>
      </c>
      <c r="U160" s="1">
        <v>7116</v>
      </c>
      <c r="V160" s="1">
        <v>35</v>
      </c>
      <c r="W160" s="1">
        <v>348</v>
      </c>
      <c r="X160" s="1">
        <v>0</v>
      </c>
      <c r="Y160" s="1">
        <v>0</v>
      </c>
      <c r="Z160" s="1">
        <v>0</v>
      </c>
      <c r="AA160" s="1">
        <f t="shared" si="78"/>
        <v>38507</v>
      </c>
      <c r="AB160" s="1">
        <f t="shared" si="78"/>
        <v>110</v>
      </c>
      <c r="AC160" s="1">
        <f t="shared" si="79"/>
        <v>18016</v>
      </c>
      <c r="AD160" s="1">
        <f t="shared" si="80"/>
        <v>865</v>
      </c>
      <c r="AE160" s="1">
        <f t="shared" si="85"/>
        <v>-2</v>
      </c>
      <c r="AF160" s="1">
        <f t="shared" si="81"/>
        <v>4</v>
      </c>
      <c r="AG160" s="1">
        <f t="shared" si="81"/>
        <v>0</v>
      </c>
      <c r="AH160" s="1">
        <f t="shared" si="81"/>
        <v>0</v>
      </c>
      <c r="AI160" s="1">
        <f t="shared" si="86"/>
        <v>2</v>
      </c>
      <c r="AJ160" s="9">
        <f t="shared" si="67"/>
        <v>4.64853826311264E-2</v>
      </c>
      <c r="AK160" s="9">
        <f t="shared" si="68"/>
        <v>0.37215999999999999</v>
      </c>
      <c r="AL160" s="9">
        <f t="shared" si="69"/>
        <v>1.5E-3</v>
      </c>
      <c r="AM160" s="9">
        <f t="shared" si="70"/>
        <v>0.35336000000000001</v>
      </c>
      <c r="AN160" s="9">
        <f t="shared" si="71"/>
        <v>1.7299999999999999E-2</v>
      </c>
      <c r="AO160" s="9">
        <f t="shared" si="72"/>
        <v>4.0000000000000003E-5</v>
      </c>
      <c r="AP160" s="1">
        <f t="shared" si="82"/>
        <v>-1</v>
      </c>
      <c r="AQ160" s="1">
        <f t="shared" si="82"/>
        <v>2</v>
      </c>
      <c r="AS160" s="1">
        <f t="shared" si="83"/>
        <v>0</v>
      </c>
      <c r="AT160" s="1">
        <f t="shared" si="87"/>
        <v>1</v>
      </c>
      <c r="AU160" s="1">
        <f t="shared" si="73"/>
        <v>383</v>
      </c>
      <c r="AV160" s="9">
        <f t="shared" si="84"/>
        <v>7.6600000000000001E-3</v>
      </c>
      <c r="AW160" s="9">
        <f t="shared" si="74"/>
        <v>6.9999999999999999E-4</v>
      </c>
      <c r="AX160" s="9">
        <f t="shared" si="75"/>
        <v>6.96E-3</v>
      </c>
      <c r="AY160" s="9">
        <f t="shared" si="76"/>
        <v>0</v>
      </c>
      <c r="AZ160" s="9">
        <f t="shared" si="77"/>
        <v>2.0000000000000002E-5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89">+BJ159+1</f>
        <v>160</v>
      </c>
      <c r="BK160" s="7">
        <f t="shared" si="89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6"/>
        <v>18609</v>
      </c>
      <c r="C161" s="1">
        <v>148</v>
      </c>
      <c r="D161" s="1">
        <v>31389</v>
      </c>
      <c r="E161" s="1">
        <v>72</v>
      </c>
      <c r="F161" s="1">
        <v>0</v>
      </c>
      <c r="G161" s="1">
        <v>17672</v>
      </c>
      <c r="H161" s="1">
        <v>0</v>
      </c>
      <c r="I161" s="1">
        <v>865</v>
      </c>
      <c r="J161" s="5">
        <v>57.08</v>
      </c>
      <c r="K161" s="5">
        <v>1.57</v>
      </c>
      <c r="L161" s="5">
        <v>25.9</v>
      </c>
      <c r="M161" s="4">
        <v>1</v>
      </c>
      <c r="N161" s="1">
        <v>9895</v>
      </c>
      <c r="O161" s="1">
        <v>8705</v>
      </c>
      <c r="P161" s="1">
        <v>34</v>
      </c>
      <c r="Q161" s="1">
        <v>8533</v>
      </c>
      <c r="R161" s="1">
        <v>137</v>
      </c>
      <c r="S161" s="1">
        <v>61</v>
      </c>
      <c r="T161" s="1">
        <v>6</v>
      </c>
      <c r="U161" s="1">
        <v>7115</v>
      </c>
      <c r="V161" s="1">
        <v>34</v>
      </c>
      <c r="W161" s="1">
        <v>350</v>
      </c>
      <c r="X161" s="1">
        <v>0</v>
      </c>
      <c r="Y161" s="1">
        <v>0</v>
      </c>
      <c r="Z161" s="1">
        <v>0</v>
      </c>
      <c r="AA161" s="1">
        <f t="shared" si="78"/>
        <v>38504</v>
      </c>
      <c r="AB161" s="1">
        <f t="shared" si="78"/>
        <v>106</v>
      </c>
      <c r="AC161" s="1">
        <f t="shared" si="79"/>
        <v>18022</v>
      </c>
      <c r="AD161" s="1">
        <f t="shared" si="80"/>
        <v>865</v>
      </c>
      <c r="AE161" s="1">
        <f t="shared" si="85"/>
        <v>-3</v>
      </c>
      <c r="AF161" s="1">
        <f t="shared" si="81"/>
        <v>4</v>
      </c>
      <c r="AG161" s="1">
        <f t="shared" si="81"/>
        <v>0</v>
      </c>
      <c r="AH161" s="1">
        <f t="shared" si="81"/>
        <v>0</v>
      </c>
      <c r="AI161" s="1">
        <f t="shared" si="86"/>
        <v>1</v>
      </c>
      <c r="AJ161" s="9">
        <f t="shared" si="67"/>
        <v>4.6482884625718736E-2</v>
      </c>
      <c r="AK161" s="9">
        <f t="shared" si="68"/>
        <v>0.37218000000000001</v>
      </c>
      <c r="AL161" s="9">
        <f t="shared" si="69"/>
        <v>1.4400000000000001E-3</v>
      </c>
      <c r="AM161" s="9">
        <f t="shared" si="70"/>
        <v>0.35343999999999998</v>
      </c>
      <c r="AN161" s="9">
        <f t="shared" si="71"/>
        <v>1.7299999999999999E-2</v>
      </c>
      <c r="AO161" s="9">
        <f t="shared" si="72"/>
        <v>2.0000000000000002E-5</v>
      </c>
      <c r="AP161" s="1">
        <f t="shared" si="82"/>
        <v>-1</v>
      </c>
      <c r="AQ161" s="1">
        <f t="shared" si="82"/>
        <v>2</v>
      </c>
      <c r="AS161" s="1">
        <f t="shared" si="83"/>
        <v>0</v>
      </c>
      <c r="AT161" s="1">
        <f t="shared" si="87"/>
        <v>1</v>
      </c>
      <c r="AU161" s="1">
        <f t="shared" si="73"/>
        <v>384</v>
      </c>
      <c r="AV161" s="9">
        <f t="shared" si="84"/>
        <v>7.6800000000000002E-3</v>
      </c>
      <c r="AW161" s="9">
        <f t="shared" si="74"/>
        <v>6.8000000000000005E-4</v>
      </c>
      <c r="AX161" s="9">
        <f t="shared" si="75"/>
        <v>7.0000000000000001E-3</v>
      </c>
      <c r="AY161" s="9">
        <f t="shared" si="76"/>
        <v>0</v>
      </c>
      <c r="AZ161" s="9">
        <f t="shared" si="77"/>
        <v>2.0000000000000002E-5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89"/>
        <v>161</v>
      </c>
      <c r="BK161" s="7">
        <f t="shared" si="89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6"/>
        <v>18611</v>
      </c>
      <c r="C162" s="1">
        <v>149</v>
      </c>
      <c r="D162" s="1">
        <v>31387</v>
      </c>
      <c r="E162" s="1">
        <v>69</v>
      </c>
      <c r="F162" s="1">
        <v>0</v>
      </c>
      <c r="G162" s="1">
        <v>17677</v>
      </c>
      <c r="H162" s="1">
        <v>0</v>
      </c>
      <c r="I162" s="1">
        <v>865</v>
      </c>
      <c r="J162" s="5">
        <v>57.09</v>
      </c>
      <c r="K162" s="5">
        <v>1.57</v>
      </c>
      <c r="L162" s="5">
        <v>25.9</v>
      </c>
      <c r="M162" s="4">
        <v>1</v>
      </c>
      <c r="N162" s="1">
        <v>9896</v>
      </c>
      <c r="O162" s="1">
        <v>8706</v>
      </c>
      <c r="P162" s="1">
        <v>32</v>
      </c>
      <c r="Q162" s="1">
        <v>8536</v>
      </c>
      <c r="R162" s="1">
        <v>137</v>
      </c>
      <c r="S162" s="1">
        <v>58</v>
      </c>
      <c r="T162" s="1">
        <v>5</v>
      </c>
      <c r="U162" s="1">
        <v>7114</v>
      </c>
      <c r="V162" s="1">
        <v>33</v>
      </c>
      <c r="W162" s="1">
        <v>352</v>
      </c>
      <c r="X162" s="1">
        <v>0</v>
      </c>
      <c r="Y162" s="1">
        <v>0</v>
      </c>
      <c r="Z162" s="1">
        <v>0</v>
      </c>
      <c r="AA162" s="1">
        <f t="shared" si="78"/>
        <v>38501</v>
      </c>
      <c r="AB162" s="1">
        <f t="shared" si="78"/>
        <v>102</v>
      </c>
      <c r="AC162" s="1">
        <f t="shared" si="79"/>
        <v>18029</v>
      </c>
      <c r="AD162" s="1">
        <f t="shared" si="80"/>
        <v>865</v>
      </c>
      <c r="AE162" s="1">
        <f t="shared" si="85"/>
        <v>-3</v>
      </c>
      <c r="AF162" s="1">
        <f t="shared" si="81"/>
        <v>5</v>
      </c>
      <c r="AG162" s="1">
        <f t="shared" si="81"/>
        <v>0</v>
      </c>
      <c r="AH162" s="1">
        <f t="shared" si="81"/>
        <v>0</v>
      </c>
      <c r="AI162" s="1">
        <f t="shared" si="86"/>
        <v>2</v>
      </c>
      <c r="AJ162" s="9">
        <f t="shared" si="67"/>
        <v>4.6477889420235348E-2</v>
      </c>
      <c r="AK162" s="9">
        <f t="shared" si="68"/>
        <v>0.37222</v>
      </c>
      <c r="AL162" s="9">
        <f t="shared" si="69"/>
        <v>1.3799999999999999E-3</v>
      </c>
      <c r="AM162" s="9">
        <f t="shared" si="70"/>
        <v>0.35354000000000002</v>
      </c>
      <c r="AN162" s="9">
        <f t="shared" si="71"/>
        <v>1.7299999999999999E-2</v>
      </c>
      <c r="AO162" s="9">
        <f t="shared" si="72"/>
        <v>4.0000000000000003E-5</v>
      </c>
      <c r="AP162" s="1">
        <f t="shared" si="82"/>
        <v>-1</v>
      </c>
      <c r="AQ162" s="1">
        <f t="shared" si="82"/>
        <v>2</v>
      </c>
      <c r="AS162" s="1">
        <f t="shared" si="83"/>
        <v>0</v>
      </c>
      <c r="AT162" s="1">
        <f t="shared" si="87"/>
        <v>1</v>
      </c>
      <c r="AU162" s="1">
        <f t="shared" si="73"/>
        <v>385</v>
      </c>
      <c r="AV162" s="9">
        <f t="shared" si="84"/>
        <v>7.7000000000000002E-3</v>
      </c>
      <c r="AW162" s="9">
        <f t="shared" si="74"/>
        <v>6.6E-4</v>
      </c>
      <c r="AX162" s="9">
        <f t="shared" si="75"/>
        <v>7.0400000000000003E-3</v>
      </c>
      <c r="AY162" s="9">
        <f t="shared" si="76"/>
        <v>0</v>
      </c>
      <c r="AZ162" s="9">
        <f t="shared" si="77"/>
        <v>2.0000000000000002E-5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89"/>
        <v>162</v>
      </c>
      <c r="BK162" s="7">
        <f t="shared" si="89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6"/>
        <v>18613</v>
      </c>
      <c r="C163" s="1">
        <v>150</v>
      </c>
      <c r="D163" s="1">
        <v>31385</v>
      </c>
      <c r="E163" s="1">
        <v>67</v>
      </c>
      <c r="F163" s="1">
        <v>0</v>
      </c>
      <c r="G163" s="1">
        <v>17681</v>
      </c>
      <c r="H163" s="1">
        <v>0</v>
      </c>
      <c r="I163" s="1">
        <v>865</v>
      </c>
      <c r="J163" s="5">
        <v>57.09</v>
      </c>
      <c r="K163" s="5">
        <v>1.57</v>
      </c>
      <c r="L163" s="5">
        <v>25.9</v>
      </c>
      <c r="M163" s="4">
        <v>1</v>
      </c>
      <c r="N163" s="1">
        <v>9897</v>
      </c>
      <c r="O163" s="1">
        <v>8706</v>
      </c>
      <c r="P163" s="1">
        <v>32</v>
      </c>
      <c r="Q163" s="1">
        <v>8537</v>
      </c>
      <c r="R163" s="1">
        <v>137</v>
      </c>
      <c r="S163" s="1">
        <v>56</v>
      </c>
      <c r="T163" s="1">
        <v>5</v>
      </c>
      <c r="U163" s="1">
        <v>7113</v>
      </c>
      <c r="V163" s="1">
        <v>32</v>
      </c>
      <c r="W163" s="1">
        <v>354</v>
      </c>
      <c r="X163" s="1">
        <v>0</v>
      </c>
      <c r="Y163" s="1">
        <v>0</v>
      </c>
      <c r="Z163" s="1">
        <v>0</v>
      </c>
      <c r="AA163" s="1">
        <f t="shared" si="78"/>
        <v>38498</v>
      </c>
      <c r="AB163" s="1">
        <f t="shared" si="78"/>
        <v>99</v>
      </c>
      <c r="AC163" s="1">
        <f t="shared" si="79"/>
        <v>18035</v>
      </c>
      <c r="AD163" s="1">
        <f t="shared" si="80"/>
        <v>865</v>
      </c>
      <c r="AE163" s="1">
        <f t="shared" si="85"/>
        <v>-2</v>
      </c>
      <c r="AF163" s="1">
        <f t="shared" si="81"/>
        <v>4</v>
      </c>
      <c r="AG163" s="1">
        <f t="shared" si="81"/>
        <v>0</v>
      </c>
      <c r="AH163" s="1">
        <f t="shared" si="81"/>
        <v>0</v>
      </c>
      <c r="AI163" s="1">
        <f t="shared" si="86"/>
        <v>2</v>
      </c>
      <c r="AJ163" s="9">
        <f t="shared" si="67"/>
        <v>4.6472895288239405E-2</v>
      </c>
      <c r="AK163" s="9">
        <f t="shared" si="68"/>
        <v>0.37225999999999998</v>
      </c>
      <c r="AL163" s="9">
        <f t="shared" si="69"/>
        <v>1.34E-3</v>
      </c>
      <c r="AM163" s="9">
        <f t="shared" si="70"/>
        <v>0.35361999999999999</v>
      </c>
      <c r="AN163" s="9">
        <f t="shared" si="71"/>
        <v>1.7299999999999999E-2</v>
      </c>
      <c r="AO163" s="9">
        <f t="shared" si="72"/>
        <v>4.0000000000000003E-5</v>
      </c>
      <c r="AP163" s="1">
        <f t="shared" si="82"/>
        <v>-1</v>
      </c>
      <c r="AQ163" s="1">
        <f t="shared" si="82"/>
        <v>2</v>
      </c>
      <c r="AS163" s="1">
        <f t="shared" si="83"/>
        <v>0</v>
      </c>
      <c r="AT163" s="1">
        <f t="shared" si="87"/>
        <v>1</v>
      </c>
      <c r="AU163" s="1">
        <f t="shared" si="73"/>
        <v>386</v>
      </c>
      <c r="AV163" s="9">
        <f t="shared" si="84"/>
        <v>7.7200000000000003E-3</v>
      </c>
      <c r="AW163" s="9">
        <f t="shared" si="74"/>
        <v>6.4000000000000005E-4</v>
      </c>
      <c r="AX163" s="9">
        <f t="shared" si="75"/>
        <v>7.0800000000000004E-3</v>
      </c>
      <c r="AY163" s="9">
        <f t="shared" si="76"/>
        <v>0</v>
      </c>
      <c r="AZ163" s="9">
        <f t="shared" si="77"/>
        <v>2.0000000000000002E-5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89"/>
        <v>163</v>
      </c>
      <c r="BK163" s="7">
        <f t="shared" si="89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6"/>
        <v>#N/A</v>
      </c>
      <c r="J164" s="5"/>
      <c r="K164" s="5"/>
      <c r="L164" s="5"/>
      <c r="M164" s="4"/>
      <c r="AA164" s="1">
        <f t="shared" si="78"/>
        <v>0</v>
      </c>
      <c r="AB164" s="1">
        <f t="shared" si="78"/>
        <v>0</v>
      </c>
      <c r="AC164" s="1">
        <f t="shared" si="79"/>
        <v>0</v>
      </c>
      <c r="AD164" s="1">
        <f t="shared" si="80"/>
        <v>0</v>
      </c>
      <c r="AE164" s="1" t="str">
        <f t="shared" si="85"/>
        <v/>
      </c>
      <c r="AF164" s="1" t="str">
        <f t="shared" si="81"/>
        <v/>
      </c>
      <c r="AG164" s="1" t="str">
        <f t="shared" si="81"/>
        <v/>
      </c>
      <c r="AH164" s="1" t="str">
        <f t="shared" si="81"/>
        <v/>
      </c>
      <c r="AI164" s="1" t="e">
        <f t="shared" si="86"/>
        <v>#N/A</v>
      </c>
      <c r="AJ164" s="9" t="e">
        <f t="shared" si="67"/>
        <v>#N/A</v>
      </c>
      <c r="AK164" s="9" t="e">
        <f t="shared" si="68"/>
        <v>#N/A</v>
      </c>
      <c r="AL164" s="9" t="e">
        <f t="shared" si="69"/>
        <v>#N/A</v>
      </c>
      <c r="AM164" s="9" t="e">
        <f t="shared" si="70"/>
        <v>#N/A</v>
      </c>
      <c r="AN164" s="9" t="e">
        <f t="shared" si="71"/>
        <v>#N/A</v>
      </c>
      <c r="AO164" s="9" t="e">
        <f t="shared" si="72"/>
        <v>#N/A</v>
      </c>
      <c r="AP164" s="1" t="str">
        <f t="shared" si="82"/>
        <v/>
      </c>
      <c r="AQ164" s="1" t="str">
        <f t="shared" si="82"/>
        <v/>
      </c>
      <c r="AS164" s="1" t="str">
        <f t="shared" si="83"/>
        <v/>
      </c>
      <c r="AT164" s="1" t="e">
        <f t="shared" si="87"/>
        <v>#N/A</v>
      </c>
      <c r="AU164" s="1" t="e">
        <f t="shared" si="73"/>
        <v>#N/A</v>
      </c>
      <c r="AV164" s="9" t="e">
        <f t="shared" si="84"/>
        <v>#N/A</v>
      </c>
      <c r="AW164" s="9" t="e">
        <f t="shared" si="74"/>
        <v>#N/A</v>
      </c>
      <c r="AX164" s="9" t="e">
        <f t="shared" si="75"/>
        <v>#N/A</v>
      </c>
      <c r="AY164" s="9" t="e">
        <f t="shared" si="76"/>
        <v>#N/A</v>
      </c>
      <c r="AZ164" s="9" t="e">
        <f t="shared" si="7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89"/>
        <v>164</v>
      </c>
      <c r="BK164" s="7">
        <f t="shared" si="89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6"/>
        <v>#N/A</v>
      </c>
      <c r="J165" s="5"/>
      <c r="K165" s="5"/>
      <c r="L165" s="5"/>
      <c r="M165" s="4"/>
      <c r="AA165" s="1">
        <f t="shared" si="78"/>
        <v>0</v>
      </c>
      <c r="AB165" s="1">
        <f t="shared" si="78"/>
        <v>0</v>
      </c>
      <c r="AC165" s="1">
        <f t="shared" si="79"/>
        <v>0</v>
      </c>
      <c r="AD165" s="1">
        <f t="shared" si="80"/>
        <v>0</v>
      </c>
      <c r="AE165" s="1" t="str">
        <f t="shared" si="85"/>
        <v/>
      </c>
      <c r="AF165" s="1" t="str">
        <f t="shared" si="81"/>
        <v/>
      </c>
      <c r="AG165" s="1" t="str">
        <f t="shared" si="81"/>
        <v/>
      </c>
      <c r="AH165" s="1" t="str">
        <f t="shared" si="81"/>
        <v/>
      </c>
      <c r="AI165" s="1" t="e">
        <f t="shared" si="86"/>
        <v>#N/A</v>
      </c>
      <c r="AJ165" s="9" t="e">
        <f t="shared" si="67"/>
        <v>#N/A</v>
      </c>
      <c r="AK165" s="9" t="e">
        <f t="shared" si="68"/>
        <v>#N/A</v>
      </c>
      <c r="AL165" s="9" t="e">
        <f t="shared" si="69"/>
        <v>#N/A</v>
      </c>
      <c r="AM165" s="9" t="e">
        <f t="shared" si="70"/>
        <v>#N/A</v>
      </c>
      <c r="AN165" s="9" t="e">
        <f t="shared" si="71"/>
        <v>#N/A</v>
      </c>
      <c r="AO165" s="9" t="e">
        <f t="shared" si="72"/>
        <v>#N/A</v>
      </c>
      <c r="AP165" s="1" t="str">
        <f t="shared" si="82"/>
        <v/>
      </c>
      <c r="AQ165" s="1" t="str">
        <f t="shared" si="82"/>
        <v/>
      </c>
      <c r="AS165" s="1" t="str">
        <f t="shared" si="83"/>
        <v/>
      </c>
      <c r="AT165" s="1" t="e">
        <f t="shared" si="87"/>
        <v>#N/A</v>
      </c>
      <c r="AU165" s="1" t="e">
        <f t="shared" si="73"/>
        <v>#N/A</v>
      </c>
      <c r="AV165" s="9" t="e">
        <f t="shared" si="84"/>
        <v>#N/A</v>
      </c>
      <c r="AW165" s="9" t="e">
        <f t="shared" si="74"/>
        <v>#N/A</v>
      </c>
      <c r="AX165" s="9" t="e">
        <f t="shared" si="75"/>
        <v>#N/A</v>
      </c>
      <c r="AY165" s="9" t="e">
        <f t="shared" si="76"/>
        <v>#N/A</v>
      </c>
      <c r="AZ165" s="9" t="e">
        <f t="shared" si="7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89"/>
        <v>165</v>
      </c>
      <c r="BK165" s="7">
        <f t="shared" si="89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6"/>
        <v>#N/A</v>
      </c>
      <c r="J166" s="5"/>
      <c r="K166" s="5"/>
      <c r="L166" s="5"/>
      <c r="M166" s="4"/>
      <c r="AA166" s="1">
        <f t="shared" si="78"/>
        <v>0</v>
      </c>
      <c r="AB166" s="1">
        <f t="shared" si="78"/>
        <v>0</v>
      </c>
      <c r="AC166" s="1">
        <f t="shared" si="79"/>
        <v>0</v>
      </c>
      <c r="AD166" s="1">
        <f t="shared" si="80"/>
        <v>0</v>
      </c>
      <c r="AE166" s="1" t="str">
        <f t="shared" si="85"/>
        <v/>
      </c>
      <c r="AF166" s="1" t="str">
        <f t="shared" si="81"/>
        <v/>
      </c>
      <c r="AG166" s="1" t="str">
        <f t="shared" si="81"/>
        <v/>
      </c>
      <c r="AH166" s="1" t="str">
        <f t="shared" si="81"/>
        <v/>
      </c>
      <c r="AI166" s="1" t="e">
        <f t="shared" si="86"/>
        <v>#N/A</v>
      </c>
      <c r="AJ166" s="9" t="e">
        <f t="shared" si="67"/>
        <v>#N/A</v>
      </c>
      <c r="AK166" s="9" t="e">
        <f t="shared" si="68"/>
        <v>#N/A</v>
      </c>
      <c r="AL166" s="9" t="e">
        <f t="shared" si="69"/>
        <v>#N/A</v>
      </c>
      <c r="AM166" s="9" t="e">
        <f t="shared" si="70"/>
        <v>#N/A</v>
      </c>
      <c r="AN166" s="9" t="e">
        <f t="shared" si="71"/>
        <v>#N/A</v>
      </c>
      <c r="AO166" s="9" t="e">
        <f t="shared" si="72"/>
        <v>#N/A</v>
      </c>
      <c r="AP166" s="1" t="str">
        <f t="shared" si="82"/>
        <v/>
      </c>
      <c r="AQ166" s="1" t="str">
        <f t="shared" si="82"/>
        <v/>
      </c>
      <c r="AS166" s="1" t="str">
        <f t="shared" si="83"/>
        <v/>
      </c>
      <c r="AT166" s="1" t="e">
        <f t="shared" si="87"/>
        <v>#N/A</v>
      </c>
      <c r="AU166" s="1" t="e">
        <f t="shared" si="73"/>
        <v>#N/A</v>
      </c>
      <c r="AV166" s="9" t="e">
        <f t="shared" si="84"/>
        <v>#N/A</v>
      </c>
      <c r="AW166" s="9" t="e">
        <f t="shared" si="74"/>
        <v>#N/A</v>
      </c>
      <c r="AX166" s="9" t="e">
        <f t="shared" si="75"/>
        <v>#N/A</v>
      </c>
      <c r="AY166" s="9" t="e">
        <f t="shared" si="76"/>
        <v>#N/A</v>
      </c>
      <c r="AZ166" s="9" t="e">
        <f t="shared" si="7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89"/>
        <v>166</v>
      </c>
      <c r="BK166" s="7">
        <f t="shared" si="89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6"/>
        <v>#N/A</v>
      </c>
      <c r="J167" s="5"/>
      <c r="K167" s="5"/>
      <c r="L167" s="5"/>
      <c r="M167" s="4"/>
      <c r="AA167" s="1">
        <f t="shared" si="78"/>
        <v>0</v>
      </c>
      <c r="AB167" s="1">
        <f t="shared" si="78"/>
        <v>0</v>
      </c>
      <c r="AC167" s="1">
        <f t="shared" si="79"/>
        <v>0</v>
      </c>
      <c r="AD167" s="1">
        <f t="shared" si="80"/>
        <v>0</v>
      </c>
      <c r="AE167" s="1" t="str">
        <f t="shared" si="85"/>
        <v/>
      </c>
      <c r="AF167" s="1" t="str">
        <f t="shared" si="81"/>
        <v/>
      </c>
      <c r="AG167" s="1" t="str">
        <f t="shared" si="81"/>
        <v/>
      </c>
      <c r="AH167" s="1" t="str">
        <f t="shared" si="81"/>
        <v/>
      </c>
      <c r="AI167" s="1" t="e">
        <f t="shared" si="86"/>
        <v>#N/A</v>
      </c>
      <c r="AJ167" s="9" t="e">
        <f t="shared" si="67"/>
        <v>#N/A</v>
      </c>
      <c r="AK167" s="9" t="e">
        <f t="shared" si="68"/>
        <v>#N/A</v>
      </c>
      <c r="AL167" s="9" t="e">
        <f t="shared" si="69"/>
        <v>#N/A</v>
      </c>
      <c r="AM167" s="9" t="e">
        <f t="shared" si="70"/>
        <v>#N/A</v>
      </c>
      <c r="AN167" s="9" t="e">
        <f t="shared" si="71"/>
        <v>#N/A</v>
      </c>
      <c r="AO167" s="9" t="e">
        <f t="shared" si="72"/>
        <v>#N/A</v>
      </c>
      <c r="AP167" s="1" t="str">
        <f t="shared" si="82"/>
        <v/>
      </c>
      <c r="AQ167" s="1" t="str">
        <f t="shared" si="82"/>
        <v/>
      </c>
      <c r="AS167" s="1" t="str">
        <f t="shared" si="83"/>
        <v/>
      </c>
      <c r="AT167" s="1" t="e">
        <f t="shared" si="87"/>
        <v>#N/A</v>
      </c>
      <c r="AU167" s="1" t="e">
        <f t="shared" si="73"/>
        <v>#N/A</v>
      </c>
      <c r="AV167" s="9" t="e">
        <f t="shared" si="84"/>
        <v>#N/A</v>
      </c>
      <c r="AW167" s="9" t="e">
        <f t="shared" si="74"/>
        <v>#N/A</v>
      </c>
      <c r="AX167" s="9" t="e">
        <f t="shared" si="75"/>
        <v>#N/A</v>
      </c>
      <c r="AY167" s="9" t="e">
        <f t="shared" si="76"/>
        <v>#N/A</v>
      </c>
      <c r="AZ167" s="9" t="e">
        <f t="shared" si="7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89"/>
        <v>167</v>
      </c>
      <c r="BK167" s="7">
        <f t="shared" si="89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6"/>
        <v>#N/A</v>
      </c>
      <c r="J168" s="5"/>
      <c r="K168" s="5"/>
      <c r="L168" s="5"/>
      <c r="M168" s="4"/>
      <c r="AA168" s="1">
        <f t="shared" si="78"/>
        <v>0</v>
      </c>
      <c r="AB168" s="1">
        <f t="shared" si="78"/>
        <v>0</v>
      </c>
      <c r="AC168" s="1">
        <f t="shared" si="79"/>
        <v>0</v>
      </c>
      <c r="AD168" s="1">
        <f t="shared" si="80"/>
        <v>0</v>
      </c>
      <c r="AE168" s="1" t="str">
        <f t="shared" si="85"/>
        <v/>
      </c>
      <c r="AF168" s="1" t="str">
        <f t="shared" si="81"/>
        <v/>
      </c>
      <c r="AG168" s="1" t="str">
        <f t="shared" si="81"/>
        <v/>
      </c>
      <c r="AH168" s="1" t="str">
        <f t="shared" si="81"/>
        <v/>
      </c>
      <c r="AI168" s="1" t="e">
        <f t="shared" si="86"/>
        <v>#N/A</v>
      </c>
      <c r="AJ168" s="9" t="e">
        <f t="shared" si="67"/>
        <v>#N/A</v>
      </c>
      <c r="AK168" s="9" t="e">
        <f t="shared" si="68"/>
        <v>#N/A</v>
      </c>
      <c r="AL168" s="9" t="e">
        <f t="shared" si="69"/>
        <v>#N/A</v>
      </c>
      <c r="AM168" s="9" t="e">
        <f t="shared" si="70"/>
        <v>#N/A</v>
      </c>
      <c r="AN168" s="9" t="e">
        <f t="shared" si="71"/>
        <v>#N/A</v>
      </c>
      <c r="AO168" s="9" t="e">
        <f t="shared" si="72"/>
        <v>#N/A</v>
      </c>
      <c r="AP168" s="1" t="str">
        <f t="shared" si="82"/>
        <v/>
      </c>
      <c r="AQ168" s="1" t="str">
        <f t="shared" si="82"/>
        <v/>
      </c>
      <c r="AS168" s="1" t="str">
        <f t="shared" si="83"/>
        <v/>
      </c>
      <c r="AT168" s="1" t="e">
        <f t="shared" si="87"/>
        <v>#N/A</v>
      </c>
      <c r="AU168" s="1" t="e">
        <f t="shared" si="73"/>
        <v>#N/A</v>
      </c>
      <c r="AV168" s="9" t="e">
        <f t="shared" si="84"/>
        <v>#N/A</v>
      </c>
      <c r="AW168" s="9" t="e">
        <f t="shared" si="74"/>
        <v>#N/A</v>
      </c>
      <c r="AX168" s="9" t="e">
        <f t="shared" si="75"/>
        <v>#N/A</v>
      </c>
      <c r="AY168" s="9" t="e">
        <f t="shared" si="76"/>
        <v>#N/A</v>
      </c>
      <c r="AZ168" s="9" t="e">
        <f t="shared" si="7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89"/>
        <v>168</v>
      </c>
      <c r="BK168" s="7">
        <f t="shared" si="89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6"/>
        <v>#N/A</v>
      </c>
      <c r="J169" s="5"/>
      <c r="K169" s="5"/>
      <c r="L169" s="5"/>
      <c r="M169" s="4"/>
      <c r="AA169" s="1">
        <f t="shared" si="78"/>
        <v>0</v>
      </c>
      <c r="AB169" s="1">
        <f t="shared" si="78"/>
        <v>0</v>
      </c>
      <c r="AC169" s="1">
        <f t="shared" si="79"/>
        <v>0</v>
      </c>
      <c r="AD169" s="1">
        <f t="shared" si="80"/>
        <v>0</v>
      </c>
      <c r="AE169" s="1" t="str">
        <f t="shared" si="85"/>
        <v/>
      </c>
      <c r="AF169" s="1" t="str">
        <f t="shared" si="81"/>
        <v/>
      </c>
      <c r="AG169" s="1" t="str">
        <f t="shared" si="81"/>
        <v/>
      </c>
      <c r="AH169" s="1" t="str">
        <f t="shared" si="81"/>
        <v/>
      </c>
      <c r="AI169" s="1" t="e">
        <f t="shared" si="86"/>
        <v>#N/A</v>
      </c>
      <c r="AJ169" s="9" t="e">
        <f t="shared" si="67"/>
        <v>#N/A</v>
      </c>
      <c r="AK169" s="9" t="e">
        <f t="shared" si="68"/>
        <v>#N/A</v>
      </c>
      <c r="AL169" s="9" t="e">
        <f t="shared" si="69"/>
        <v>#N/A</v>
      </c>
      <c r="AM169" s="9" t="e">
        <f t="shared" si="70"/>
        <v>#N/A</v>
      </c>
      <c r="AN169" s="9" t="e">
        <f t="shared" si="71"/>
        <v>#N/A</v>
      </c>
      <c r="AO169" s="9" t="e">
        <f t="shared" si="72"/>
        <v>#N/A</v>
      </c>
      <c r="AP169" s="1" t="str">
        <f t="shared" si="82"/>
        <v/>
      </c>
      <c r="AQ169" s="1" t="str">
        <f t="shared" si="82"/>
        <v/>
      </c>
      <c r="AS169" s="1" t="str">
        <f t="shared" si="83"/>
        <v/>
      </c>
      <c r="AT169" s="1" t="e">
        <f t="shared" si="87"/>
        <v>#N/A</v>
      </c>
      <c r="AU169" s="1" t="e">
        <f t="shared" si="73"/>
        <v>#N/A</v>
      </c>
      <c r="AV169" s="9" t="e">
        <f t="shared" si="84"/>
        <v>#N/A</v>
      </c>
      <c r="AW169" s="9" t="e">
        <f t="shared" si="74"/>
        <v>#N/A</v>
      </c>
      <c r="AX169" s="9" t="e">
        <f t="shared" si="75"/>
        <v>#N/A</v>
      </c>
      <c r="AY169" s="9" t="e">
        <f t="shared" si="76"/>
        <v>#N/A</v>
      </c>
      <c r="AZ169" s="9" t="e">
        <f t="shared" si="7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89"/>
        <v>169</v>
      </c>
      <c r="BK169" s="7">
        <f t="shared" si="89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6"/>
        <v>#N/A</v>
      </c>
      <c r="J170" s="5"/>
      <c r="K170" s="5"/>
      <c r="L170" s="5"/>
      <c r="M170" s="4"/>
      <c r="AA170" s="1">
        <f t="shared" si="78"/>
        <v>0</v>
      </c>
      <c r="AB170" s="1">
        <f t="shared" si="78"/>
        <v>0</v>
      </c>
      <c r="AC170" s="1">
        <f t="shared" si="79"/>
        <v>0</v>
      </c>
      <c r="AD170" s="1">
        <f t="shared" si="80"/>
        <v>0</v>
      </c>
      <c r="AE170" s="1" t="str">
        <f t="shared" si="85"/>
        <v/>
      </c>
      <c r="AF170" s="1" t="str">
        <f t="shared" si="81"/>
        <v/>
      </c>
      <c r="AG170" s="1" t="str">
        <f t="shared" si="81"/>
        <v/>
      </c>
      <c r="AH170" s="1" t="str">
        <f t="shared" si="81"/>
        <v/>
      </c>
      <c r="AI170" s="1" t="e">
        <f t="shared" si="86"/>
        <v>#N/A</v>
      </c>
      <c r="AJ170" s="9" t="e">
        <f t="shared" si="67"/>
        <v>#N/A</v>
      </c>
      <c r="AK170" s="9" t="e">
        <f t="shared" si="68"/>
        <v>#N/A</v>
      </c>
      <c r="AL170" s="9" t="e">
        <f t="shared" si="69"/>
        <v>#N/A</v>
      </c>
      <c r="AM170" s="9" t="e">
        <f t="shared" si="70"/>
        <v>#N/A</v>
      </c>
      <c r="AN170" s="9" t="e">
        <f t="shared" si="71"/>
        <v>#N/A</v>
      </c>
      <c r="AO170" s="9" t="e">
        <f t="shared" si="72"/>
        <v>#N/A</v>
      </c>
      <c r="AP170" s="1" t="str">
        <f t="shared" si="82"/>
        <v/>
      </c>
      <c r="AQ170" s="1" t="str">
        <f t="shared" si="82"/>
        <v/>
      </c>
      <c r="AS170" s="1" t="str">
        <f t="shared" si="83"/>
        <v/>
      </c>
      <c r="AT170" s="1" t="e">
        <f t="shared" si="87"/>
        <v>#N/A</v>
      </c>
      <c r="AU170" s="1" t="e">
        <f t="shared" si="73"/>
        <v>#N/A</v>
      </c>
      <c r="AV170" s="9" t="e">
        <f t="shared" si="84"/>
        <v>#N/A</v>
      </c>
      <c r="AW170" s="9" t="e">
        <f t="shared" si="74"/>
        <v>#N/A</v>
      </c>
      <c r="AX170" s="9" t="e">
        <f t="shared" si="75"/>
        <v>#N/A</v>
      </c>
      <c r="AY170" s="9" t="e">
        <f t="shared" si="76"/>
        <v>#N/A</v>
      </c>
      <c r="AZ170" s="9" t="e">
        <f t="shared" si="7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89"/>
        <v>170</v>
      </c>
      <c r="BK170" s="7">
        <f t="shared" si="89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6"/>
        <v>#N/A</v>
      </c>
      <c r="J171" s="5"/>
      <c r="K171" s="5"/>
      <c r="L171" s="5"/>
      <c r="M171" s="4"/>
      <c r="AA171" s="1">
        <f t="shared" si="78"/>
        <v>0</v>
      </c>
      <c r="AB171" s="1">
        <f t="shared" si="78"/>
        <v>0</v>
      </c>
      <c r="AC171" s="1">
        <f t="shared" si="79"/>
        <v>0</v>
      </c>
      <c r="AD171" s="1">
        <f t="shared" si="80"/>
        <v>0</v>
      </c>
      <c r="AE171" s="1" t="str">
        <f t="shared" si="85"/>
        <v/>
      </c>
      <c r="AF171" s="1" t="str">
        <f t="shared" si="81"/>
        <v/>
      </c>
      <c r="AG171" s="1" t="str">
        <f t="shared" si="81"/>
        <v/>
      </c>
      <c r="AH171" s="1" t="str">
        <f t="shared" si="81"/>
        <v/>
      </c>
      <c r="AI171" s="1" t="e">
        <f t="shared" si="86"/>
        <v>#N/A</v>
      </c>
      <c r="AJ171" s="9" t="e">
        <f t="shared" si="67"/>
        <v>#N/A</v>
      </c>
      <c r="AK171" s="9" t="e">
        <f t="shared" si="68"/>
        <v>#N/A</v>
      </c>
      <c r="AL171" s="9" t="e">
        <f t="shared" si="69"/>
        <v>#N/A</v>
      </c>
      <c r="AM171" s="9" t="e">
        <f t="shared" si="70"/>
        <v>#N/A</v>
      </c>
      <c r="AN171" s="9" t="e">
        <f t="shared" si="71"/>
        <v>#N/A</v>
      </c>
      <c r="AO171" s="9" t="e">
        <f t="shared" si="72"/>
        <v>#N/A</v>
      </c>
      <c r="AP171" s="1" t="str">
        <f t="shared" si="82"/>
        <v/>
      </c>
      <c r="AQ171" s="1" t="str">
        <f t="shared" si="82"/>
        <v/>
      </c>
      <c r="AS171" s="1" t="str">
        <f t="shared" si="83"/>
        <v/>
      </c>
      <c r="AT171" s="1" t="e">
        <f t="shared" si="87"/>
        <v>#N/A</v>
      </c>
      <c r="AU171" s="1" t="e">
        <f t="shared" si="73"/>
        <v>#N/A</v>
      </c>
      <c r="AV171" s="9" t="e">
        <f t="shared" si="84"/>
        <v>#N/A</v>
      </c>
      <c r="AW171" s="9" t="e">
        <f t="shared" si="74"/>
        <v>#N/A</v>
      </c>
      <c r="AX171" s="9" t="e">
        <f t="shared" si="75"/>
        <v>#N/A</v>
      </c>
      <c r="AY171" s="9" t="e">
        <f t="shared" si="76"/>
        <v>#N/A</v>
      </c>
      <c r="AZ171" s="9" t="e">
        <f t="shared" si="7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89"/>
        <v>171</v>
      </c>
      <c r="BK171" s="7">
        <f t="shared" si="89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6"/>
        <v>#N/A</v>
      </c>
      <c r="J172" s="5"/>
      <c r="K172" s="5"/>
      <c r="L172" s="5"/>
      <c r="M172" s="4"/>
      <c r="AA172" s="1">
        <f t="shared" si="78"/>
        <v>0</v>
      </c>
      <c r="AB172" s="1">
        <f t="shared" si="78"/>
        <v>0</v>
      </c>
      <c r="AC172" s="1">
        <f t="shared" si="79"/>
        <v>0</v>
      </c>
      <c r="AD172" s="1">
        <f t="shared" si="80"/>
        <v>0</v>
      </c>
      <c r="AE172" s="1" t="str">
        <f t="shared" si="85"/>
        <v/>
      </c>
      <c r="AF172" s="1" t="str">
        <f t="shared" si="81"/>
        <v/>
      </c>
      <c r="AG172" s="1" t="str">
        <f t="shared" si="81"/>
        <v/>
      </c>
      <c r="AH172" s="1" t="str">
        <f t="shared" si="81"/>
        <v/>
      </c>
      <c r="AI172" s="1" t="e">
        <f t="shared" si="86"/>
        <v>#N/A</v>
      </c>
      <c r="AJ172" s="9" t="e">
        <f t="shared" si="67"/>
        <v>#N/A</v>
      </c>
      <c r="AK172" s="9" t="e">
        <f t="shared" si="68"/>
        <v>#N/A</v>
      </c>
      <c r="AL172" s="9" t="e">
        <f t="shared" si="69"/>
        <v>#N/A</v>
      </c>
      <c r="AM172" s="9" t="e">
        <f t="shared" si="70"/>
        <v>#N/A</v>
      </c>
      <c r="AN172" s="9" t="e">
        <f t="shared" si="71"/>
        <v>#N/A</v>
      </c>
      <c r="AO172" s="9" t="e">
        <f t="shared" si="72"/>
        <v>#N/A</v>
      </c>
      <c r="AP172" s="1" t="str">
        <f t="shared" si="82"/>
        <v/>
      </c>
      <c r="AQ172" s="1" t="str">
        <f t="shared" si="82"/>
        <v/>
      </c>
      <c r="AS172" s="1" t="str">
        <f t="shared" si="83"/>
        <v/>
      </c>
      <c r="AT172" s="1" t="e">
        <f t="shared" si="87"/>
        <v>#N/A</v>
      </c>
      <c r="AU172" s="1" t="e">
        <f t="shared" si="73"/>
        <v>#N/A</v>
      </c>
      <c r="AV172" s="9" t="e">
        <f t="shared" si="84"/>
        <v>#N/A</v>
      </c>
      <c r="AW172" s="9" t="e">
        <f t="shared" si="74"/>
        <v>#N/A</v>
      </c>
      <c r="AX172" s="9" t="e">
        <f t="shared" si="75"/>
        <v>#N/A</v>
      </c>
      <c r="AY172" s="9" t="e">
        <f t="shared" si="76"/>
        <v>#N/A</v>
      </c>
      <c r="AZ172" s="9" t="e">
        <f t="shared" si="7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89"/>
        <v>172</v>
      </c>
      <c r="BK172" s="7">
        <f t="shared" si="89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6"/>
        <v>#N/A</v>
      </c>
      <c r="J173" s="5"/>
      <c r="K173" s="5"/>
      <c r="L173" s="5"/>
      <c r="M173" s="4"/>
      <c r="AA173" s="1">
        <f t="shared" si="78"/>
        <v>0</v>
      </c>
      <c r="AB173" s="1">
        <f t="shared" si="78"/>
        <v>0</v>
      </c>
      <c r="AC173" s="1">
        <f t="shared" si="79"/>
        <v>0</v>
      </c>
      <c r="AD173" s="1">
        <f t="shared" si="80"/>
        <v>0</v>
      </c>
      <c r="AE173" s="1" t="str">
        <f t="shared" si="85"/>
        <v/>
      </c>
      <c r="AF173" s="1" t="str">
        <f t="shared" si="81"/>
        <v/>
      </c>
      <c r="AG173" s="1" t="str">
        <f t="shared" si="81"/>
        <v/>
      </c>
      <c r="AH173" s="1" t="str">
        <f t="shared" si="81"/>
        <v/>
      </c>
      <c r="AI173" s="1" t="e">
        <f t="shared" si="86"/>
        <v>#N/A</v>
      </c>
      <c r="AJ173" s="9" t="e">
        <f t="shared" si="67"/>
        <v>#N/A</v>
      </c>
      <c r="AK173" s="9" t="e">
        <f t="shared" si="68"/>
        <v>#N/A</v>
      </c>
      <c r="AL173" s="9" t="e">
        <f t="shared" si="69"/>
        <v>#N/A</v>
      </c>
      <c r="AM173" s="9" t="e">
        <f t="shared" si="70"/>
        <v>#N/A</v>
      </c>
      <c r="AN173" s="9" t="e">
        <f t="shared" si="71"/>
        <v>#N/A</v>
      </c>
      <c r="AO173" s="9" t="e">
        <f t="shared" si="72"/>
        <v>#N/A</v>
      </c>
      <c r="AP173" s="1" t="str">
        <f t="shared" si="82"/>
        <v/>
      </c>
      <c r="AQ173" s="1" t="str">
        <f t="shared" si="82"/>
        <v/>
      </c>
      <c r="AS173" s="1" t="str">
        <f t="shared" si="83"/>
        <v/>
      </c>
      <c r="AT173" s="1" t="e">
        <f t="shared" si="87"/>
        <v>#N/A</v>
      </c>
      <c r="AU173" s="1" t="e">
        <f t="shared" si="73"/>
        <v>#N/A</v>
      </c>
      <c r="AV173" s="9" t="e">
        <f t="shared" si="84"/>
        <v>#N/A</v>
      </c>
      <c r="AW173" s="9" t="e">
        <f t="shared" si="74"/>
        <v>#N/A</v>
      </c>
      <c r="AX173" s="9" t="e">
        <f t="shared" si="75"/>
        <v>#N/A</v>
      </c>
      <c r="AY173" s="9" t="e">
        <f t="shared" si="76"/>
        <v>#N/A</v>
      </c>
      <c r="AZ173" s="9" t="e">
        <f t="shared" si="7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89"/>
        <v>173</v>
      </c>
      <c r="BK173" s="7">
        <f t="shared" si="89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6"/>
        <v>#N/A</v>
      </c>
      <c r="J174" s="5"/>
      <c r="K174" s="5"/>
      <c r="L174" s="5"/>
      <c r="M174" s="4"/>
      <c r="AA174" s="1">
        <f t="shared" si="78"/>
        <v>0</v>
      </c>
      <c r="AB174" s="1">
        <f t="shared" si="78"/>
        <v>0</v>
      </c>
      <c r="AC174" s="1">
        <f t="shared" si="79"/>
        <v>0</v>
      </c>
      <c r="AD174" s="1">
        <f t="shared" si="80"/>
        <v>0</v>
      </c>
      <c r="AE174" s="1" t="str">
        <f t="shared" si="85"/>
        <v/>
      </c>
      <c r="AF174" s="1" t="str">
        <f t="shared" si="81"/>
        <v/>
      </c>
      <c r="AG174" s="1" t="str">
        <f t="shared" si="81"/>
        <v/>
      </c>
      <c r="AH174" s="1" t="str">
        <f t="shared" si="81"/>
        <v/>
      </c>
      <c r="AI174" s="1" t="e">
        <f t="shared" si="86"/>
        <v>#N/A</v>
      </c>
      <c r="AJ174" s="9" t="e">
        <f t="shared" si="67"/>
        <v>#N/A</v>
      </c>
      <c r="AK174" s="9" t="e">
        <f t="shared" si="68"/>
        <v>#N/A</v>
      </c>
      <c r="AL174" s="9" t="e">
        <f t="shared" si="69"/>
        <v>#N/A</v>
      </c>
      <c r="AM174" s="9" t="e">
        <f t="shared" si="70"/>
        <v>#N/A</v>
      </c>
      <c r="AN174" s="9" t="e">
        <f t="shared" si="71"/>
        <v>#N/A</v>
      </c>
      <c r="AO174" s="9" t="e">
        <f t="shared" si="72"/>
        <v>#N/A</v>
      </c>
      <c r="AP174" s="1" t="str">
        <f t="shared" si="82"/>
        <v/>
      </c>
      <c r="AQ174" s="1" t="str">
        <f t="shared" si="82"/>
        <v/>
      </c>
      <c r="AS174" s="1" t="str">
        <f t="shared" si="83"/>
        <v/>
      </c>
      <c r="AT174" s="1" t="e">
        <f t="shared" si="87"/>
        <v>#N/A</v>
      </c>
      <c r="AU174" s="1" t="e">
        <f t="shared" si="73"/>
        <v>#N/A</v>
      </c>
      <c r="AV174" s="9" t="e">
        <f t="shared" si="84"/>
        <v>#N/A</v>
      </c>
      <c r="AW174" s="9" t="e">
        <f t="shared" si="74"/>
        <v>#N/A</v>
      </c>
      <c r="AX174" s="9" t="e">
        <f t="shared" si="75"/>
        <v>#N/A</v>
      </c>
      <c r="AY174" s="9" t="e">
        <f t="shared" si="76"/>
        <v>#N/A</v>
      </c>
      <c r="AZ174" s="9" t="e">
        <f t="shared" si="7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89"/>
        <v>174</v>
      </c>
      <c r="BK174" s="7">
        <f t="shared" si="89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6"/>
        <v>#N/A</v>
      </c>
      <c r="J175" s="5"/>
      <c r="K175" s="5"/>
      <c r="L175" s="5"/>
      <c r="M175" s="4"/>
      <c r="AA175" s="1">
        <f t="shared" si="78"/>
        <v>0</v>
      </c>
      <c r="AB175" s="1">
        <f t="shared" si="78"/>
        <v>0</v>
      </c>
      <c r="AC175" s="1">
        <f t="shared" si="79"/>
        <v>0</v>
      </c>
      <c r="AD175" s="1">
        <f t="shared" si="80"/>
        <v>0</v>
      </c>
      <c r="AE175" s="1" t="str">
        <f t="shared" si="85"/>
        <v/>
      </c>
      <c r="AF175" s="1" t="str">
        <f t="shared" si="81"/>
        <v/>
      </c>
      <c r="AG175" s="1" t="str">
        <f t="shared" si="81"/>
        <v/>
      </c>
      <c r="AH175" s="1" t="str">
        <f t="shared" si="81"/>
        <v/>
      </c>
      <c r="AI175" s="1" t="e">
        <f t="shared" si="86"/>
        <v>#N/A</v>
      </c>
      <c r="AJ175" s="9" t="e">
        <f t="shared" si="67"/>
        <v>#N/A</v>
      </c>
      <c r="AK175" s="9" t="e">
        <f t="shared" si="68"/>
        <v>#N/A</v>
      </c>
      <c r="AL175" s="9" t="e">
        <f t="shared" si="69"/>
        <v>#N/A</v>
      </c>
      <c r="AM175" s="9" t="e">
        <f t="shared" si="70"/>
        <v>#N/A</v>
      </c>
      <c r="AN175" s="9" t="e">
        <f t="shared" si="71"/>
        <v>#N/A</v>
      </c>
      <c r="AO175" s="9" t="e">
        <f t="shared" si="72"/>
        <v>#N/A</v>
      </c>
      <c r="AP175" s="1" t="str">
        <f t="shared" si="82"/>
        <v/>
      </c>
      <c r="AQ175" s="1" t="str">
        <f t="shared" si="82"/>
        <v/>
      </c>
      <c r="AS175" s="1" t="str">
        <f t="shared" si="83"/>
        <v/>
      </c>
      <c r="AT175" s="1" t="e">
        <f t="shared" si="87"/>
        <v>#N/A</v>
      </c>
      <c r="AU175" s="1" t="e">
        <f t="shared" si="73"/>
        <v>#N/A</v>
      </c>
      <c r="AV175" s="9" t="e">
        <f t="shared" si="84"/>
        <v>#N/A</v>
      </c>
      <c r="AW175" s="9" t="e">
        <f t="shared" si="74"/>
        <v>#N/A</v>
      </c>
      <c r="AX175" s="9" t="e">
        <f t="shared" si="75"/>
        <v>#N/A</v>
      </c>
      <c r="AY175" s="9" t="e">
        <f t="shared" si="76"/>
        <v>#N/A</v>
      </c>
      <c r="AZ175" s="9" t="e">
        <f t="shared" si="7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89"/>
        <v>175</v>
      </c>
      <c r="BK175" s="7">
        <f t="shared" si="89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6"/>
        <v>#N/A</v>
      </c>
      <c r="J176" s="5"/>
      <c r="K176" s="5"/>
      <c r="L176" s="5"/>
      <c r="M176" s="4"/>
      <c r="AA176" s="1">
        <f t="shared" si="78"/>
        <v>0</v>
      </c>
      <c r="AB176" s="1">
        <f t="shared" si="78"/>
        <v>0</v>
      </c>
      <c r="AC176" s="1">
        <f t="shared" si="79"/>
        <v>0</v>
      </c>
      <c r="AD176" s="1">
        <f t="shared" si="80"/>
        <v>0</v>
      </c>
      <c r="AE176" s="1" t="str">
        <f t="shared" si="85"/>
        <v/>
      </c>
      <c r="AF176" s="1" t="str">
        <f t="shared" si="81"/>
        <v/>
      </c>
      <c r="AG176" s="1" t="str">
        <f t="shared" si="81"/>
        <v/>
      </c>
      <c r="AH176" s="1" t="str">
        <f t="shared" si="81"/>
        <v/>
      </c>
      <c r="AI176" s="1" t="e">
        <f t="shared" si="86"/>
        <v>#N/A</v>
      </c>
      <c r="AJ176" s="9" t="e">
        <f t="shared" si="67"/>
        <v>#N/A</v>
      </c>
      <c r="AK176" s="9" t="e">
        <f t="shared" si="68"/>
        <v>#N/A</v>
      </c>
      <c r="AL176" s="9" t="e">
        <f t="shared" si="69"/>
        <v>#N/A</v>
      </c>
      <c r="AM176" s="9" t="e">
        <f t="shared" si="70"/>
        <v>#N/A</v>
      </c>
      <c r="AN176" s="9" t="e">
        <f t="shared" si="71"/>
        <v>#N/A</v>
      </c>
      <c r="AO176" s="9" t="e">
        <f t="shared" si="72"/>
        <v>#N/A</v>
      </c>
      <c r="AP176" s="1" t="str">
        <f t="shared" si="82"/>
        <v/>
      </c>
      <c r="AQ176" s="1" t="str">
        <f t="shared" si="82"/>
        <v/>
      </c>
      <c r="AS176" s="1" t="str">
        <f t="shared" si="83"/>
        <v/>
      </c>
      <c r="AT176" s="1" t="e">
        <f t="shared" si="87"/>
        <v>#N/A</v>
      </c>
      <c r="AU176" s="1" t="e">
        <f t="shared" si="73"/>
        <v>#N/A</v>
      </c>
      <c r="AV176" s="9" t="e">
        <f t="shared" si="84"/>
        <v>#N/A</v>
      </c>
      <c r="AW176" s="9" t="e">
        <f t="shared" si="74"/>
        <v>#N/A</v>
      </c>
      <c r="AX176" s="9" t="e">
        <f t="shared" si="75"/>
        <v>#N/A</v>
      </c>
      <c r="AY176" s="9" t="e">
        <f t="shared" si="76"/>
        <v>#N/A</v>
      </c>
      <c r="AZ176" s="9" t="e">
        <f t="shared" si="7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0">+BJ175+1</f>
        <v>176</v>
      </c>
      <c r="BK176" s="7">
        <f t="shared" si="90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6"/>
        <v>#N/A</v>
      </c>
      <c r="J177" s="5"/>
      <c r="K177" s="5"/>
      <c r="L177" s="5"/>
      <c r="M177" s="4"/>
      <c r="AA177" s="1">
        <f t="shared" si="78"/>
        <v>0</v>
      </c>
      <c r="AB177" s="1">
        <f t="shared" si="78"/>
        <v>0</v>
      </c>
      <c r="AC177" s="1">
        <f t="shared" si="79"/>
        <v>0</v>
      </c>
      <c r="AD177" s="1">
        <f t="shared" si="80"/>
        <v>0</v>
      </c>
      <c r="AE177" s="1" t="str">
        <f t="shared" si="85"/>
        <v/>
      </c>
      <c r="AF177" s="1" t="str">
        <f t="shared" si="81"/>
        <v/>
      </c>
      <c r="AG177" s="1" t="str">
        <f t="shared" si="81"/>
        <v/>
      </c>
      <c r="AH177" s="1" t="str">
        <f t="shared" si="81"/>
        <v/>
      </c>
      <c r="AI177" s="1" t="e">
        <f t="shared" si="86"/>
        <v>#N/A</v>
      </c>
      <c r="AJ177" s="9" t="e">
        <f t="shared" si="67"/>
        <v>#N/A</v>
      </c>
      <c r="AK177" s="9" t="e">
        <f t="shared" si="68"/>
        <v>#N/A</v>
      </c>
      <c r="AL177" s="9" t="e">
        <f t="shared" si="69"/>
        <v>#N/A</v>
      </c>
      <c r="AM177" s="9" t="e">
        <f t="shared" si="70"/>
        <v>#N/A</v>
      </c>
      <c r="AN177" s="9" t="e">
        <f t="shared" si="71"/>
        <v>#N/A</v>
      </c>
      <c r="AO177" s="9" t="e">
        <f t="shared" si="72"/>
        <v>#N/A</v>
      </c>
      <c r="AP177" s="1" t="str">
        <f t="shared" si="82"/>
        <v/>
      </c>
      <c r="AQ177" s="1" t="str">
        <f t="shared" si="82"/>
        <v/>
      </c>
      <c r="AS177" s="1" t="str">
        <f t="shared" si="83"/>
        <v/>
      </c>
      <c r="AT177" s="1" t="e">
        <f t="shared" si="87"/>
        <v>#N/A</v>
      </c>
      <c r="AU177" s="1" t="e">
        <f t="shared" si="73"/>
        <v>#N/A</v>
      </c>
      <c r="AV177" s="9" t="e">
        <f t="shared" si="84"/>
        <v>#N/A</v>
      </c>
      <c r="AW177" s="9" t="e">
        <f t="shared" si="74"/>
        <v>#N/A</v>
      </c>
      <c r="AX177" s="9" t="e">
        <f t="shared" si="75"/>
        <v>#N/A</v>
      </c>
      <c r="AY177" s="9" t="e">
        <f t="shared" si="76"/>
        <v>#N/A</v>
      </c>
      <c r="AZ177" s="9" t="e">
        <f t="shared" si="7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0"/>
        <v>177</v>
      </c>
      <c r="BK177" s="7">
        <f t="shared" si="90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6"/>
        <v>#N/A</v>
      </c>
      <c r="J178" s="5"/>
      <c r="K178" s="5"/>
      <c r="L178" s="5"/>
      <c r="M178" s="4"/>
      <c r="AA178" s="1">
        <f t="shared" si="78"/>
        <v>0</v>
      </c>
      <c r="AB178" s="1">
        <f t="shared" si="78"/>
        <v>0</v>
      </c>
      <c r="AC178" s="1">
        <f t="shared" si="79"/>
        <v>0</v>
      </c>
      <c r="AD178" s="1">
        <f t="shared" si="80"/>
        <v>0</v>
      </c>
      <c r="AE178" s="1" t="str">
        <f t="shared" si="85"/>
        <v/>
      </c>
      <c r="AF178" s="1" t="str">
        <f t="shared" si="81"/>
        <v/>
      </c>
      <c r="AG178" s="1" t="str">
        <f t="shared" si="81"/>
        <v/>
      </c>
      <c r="AH178" s="1" t="str">
        <f t="shared" si="81"/>
        <v/>
      </c>
      <c r="AI178" s="1" t="e">
        <f t="shared" si="86"/>
        <v>#N/A</v>
      </c>
      <c r="AJ178" s="9" t="e">
        <f t="shared" si="67"/>
        <v>#N/A</v>
      </c>
      <c r="AK178" s="9" t="e">
        <f t="shared" si="68"/>
        <v>#N/A</v>
      </c>
      <c r="AL178" s="9" t="e">
        <f t="shared" si="69"/>
        <v>#N/A</v>
      </c>
      <c r="AM178" s="9" t="e">
        <f t="shared" si="70"/>
        <v>#N/A</v>
      </c>
      <c r="AN178" s="9" t="e">
        <f t="shared" si="71"/>
        <v>#N/A</v>
      </c>
      <c r="AO178" s="9" t="e">
        <f t="shared" si="72"/>
        <v>#N/A</v>
      </c>
      <c r="AP178" s="1" t="str">
        <f t="shared" si="82"/>
        <v/>
      </c>
      <c r="AQ178" s="1" t="str">
        <f t="shared" si="82"/>
        <v/>
      </c>
      <c r="AS178" s="1" t="str">
        <f t="shared" si="83"/>
        <v/>
      </c>
      <c r="AT178" s="1" t="e">
        <f t="shared" si="87"/>
        <v>#N/A</v>
      </c>
      <c r="AU178" s="1" t="e">
        <f t="shared" si="73"/>
        <v>#N/A</v>
      </c>
      <c r="AV178" s="9" t="e">
        <f t="shared" si="84"/>
        <v>#N/A</v>
      </c>
      <c r="AW178" s="9" t="e">
        <f t="shared" si="74"/>
        <v>#N/A</v>
      </c>
      <c r="AX178" s="9" t="e">
        <f t="shared" si="75"/>
        <v>#N/A</v>
      </c>
      <c r="AY178" s="9" t="e">
        <f t="shared" si="76"/>
        <v>#N/A</v>
      </c>
      <c r="AZ178" s="9" t="e">
        <f t="shared" si="7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0"/>
        <v>178</v>
      </c>
      <c r="BK178" s="7">
        <f t="shared" si="90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6"/>
        <v>#N/A</v>
      </c>
      <c r="J179" s="5"/>
      <c r="K179" s="5"/>
      <c r="L179" s="5"/>
      <c r="M179" s="4"/>
      <c r="AA179" s="1">
        <f t="shared" si="78"/>
        <v>0</v>
      </c>
      <c r="AB179" s="1">
        <f t="shared" si="78"/>
        <v>0</v>
      </c>
      <c r="AC179" s="1">
        <f t="shared" si="79"/>
        <v>0</v>
      </c>
      <c r="AD179" s="1">
        <f t="shared" si="80"/>
        <v>0</v>
      </c>
      <c r="AE179" s="1" t="str">
        <f t="shared" si="85"/>
        <v/>
      </c>
      <c r="AF179" s="1" t="str">
        <f t="shared" si="81"/>
        <v/>
      </c>
      <c r="AG179" s="1" t="str">
        <f t="shared" si="81"/>
        <v/>
      </c>
      <c r="AH179" s="1" t="str">
        <f t="shared" si="81"/>
        <v/>
      </c>
      <c r="AI179" s="1" t="e">
        <f t="shared" si="86"/>
        <v>#N/A</v>
      </c>
      <c r="AJ179" s="9" t="e">
        <f t="shared" si="67"/>
        <v>#N/A</v>
      </c>
      <c r="AK179" s="9" t="e">
        <f t="shared" si="68"/>
        <v>#N/A</v>
      </c>
      <c r="AL179" s="9" t="e">
        <f t="shared" si="69"/>
        <v>#N/A</v>
      </c>
      <c r="AM179" s="9" t="e">
        <f t="shared" si="70"/>
        <v>#N/A</v>
      </c>
      <c r="AN179" s="9" t="e">
        <f t="shared" si="71"/>
        <v>#N/A</v>
      </c>
      <c r="AO179" s="9" t="e">
        <f t="shared" si="72"/>
        <v>#N/A</v>
      </c>
      <c r="AP179" s="1" t="str">
        <f t="shared" si="82"/>
        <v/>
      </c>
      <c r="AQ179" s="1" t="str">
        <f t="shared" si="82"/>
        <v/>
      </c>
      <c r="AS179" s="1" t="str">
        <f t="shared" si="83"/>
        <v/>
      </c>
      <c r="AT179" s="1" t="e">
        <f t="shared" si="87"/>
        <v>#N/A</v>
      </c>
      <c r="AU179" s="1" t="e">
        <f t="shared" si="73"/>
        <v>#N/A</v>
      </c>
      <c r="AV179" s="9" t="e">
        <f t="shared" si="84"/>
        <v>#N/A</v>
      </c>
      <c r="AW179" s="9" t="e">
        <f t="shared" si="74"/>
        <v>#N/A</v>
      </c>
      <c r="AX179" s="9" t="e">
        <f t="shared" si="75"/>
        <v>#N/A</v>
      </c>
      <c r="AY179" s="9" t="e">
        <f t="shared" si="76"/>
        <v>#N/A</v>
      </c>
      <c r="AZ179" s="9" t="e">
        <f t="shared" si="7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0"/>
        <v>179</v>
      </c>
      <c r="BK179" s="7">
        <f t="shared" si="90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6"/>
        <v>#N/A</v>
      </c>
      <c r="J180" s="5"/>
      <c r="K180" s="5"/>
      <c r="L180" s="5"/>
      <c r="M180" s="4"/>
      <c r="AA180" s="1">
        <f t="shared" si="78"/>
        <v>0</v>
      </c>
      <c r="AB180" s="1">
        <f t="shared" si="78"/>
        <v>0</v>
      </c>
      <c r="AC180" s="1">
        <f t="shared" si="79"/>
        <v>0</v>
      </c>
      <c r="AD180" s="1">
        <f t="shared" si="80"/>
        <v>0</v>
      </c>
      <c r="AE180" s="1" t="str">
        <f t="shared" si="85"/>
        <v/>
      </c>
      <c r="AF180" s="1" t="str">
        <f t="shared" si="81"/>
        <v/>
      </c>
      <c r="AG180" s="1" t="str">
        <f t="shared" si="81"/>
        <v/>
      </c>
      <c r="AH180" s="1" t="str">
        <f t="shared" si="81"/>
        <v/>
      </c>
      <c r="AI180" s="1" t="e">
        <f t="shared" si="86"/>
        <v>#N/A</v>
      </c>
      <c r="AJ180" s="9" t="e">
        <f t="shared" si="67"/>
        <v>#N/A</v>
      </c>
      <c r="AK180" s="9" t="e">
        <f t="shared" si="68"/>
        <v>#N/A</v>
      </c>
      <c r="AL180" s="9" t="e">
        <f t="shared" si="69"/>
        <v>#N/A</v>
      </c>
      <c r="AM180" s="9" t="e">
        <f t="shared" si="70"/>
        <v>#N/A</v>
      </c>
      <c r="AN180" s="9" t="e">
        <f t="shared" si="71"/>
        <v>#N/A</v>
      </c>
      <c r="AO180" s="9" t="e">
        <f t="shared" si="72"/>
        <v>#N/A</v>
      </c>
      <c r="AP180" s="1" t="str">
        <f t="shared" si="82"/>
        <v/>
      </c>
      <c r="AQ180" s="1" t="str">
        <f t="shared" si="82"/>
        <v/>
      </c>
      <c r="AS180" s="1" t="str">
        <f t="shared" si="83"/>
        <v/>
      </c>
      <c r="AT180" s="1" t="e">
        <f t="shared" si="87"/>
        <v>#N/A</v>
      </c>
      <c r="AU180" s="1" t="e">
        <f t="shared" si="73"/>
        <v>#N/A</v>
      </c>
      <c r="AV180" s="9" t="e">
        <f t="shared" si="84"/>
        <v>#N/A</v>
      </c>
      <c r="AW180" s="9" t="e">
        <f t="shared" si="74"/>
        <v>#N/A</v>
      </c>
      <c r="AX180" s="9" t="e">
        <f t="shared" si="75"/>
        <v>#N/A</v>
      </c>
      <c r="AY180" s="9" t="e">
        <f t="shared" si="76"/>
        <v>#N/A</v>
      </c>
      <c r="AZ180" s="9" t="e">
        <f t="shared" si="7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0"/>
        <v>180</v>
      </c>
      <c r="BK180" s="7">
        <f t="shared" si="90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6"/>
        <v>#N/A</v>
      </c>
      <c r="J181" s="5"/>
      <c r="K181" s="5"/>
      <c r="L181" s="5"/>
      <c r="M181" s="4"/>
      <c r="AA181" s="1">
        <f t="shared" si="78"/>
        <v>0</v>
      </c>
      <c r="AB181" s="1">
        <f t="shared" si="78"/>
        <v>0</v>
      </c>
      <c r="AC181" s="1">
        <f t="shared" si="79"/>
        <v>0</v>
      </c>
      <c r="AD181" s="1">
        <f t="shared" si="80"/>
        <v>0</v>
      </c>
      <c r="AE181" s="1" t="str">
        <f t="shared" si="85"/>
        <v/>
      </c>
      <c r="AF181" s="1" t="str">
        <f t="shared" si="81"/>
        <v/>
      </c>
      <c r="AG181" s="1" t="str">
        <f t="shared" si="81"/>
        <v/>
      </c>
      <c r="AH181" s="1" t="str">
        <f t="shared" si="81"/>
        <v/>
      </c>
      <c r="AI181" s="1" t="e">
        <f t="shared" si="86"/>
        <v>#N/A</v>
      </c>
      <c r="AJ181" s="9" t="e">
        <f t="shared" si="67"/>
        <v>#N/A</v>
      </c>
      <c r="AK181" s="9" t="e">
        <f t="shared" si="68"/>
        <v>#N/A</v>
      </c>
      <c r="AL181" s="9" t="e">
        <f t="shared" si="69"/>
        <v>#N/A</v>
      </c>
      <c r="AM181" s="9" t="e">
        <f t="shared" si="70"/>
        <v>#N/A</v>
      </c>
      <c r="AN181" s="9" t="e">
        <f t="shared" si="71"/>
        <v>#N/A</v>
      </c>
      <c r="AO181" s="9" t="e">
        <f t="shared" si="72"/>
        <v>#N/A</v>
      </c>
      <c r="AP181" s="1" t="str">
        <f t="shared" si="82"/>
        <v/>
      </c>
      <c r="AQ181" s="1" t="str">
        <f t="shared" si="82"/>
        <v/>
      </c>
      <c r="AS181" s="1" t="str">
        <f t="shared" si="83"/>
        <v/>
      </c>
      <c r="AT181" s="1" t="e">
        <f t="shared" si="87"/>
        <v>#N/A</v>
      </c>
      <c r="AU181" s="1" t="e">
        <f t="shared" si="73"/>
        <v>#N/A</v>
      </c>
      <c r="AV181" s="9" t="e">
        <f t="shared" si="84"/>
        <v>#N/A</v>
      </c>
      <c r="AW181" s="9" t="e">
        <f t="shared" si="74"/>
        <v>#N/A</v>
      </c>
      <c r="AX181" s="9" t="e">
        <f t="shared" si="75"/>
        <v>#N/A</v>
      </c>
      <c r="AY181" s="9" t="e">
        <f t="shared" si="76"/>
        <v>#N/A</v>
      </c>
      <c r="AZ181" s="9" t="e">
        <f t="shared" si="7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0"/>
        <v>181</v>
      </c>
      <c r="BK181" s="7">
        <f t="shared" si="90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6"/>
        <v>#N/A</v>
      </c>
      <c r="J182" s="5"/>
      <c r="K182" s="5"/>
      <c r="L182" s="5"/>
      <c r="M182" s="4"/>
      <c r="AA182" s="1">
        <f t="shared" si="78"/>
        <v>0</v>
      </c>
      <c r="AB182" s="1">
        <f t="shared" si="78"/>
        <v>0</v>
      </c>
      <c r="AC182" s="1">
        <f t="shared" si="79"/>
        <v>0</v>
      </c>
      <c r="AD182" s="1">
        <f t="shared" si="80"/>
        <v>0</v>
      </c>
      <c r="AE182" s="1" t="str">
        <f t="shared" si="85"/>
        <v/>
      </c>
      <c r="AF182" s="1" t="str">
        <f t="shared" si="81"/>
        <v/>
      </c>
      <c r="AG182" s="1" t="str">
        <f t="shared" si="81"/>
        <v/>
      </c>
      <c r="AH182" s="1" t="str">
        <f t="shared" si="81"/>
        <v/>
      </c>
      <c r="AI182" s="1" t="e">
        <f t="shared" si="86"/>
        <v>#N/A</v>
      </c>
      <c r="AJ182" s="9" t="e">
        <f t="shared" si="67"/>
        <v>#N/A</v>
      </c>
      <c r="AK182" s="9" t="e">
        <f t="shared" si="68"/>
        <v>#N/A</v>
      </c>
      <c r="AL182" s="9" t="e">
        <f t="shared" si="69"/>
        <v>#N/A</v>
      </c>
      <c r="AM182" s="9" t="e">
        <f t="shared" si="70"/>
        <v>#N/A</v>
      </c>
      <c r="AN182" s="9" t="e">
        <f t="shared" si="71"/>
        <v>#N/A</v>
      </c>
      <c r="AO182" s="9" t="e">
        <f t="shared" si="72"/>
        <v>#N/A</v>
      </c>
      <c r="AP182" s="1" t="str">
        <f t="shared" si="82"/>
        <v/>
      </c>
      <c r="AQ182" s="1" t="str">
        <f t="shared" si="82"/>
        <v/>
      </c>
      <c r="AS182" s="1" t="str">
        <f t="shared" si="83"/>
        <v/>
      </c>
      <c r="AT182" s="1" t="e">
        <f t="shared" si="87"/>
        <v>#N/A</v>
      </c>
      <c r="AU182" s="1" t="e">
        <f t="shared" si="73"/>
        <v>#N/A</v>
      </c>
      <c r="AV182" s="9" t="e">
        <f t="shared" si="84"/>
        <v>#N/A</v>
      </c>
      <c r="AW182" s="9" t="e">
        <f t="shared" si="74"/>
        <v>#N/A</v>
      </c>
      <c r="AX182" s="9" t="e">
        <f t="shared" si="75"/>
        <v>#N/A</v>
      </c>
      <c r="AY182" s="9" t="e">
        <f t="shared" si="76"/>
        <v>#N/A</v>
      </c>
      <c r="AZ182" s="9" t="e">
        <f t="shared" si="7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0"/>
        <v>182</v>
      </c>
      <c r="BK182" s="7">
        <f t="shared" si="90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6"/>
        <v>#N/A</v>
      </c>
      <c r="J183" s="5"/>
      <c r="K183" s="5"/>
      <c r="L183" s="5"/>
      <c r="M183" s="4"/>
      <c r="AA183" s="1">
        <f t="shared" si="78"/>
        <v>0</v>
      </c>
      <c r="AB183" s="1">
        <f t="shared" si="78"/>
        <v>0</v>
      </c>
      <c r="AC183" s="1">
        <f t="shared" si="79"/>
        <v>0</v>
      </c>
      <c r="AD183" s="1">
        <f t="shared" si="80"/>
        <v>0</v>
      </c>
      <c r="AE183" s="1" t="str">
        <f t="shared" si="85"/>
        <v/>
      </c>
      <c r="AF183" s="1" t="str">
        <f t="shared" si="81"/>
        <v/>
      </c>
      <c r="AG183" s="1" t="str">
        <f t="shared" si="81"/>
        <v/>
      </c>
      <c r="AH183" s="1" t="str">
        <f t="shared" si="81"/>
        <v/>
      </c>
      <c r="AI183" s="1" t="e">
        <f t="shared" si="86"/>
        <v>#N/A</v>
      </c>
      <c r="AJ183" s="9" t="e">
        <f t="shared" si="67"/>
        <v>#N/A</v>
      </c>
      <c r="AK183" s="9" t="e">
        <f t="shared" si="68"/>
        <v>#N/A</v>
      </c>
      <c r="AL183" s="9" t="e">
        <f t="shared" si="69"/>
        <v>#N/A</v>
      </c>
      <c r="AM183" s="9" t="e">
        <f t="shared" si="70"/>
        <v>#N/A</v>
      </c>
      <c r="AN183" s="9" t="e">
        <f t="shared" si="71"/>
        <v>#N/A</v>
      </c>
      <c r="AO183" s="9" t="e">
        <f t="shared" si="72"/>
        <v>#N/A</v>
      </c>
      <c r="AP183" s="1" t="str">
        <f t="shared" si="82"/>
        <v/>
      </c>
      <c r="AQ183" s="1" t="str">
        <f t="shared" si="82"/>
        <v/>
      </c>
      <c r="AS183" s="1" t="str">
        <f t="shared" si="83"/>
        <v/>
      </c>
      <c r="AT183" s="1" t="e">
        <f t="shared" si="87"/>
        <v>#N/A</v>
      </c>
      <c r="AU183" s="1" t="e">
        <f t="shared" si="73"/>
        <v>#N/A</v>
      </c>
      <c r="AV183" s="9" t="e">
        <f t="shared" si="84"/>
        <v>#N/A</v>
      </c>
      <c r="AW183" s="9" t="e">
        <f t="shared" si="74"/>
        <v>#N/A</v>
      </c>
      <c r="AX183" s="9" t="e">
        <f t="shared" si="75"/>
        <v>#N/A</v>
      </c>
      <c r="AY183" s="9" t="e">
        <f t="shared" si="76"/>
        <v>#N/A</v>
      </c>
      <c r="AZ183" s="9" t="e">
        <f t="shared" si="7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0"/>
        <v>183</v>
      </c>
      <c r="BK183" s="7">
        <f t="shared" si="90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6"/>
        <v>#N/A</v>
      </c>
      <c r="J184" s="5"/>
      <c r="K184" s="5"/>
      <c r="L184" s="5"/>
      <c r="M184" s="4"/>
      <c r="AA184" s="1">
        <f t="shared" si="78"/>
        <v>0</v>
      </c>
      <c r="AB184" s="1">
        <f t="shared" si="78"/>
        <v>0</v>
      </c>
      <c r="AC184" s="1">
        <f t="shared" si="79"/>
        <v>0</v>
      </c>
      <c r="AD184" s="1">
        <f t="shared" si="80"/>
        <v>0</v>
      </c>
      <c r="AE184" s="1" t="str">
        <f t="shared" si="85"/>
        <v/>
      </c>
      <c r="AF184" s="1" t="str">
        <f t="shared" si="81"/>
        <v/>
      </c>
      <c r="AG184" s="1" t="str">
        <f t="shared" si="81"/>
        <v/>
      </c>
      <c r="AH184" s="1" t="str">
        <f t="shared" si="81"/>
        <v/>
      </c>
      <c r="AI184" s="1" t="e">
        <f t="shared" si="86"/>
        <v>#N/A</v>
      </c>
      <c r="AJ184" s="9" t="e">
        <f t="shared" si="67"/>
        <v>#N/A</v>
      </c>
      <c r="AK184" s="9" t="e">
        <f t="shared" si="68"/>
        <v>#N/A</v>
      </c>
      <c r="AL184" s="9" t="e">
        <f t="shared" si="69"/>
        <v>#N/A</v>
      </c>
      <c r="AM184" s="9" t="e">
        <f t="shared" si="70"/>
        <v>#N/A</v>
      </c>
      <c r="AN184" s="9" t="e">
        <f t="shared" si="71"/>
        <v>#N/A</v>
      </c>
      <c r="AO184" s="9" t="e">
        <f t="shared" si="72"/>
        <v>#N/A</v>
      </c>
      <c r="AP184" s="1" t="str">
        <f t="shared" si="82"/>
        <v/>
      </c>
      <c r="AQ184" s="1" t="str">
        <f t="shared" si="82"/>
        <v/>
      </c>
      <c r="AS184" s="1" t="str">
        <f t="shared" si="83"/>
        <v/>
      </c>
      <c r="AT184" s="1" t="e">
        <f t="shared" si="87"/>
        <v>#N/A</v>
      </c>
      <c r="AU184" s="1" t="e">
        <f t="shared" si="73"/>
        <v>#N/A</v>
      </c>
      <c r="AV184" s="9" t="e">
        <f t="shared" si="84"/>
        <v>#N/A</v>
      </c>
      <c r="AW184" s="9" t="e">
        <f t="shared" si="74"/>
        <v>#N/A</v>
      </c>
      <c r="AX184" s="9" t="e">
        <f t="shared" si="75"/>
        <v>#N/A</v>
      </c>
      <c r="AY184" s="9" t="e">
        <f t="shared" si="76"/>
        <v>#N/A</v>
      </c>
      <c r="AZ184" s="9" t="e">
        <f t="shared" si="7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0"/>
        <v>184</v>
      </c>
      <c r="BK184" s="7">
        <f t="shared" si="90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6"/>
        <v>#N/A</v>
      </c>
      <c r="J185" s="5"/>
      <c r="K185" s="5"/>
      <c r="L185" s="5"/>
      <c r="M185" s="4"/>
      <c r="AA185" s="1">
        <f t="shared" si="78"/>
        <v>0</v>
      </c>
      <c r="AB185" s="1">
        <f t="shared" si="78"/>
        <v>0</v>
      </c>
      <c r="AC185" s="1">
        <f t="shared" si="79"/>
        <v>0</v>
      </c>
      <c r="AD185" s="1">
        <f t="shared" si="80"/>
        <v>0</v>
      </c>
      <c r="AE185" s="1" t="str">
        <f t="shared" si="85"/>
        <v/>
      </c>
      <c r="AF185" s="1" t="str">
        <f t="shared" si="81"/>
        <v/>
      </c>
      <c r="AG185" s="1" t="str">
        <f t="shared" si="81"/>
        <v/>
      </c>
      <c r="AH185" s="1" t="str">
        <f t="shared" si="81"/>
        <v/>
      </c>
      <c r="AI185" s="1" t="e">
        <f t="shared" si="86"/>
        <v>#N/A</v>
      </c>
      <c r="AJ185" s="9" t="e">
        <f t="shared" si="67"/>
        <v>#N/A</v>
      </c>
      <c r="AK185" s="9" t="e">
        <f t="shared" si="68"/>
        <v>#N/A</v>
      </c>
      <c r="AL185" s="9" t="e">
        <f t="shared" si="69"/>
        <v>#N/A</v>
      </c>
      <c r="AM185" s="9" t="e">
        <f t="shared" si="70"/>
        <v>#N/A</v>
      </c>
      <c r="AN185" s="9" t="e">
        <f t="shared" si="71"/>
        <v>#N/A</v>
      </c>
      <c r="AO185" s="9" t="e">
        <f t="shared" si="72"/>
        <v>#N/A</v>
      </c>
      <c r="AP185" s="1" t="str">
        <f t="shared" si="82"/>
        <v/>
      </c>
      <c r="AQ185" s="1" t="str">
        <f t="shared" si="82"/>
        <v/>
      </c>
      <c r="AS185" s="1" t="str">
        <f t="shared" si="83"/>
        <v/>
      </c>
      <c r="AT185" s="1" t="e">
        <f t="shared" si="87"/>
        <v>#N/A</v>
      </c>
      <c r="AU185" s="1" t="e">
        <f t="shared" si="73"/>
        <v>#N/A</v>
      </c>
      <c r="AV185" s="9" t="e">
        <f t="shared" si="84"/>
        <v>#N/A</v>
      </c>
      <c r="AW185" s="9" t="e">
        <f t="shared" si="74"/>
        <v>#N/A</v>
      </c>
      <c r="AX185" s="9" t="e">
        <f t="shared" si="75"/>
        <v>#N/A</v>
      </c>
      <c r="AY185" s="9" t="e">
        <f t="shared" si="76"/>
        <v>#N/A</v>
      </c>
      <c r="AZ185" s="9" t="e">
        <f t="shared" si="7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0"/>
        <v>185</v>
      </c>
      <c r="BK185" s="7">
        <f t="shared" si="90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6"/>
        <v>#N/A</v>
      </c>
      <c r="J186" s="5"/>
      <c r="K186" s="5"/>
      <c r="L186" s="5"/>
      <c r="M186" s="4"/>
      <c r="AA186" s="1">
        <f t="shared" si="78"/>
        <v>0</v>
      </c>
      <c r="AB186" s="1">
        <f t="shared" si="78"/>
        <v>0</v>
      </c>
      <c r="AC186" s="1">
        <f t="shared" si="79"/>
        <v>0</v>
      </c>
      <c r="AD186" s="1">
        <f t="shared" si="80"/>
        <v>0</v>
      </c>
      <c r="AE186" s="1" t="str">
        <f t="shared" si="85"/>
        <v/>
      </c>
      <c r="AF186" s="1" t="str">
        <f t="shared" si="81"/>
        <v/>
      </c>
      <c r="AG186" s="1" t="str">
        <f t="shared" si="81"/>
        <v/>
      </c>
      <c r="AH186" s="1" t="str">
        <f t="shared" si="81"/>
        <v/>
      </c>
      <c r="AI186" s="1" t="e">
        <f t="shared" si="86"/>
        <v>#N/A</v>
      </c>
      <c r="AJ186" s="9" t="e">
        <f t="shared" si="67"/>
        <v>#N/A</v>
      </c>
      <c r="AK186" s="9" t="e">
        <f t="shared" si="68"/>
        <v>#N/A</v>
      </c>
      <c r="AL186" s="9" t="e">
        <f t="shared" si="69"/>
        <v>#N/A</v>
      </c>
      <c r="AM186" s="9" t="e">
        <f t="shared" si="70"/>
        <v>#N/A</v>
      </c>
      <c r="AN186" s="9" t="e">
        <f t="shared" si="71"/>
        <v>#N/A</v>
      </c>
      <c r="AO186" s="9" t="e">
        <f t="shared" si="72"/>
        <v>#N/A</v>
      </c>
      <c r="AP186" s="1" t="str">
        <f t="shared" si="82"/>
        <v/>
      </c>
      <c r="AQ186" s="1" t="str">
        <f t="shared" si="82"/>
        <v/>
      </c>
      <c r="AS186" s="1" t="str">
        <f t="shared" si="83"/>
        <v/>
      </c>
      <c r="AT186" s="1" t="e">
        <f t="shared" si="87"/>
        <v>#N/A</v>
      </c>
      <c r="AU186" s="1" t="e">
        <f t="shared" si="73"/>
        <v>#N/A</v>
      </c>
      <c r="AV186" s="9" t="e">
        <f t="shared" si="84"/>
        <v>#N/A</v>
      </c>
      <c r="AW186" s="9" t="e">
        <f t="shared" si="74"/>
        <v>#N/A</v>
      </c>
      <c r="AX186" s="9" t="e">
        <f t="shared" si="75"/>
        <v>#N/A</v>
      </c>
      <c r="AY186" s="9" t="e">
        <f t="shared" si="76"/>
        <v>#N/A</v>
      </c>
      <c r="AZ186" s="9" t="e">
        <f t="shared" si="7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0"/>
        <v>186</v>
      </c>
      <c r="BK186" s="7">
        <f t="shared" si="90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6"/>
        <v>#N/A</v>
      </c>
      <c r="J187" s="5"/>
      <c r="K187" s="5"/>
      <c r="L187" s="5"/>
      <c r="M187" s="4"/>
      <c r="AA187" s="1">
        <f t="shared" si="78"/>
        <v>0</v>
      </c>
      <c r="AB187" s="1">
        <f t="shared" si="78"/>
        <v>0</v>
      </c>
      <c r="AC187" s="1">
        <f t="shared" si="79"/>
        <v>0</v>
      </c>
      <c r="AD187" s="1">
        <f t="shared" si="80"/>
        <v>0</v>
      </c>
      <c r="AE187" s="1" t="str">
        <f t="shared" si="85"/>
        <v/>
      </c>
      <c r="AF187" s="1" t="str">
        <f t="shared" si="81"/>
        <v/>
      </c>
      <c r="AG187" s="1" t="str">
        <f t="shared" si="81"/>
        <v/>
      </c>
      <c r="AH187" s="1" t="str">
        <f t="shared" si="81"/>
        <v/>
      </c>
      <c r="AI187" s="1" t="e">
        <f t="shared" si="86"/>
        <v>#N/A</v>
      </c>
      <c r="AJ187" s="9" t="e">
        <f t="shared" si="67"/>
        <v>#N/A</v>
      </c>
      <c r="AK187" s="9" t="e">
        <f t="shared" si="68"/>
        <v>#N/A</v>
      </c>
      <c r="AL187" s="9" t="e">
        <f t="shared" si="69"/>
        <v>#N/A</v>
      </c>
      <c r="AM187" s="9" t="e">
        <f t="shared" si="70"/>
        <v>#N/A</v>
      </c>
      <c r="AN187" s="9" t="e">
        <f t="shared" si="71"/>
        <v>#N/A</v>
      </c>
      <c r="AO187" s="9" t="e">
        <f t="shared" si="72"/>
        <v>#N/A</v>
      </c>
      <c r="AP187" s="1" t="str">
        <f t="shared" si="82"/>
        <v/>
      </c>
      <c r="AQ187" s="1" t="str">
        <f t="shared" si="82"/>
        <v/>
      </c>
      <c r="AS187" s="1" t="str">
        <f t="shared" si="83"/>
        <v/>
      </c>
      <c r="AT187" s="1" t="e">
        <f t="shared" si="87"/>
        <v>#N/A</v>
      </c>
      <c r="AU187" s="1" t="e">
        <f t="shared" si="73"/>
        <v>#N/A</v>
      </c>
      <c r="AV187" s="9" t="e">
        <f t="shared" si="84"/>
        <v>#N/A</v>
      </c>
      <c r="AW187" s="9" t="e">
        <f t="shared" si="74"/>
        <v>#N/A</v>
      </c>
      <c r="AX187" s="9" t="e">
        <f t="shared" si="75"/>
        <v>#N/A</v>
      </c>
      <c r="AY187" s="9" t="e">
        <f t="shared" si="76"/>
        <v>#N/A</v>
      </c>
      <c r="AZ187" s="9" t="e">
        <f t="shared" si="7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0"/>
        <v>187</v>
      </c>
      <c r="BK187" s="7">
        <f t="shared" si="90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6"/>
        <v>#N/A</v>
      </c>
      <c r="J188" s="5"/>
      <c r="K188" s="5"/>
      <c r="L188" s="5"/>
      <c r="M188" s="4"/>
      <c r="AA188" s="1">
        <f t="shared" si="78"/>
        <v>0</v>
      </c>
      <c r="AB188" s="1">
        <f t="shared" si="78"/>
        <v>0</v>
      </c>
      <c r="AC188" s="1">
        <f t="shared" si="79"/>
        <v>0</v>
      </c>
      <c r="AD188" s="1">
        <f t="shared" si="80"/>
        <v>0</v>
      </c>
      <c r="AE188" s="1" t="str">
        <f t="shared" si="85"/>
        <v/>
      </c>
      <c r="AF188" s="1" t="str">
        <f t="shared" si="81"/>
        <v/>
      </c>
      <c r="AG188" s="1" t="str">
        <f t="shared" si="81"/>
        <v/>
      </c>
      <c r="AH188" s="1" t="str">
        <f t="shared" si="81"/>
        <v/>
      </c>
      <c r="AI188" s="1" t="e">
        <f t="shared" si="86"/>
        <v>#N/A</v>
      </c>
      <c r="AJ188" s="9" t="e">
        <f t="shared" si="67"/>
        <v>#N/A</v>
      </c>
      <c r="AK188" s="9" t="e">
        <f t="shared" si="68"/>
        <v>#N/A</v>
      </c>
      <c r="AL188" s="9" t="e">
        <f t="shared" si="69"/>
        <v>#N/A</v>
      </c>
      <c r="AM188" s="9" t="e">
        <f t="shared" si="70"/>
        <v>#N/A</v>
      </c>
      <c r="AN188" s="9" t="e">
        <f t="shared" si="71"/>
        <v>#N/A</v>
      </c>
      <c r="AO188" s="9" t="e">
        <f t="shared" si="72"/>
        <v>#N/A</v>
      </c>
      <c r="AP188" s="1" t="str">
        <f t="shared" si="82"/>
        <v/>
      </c>
      <c r="AQ188" s="1" t="str">
        <f t="shared" si="82"/>
        <v/>
      </c>
      <c r="AS188" s="1" t="str">
        <f t="shared" si="83"/>
        <v/>
      </c>
      <c r="AT188" s="1" t="e">
        <f t="shared" si="87"/>
        <v>#N/A</v>
      </c>
      <c r="AU188" s="1" t="e">
        <f t="shared" si="73"/>
        <v>#N/A</v>
      </c>
      <c r="AV188" s="9" t="e">
        <f t="shared" si="84"/>
        <v>#N/A</v>
      </c>
      <c r="AW188" s="9" t="e">
        <f t="shared" si="74"/>
        <v>#N/A</v>
      </c>
      <c r="AX188" s="9" t="e">
        <f t="shared" si="75"/>
        <v>#N/A</v>
      </c>
      <c r="AY188" s="9" t="e">
        <f t="shared" si="76"/>
        <v>#N/A</v>
      </c>
      <c r="AZ188" s="9" t="e">
        <f t="shared" si="7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0"/>
        <v>188</v>
      </c>
      <c r="BK188" s="7">
        <f t="shared" si="90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6"/>
        <v>#N/A</v>
      </c>
      <c r="J189" s="5"/>
      <c r="K189" s="5"/>
      <c r="L189" s="5"/>
      <c r="M189" s="4"/>
      <c r="AA189" s="1">
        <f t="shared" si="78"/>
        <v>0</v>
      </c>
      <c r="AB189" s="1">
        <f t="shared" si="78"/>
        <v>0</v>
      </c>
      <c r="AC189" s="1">
        <f t="shared" si="79"/>
        <v>0</v>
      </c>
      <c r="AD189" s="1">
        <f t="shared" si="80"/>
        <v>0</v>
      </c>
      <c r="AE189" s="1" t="str">
        <f t="shared" si="85"/>
        <v/>
      </c>
      <c r="AF189" s="1" t="str">
        <f t="shared" si="81"/>
        <v/>
      </c>
      <c r="AG189" s="1" t="str">
        <f t="shared" si="81"/>
        <v/>
      </c>
      <c r="AH189" s="1" t="str">
        <f t="shared" si="81"/>
        <v/>
      </c>
      <c r="AI189" s="1" t="e">
        <f t="shared" si="86"/>
        <v>#N/A</v>
      </c>
      <c r="AJ189" s="9" t="e">
        <f t="shared" si="67"/>
        <v>#N/A</v>
      </c>
      <c r="AK189" s="9" t="e">
        <f t="shared" si="68"/>
        <v>#N/A</v>
      </c>
      <c r="AL189" s="9" t="e">
        <f t="shared" si="69"/>
        <v>#N/A</v>
      </c>
      <c r="AM189" s="9" t="e">
        <f t="shared" si="70"/>
        <v>#N/A</v>
      </c>
      <c r="AN189" s="9" t="e">
        <f t="shared" si="71"/>
        <v>#N/A</v>
      </c>
      <c r="AO189" s="9" t="e">
        <f t="shared" si="72"/>
        <v>#N/A</v>
      </c>
      <c r="AP189" s="1" t="str">
        <f t="shared" si="82"/>
        <v/>
      </c>
      <c r="AQ189" s="1" t="str">
        <f t="shared" si="82"/>
        <v/>
      </c>
      <c r="AS189" s="1" t="str">
        <f t="shared" si="83"/>
        <v/>
      </c>
      <c r="AT189" s="1" t="e">
        <f t="shared" si="87"/>
        <v>#N/A</v>
      </c>
      <c r="AU189" s="1" t="e">
        <f t="shared" si="73"/>
        <v>#N/A</v>
      </c>
      <c r="AV189" s="9" t="e">
        <f t="shared" si="84"/>
        <v>#N/A</v>
      </c>
      <c r="AW189" s="9" t="e">
        <f t="shared" si="74"/>
        <v>#N/A</v>
      </c>
      <c r="AX189" s="9" t="e">
        <f t="shared" si="75"/>
        <v>#N/A</v>
      </c>
      <c r="AY189" s="9" t="e">
        <f t="shared" si="76"/>
        <v>#N/A</v>
      </c>
      <c r="AZ189" s="9" t="e">
        <f t="shared" si="7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0"/>
        <v>189</v>
      </c>
      <c r="BK189" s="7">
        <f t="shared" si="90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6"/>
        <v>#N/A</v>
      </c>
      <c r="J190" s="5"/>
      <c r="K190" s="5"/>
      <c r="L190" s="5"/>
      <c r="M190" s="4"/>
      <c r="AA190" s="1">
        <f t="shared" si="78"/>
        <v>0</v>
      </c>
      <c r="AB190" s="1">
        <f t="shared" si="78"/>
        <v>0</v>
      </c>
      <c r="AC190" s="1">
        <f t="shared" si="79"/>
        <v>0</v>
      </c>
      <c r="AD190" s="1">
        <f t="shared" si="80"/>
        <v>0</v>
      </c>
      <c r="AE190" s="1" t="str">
        <f t="shared" si="85"/>
        <v/>
      </c>
      <c r="AF190" s="1" t="str">
        <f t="shared" si="81"/>
        <v/>
      </c>
      <c r="AG190" s="1" t="str">
        <f t="shared" si="81"/>
        <v/>
      </c>
      <c r="AH190" s="1" t="str">
        <f t="shared" si="81"/>
        <v/>
      </c>
      <c r="AI190" s="1" t="e">
        <f t="shared" si="86"/>
        <v>#N/A</v>
      </c>
      <c r="AJ190" s="9" t="e">
        <f t="shared" si="67"/>
        <v>#N/A</v>
      </c>
      <c r="AK190" s="9" t="e">
        <f t="shared" si="68"/>
        <v>#N/A</v>
      </c>
      <c r="AL190" s="9" t="e">
        <f t="shared" si="69"/>
        <v>#N/A</v>
      </c>
      <c r="AM190" s="9" t="e">
        <f t="shared" si="70"/>
        <v>#N/A</v>
      </c>
      <c r="AN190" s="9" t="e">
        <f t="shared" si="71"/>
        <v>#N/A</v>
      </c>
      <c r="AO190" s="9" t="e">
        <f t="shared" si="72"/>
        <v>#N/A</v>
      </c>
      <c r="AP190" s="1" t="str">
        <f t="shared" si="82"/>
        <v/>
      </c>
      <c r="AQ190" s="1" t="str">
        <f t="shared" si="82"/>
        <v/>
      </c>
      <c r="AS190" s="1" t="str">
        <f t="shared" si="83"/>
        <v/>
      </c>
      <c r="AT190" s="1" t="e">
        <f t="shared" si="87"/>
        <v>#N/A</v>
      </c>
      <c r="AU190" s="1" t="e">
        <f t="shared" si="73"/>
        <v>#N/A</v>
      </c>
      <c r="AV190" s="9" t="e">
        <f t="shared" si="84"/>
        <v>#N/A</v>
      </c>
      <c r="AW190" s="9" t="e">
        <f t="shared" si="74"/>
        <v>#N/A</v>
      </c>
      <c r="AX190" s="9" t="e">
        <f t="shared" si="75"/>
        <v>#N/A</v>
      </c>
      <c r="AY190" s="9" t="e">
        <f t="shared" si="76"/>
        <v>#N/A</v>
      </c>
      <c r="AZ190" s="9" t="e">
        <f t="shared" si="7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0"/>
        <v>190</v>
      </c>
      <c r="BK190" s="7">
        <f t="shared" si="90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6"/>
        <v>#N/A</v>
      </c>
      <c r="J191" s="5"/>
      <c r="K191" s="5"/>
      <c r="L191" s="5"/>
      <c r="M191" s="4"/>
      <c r="AA191" s="1">
        <f t="shared" si="78"/>
        <v>0</v>
      </c>
      <c r="AB191" s="1">
        <f t="shared" si="78"/>
        <v>0</v>
      </c>
      <c r="AC191" s="1">
        <f t="shared" si="79"/>
        <v>0</v>
      </c>
      <c r="AD191" s="1">
        <f t="shared" si="80"/>
        <v>0</v>
      </c>
      <c r="AE191" s="1" t="str">
        <f t="shared" si="85"/>
        <v/>
      </c>
      <c r="AF191" s="1" t="str">
        <f t="shared" si="81"/>
        <v/>
      </c>
      <c r="AG191" s="1" t="str">
        <f t="shared" si="81"/>
        <v/>
      </c>
      <c r="AH191" s="1" t="str">
        <f t="shared" si="81"/>
        <v/>
      </c>
      <c r="AI191" s="1" t="e">
        <f t="shared" si="86"/>
        <v>#N/A</v>
      </c>
      <c r="AJ191" s="9" t="e">
        <f t="shared" si="67"/>
        <v>#N/A</v>
      </c>
      <c r="AK191" s="9" t="e">
        <f t="shared" si="68"/>
        <v>#N/A</v>
      </c>
      <c r="AL191" s="9" t="e">
        <f t="shared" si="69"/>
        <v>#N/A</v>
      </c>
      <c r="AM191" s="9" t="e">
        <f t="shared" si="70"/>
        <v>#N/A</v>
      </c>
      <c r="AN191" s="9" t="e">
        <f t="shared" si="71"/>
        <v>#N/A</v>
      </c>
      <c r="AO191" s="9" t="e">
        <f t="shared" si="72"/>
        <v>#N/A</v>
      </c>
      <c r="AP191" s="1" t="str">
        <f t="shared" si="82"/>
        <v/>
      </c>
      <c r="AQ191" s="1" t="str">
        <f t="shared" si="82"/>
        <v/>
      </c>
      <c r="AS191" s="1" t="str">
        <f t="shared" si="83"/>
        <v/>
      </c>
      <c r="AT191" s="1" t="e">
        <f t="shared" si="87"/>
        <v>#N/A</v>
      </c>
      <c r="AU191" s="1" t="e">
        <f t="shared" si="73"/>
        <v>#N/A</v>
      </c>
      <c r="AV191" s="9" t="e">
        <f t="shared" si="84"/>
        <v>#N/A</v>
      </c>
      <c r="AW191" s="9" t="e">
        <f t="shared" si="74"/>
        <v>#N/A</v>
      </c>
      <c r="AX191" s="9" t="e">
        <f t="shared" si="75"/>
        <v>#N/A</v>
      </c>
      <c r="AY191" s="9" t="e">
        <f t="shared" si="76"/>
        <v>#N/A</v>
      </c>
      <c r="AZ191" s="9" t="e">
        <f t="shared" si="7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0"/>
        <v>191</v>
      </c>
      <c r="BK191" s="7">
        <f t="shared" si="90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6"/>
        <v>#N/A</v>
      </c>
      <c r="J192" s="5"/>
      <c r="K192" s="5"/>
      <c r="L192" s="5"/>
      <c r="M192" s="4"/>
      <c r="AA192" s="1">
        <f t="shared" si="78"/>
        <v>0</v>
      </c>
      <c r="AB192" s="1">
        <f t="shared" si="78"/>
        <v>0</v>
      </c>
      <c r="AC192" s="1">
        <f t="shared" si="79"/>
        <v>0</v>
      </c>
      <c r="AD192" s="1">
        <f t="shared" si="80"/>
        <v>0</v>
      </c>
      <c r="AE192" s="1" t="str">
        <f t="shared" si="85"/>
        <v/>
      </c>
      <c r="AF192" s="1" t="str">
        <f t="shared" si="81"/>
        <v/>
      </c>
      <c r="AG192" s="1" t="str">
        <f t="shared" si="81"/>
        <v/>
      </c>
      <c r="AH192" s="1" t="str">
        <f t="shared" si="81"/>
        <v/>
      </c>
      <c r="AI192" s="1" t="e">
        <f t="shared" si="86"/>
        <v>#N/A</v>
      </c>
      <c r="AJ192" s="9" t="e">
        <f t="shared" si="67"/>
        <v>#N/A</v>
      </c>
      <c r="AK192" s="9" t="e">
        <f t="shared" si="68"/>
        <v>#N/A</v>
      </c>
      <c r="AL192" s="9" t="e">
        <f t="shared" si="69"/>
        <v>#N/A</v>
      </c>
      <c r="AM192" s="9" t="e">
        <f t="shared" si="70"/>
        <v>#N/A</v>
      </c>
      <c r="AN192" s="9" t="e">
        <f t="shared" si="71"/>
        <v>#N/A</v>
      </c>
      <c r="AO192" s="9" t="e">
        <f t="shared" si="72"/>
        <v>#N/A</v>
      </c>
      <c r="AP192" s="1" t="str">
        <f t="shared" si="82"/>
        <v/>
      </c>
      <c r="AQ192" s="1" t="str">
        <f t="shared" si="82"/>
        <v/>
      </c>
      <c r="AS192" s="1" t="str">
        <f t="shared" si="83"/>
        <v/>
      </c>
      <c r="AT192" s="1" t="e">
        <f t="shared" si="87"/>
        <v>#N/A</v>
      </c>
      <c r="AU192" s="1" t="e">
        <f t="shared" si="73"/>
        <v>#N/A</v>
      </c>
      <c r="AV192" s="9" t="e">
        <f t="shared" si="84"/>
        <v>#N/A</v>
      </c>
      <c r="AW192" s="9" t="e">
        <f t="shared" si="74"/>
        <v>#N/A</v>
      </c>
      <c r="AX192" s="9" t="e">
        <f t="shared" si="75"/>
        <v>#N/A</v>
      </c>
      <c r="AY192" s="9" t="e">
        <f t="shared" si="76"/>
        <v>#N/A</v>
      </c>
      <c r="AZ192" s="9" t="e">
        <f t="shared" si="7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1">+BJ191+1</f>
        <v>192</v>
      </c>
      <c r="BK192" s="7">
        <f t="shared" si="91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6"/>
        <v>#N/A</v>
      </c>
      <c r="J193" s="5"/>
      <c r="K193" s="5"/>
      <c r="L193" s="5"/>
      <c r="M193" s="4"/>
      <c r="AA193" s="1">
        <f t="shared" si="78"/>
        <v>0</v>
      </c>
      <c r="AB193" s="1">
        <f t="shared" si="78"/>
        <v>0</v>
      </c>
      <c r="AC193" s="1">
        <f t="shared" si="79"/>
        <v>0</v>
      </c>
      <c r="AD193" s="1">
        <f t="shared" si="80"/>
        <v>0</v>
      </c>
      <c r="AE193" s="1" t="str">
        <f t="shared" si="85"/>
        <v/>
      </c>
      <c r="AF193" s="1" t="str">
        <f t="shared" si="81"/>
        <v/>
      </c>
      <c r="AG193" s="1" t="str">
        <f t="shared" si="81"/>
        <v/>
      </c>
      <c r="AH193" s="1" t="str">
        <f t="shared" si="81"/>
        <v/>
      </c>
      <c r="AI193" s="1" t="e">
        <f t="shared" si="86"/>
        <v>#N/A</v>
      </c>
      <c r="AJ193" s="9" t="e">
        <f t="shared" si="67"/>
        <v>#N/A</v>
      </c>
      <c r="AK193" s="9" t="e">
        <f t="shared" si="68"/>
        <v>#N/A</v>
      </c>
      <c r="AL193" s="9" t="e">
        <f t="shared" si="69"/>
        <v>#N/A</v>
      </c>
      <c r="AM193" s="9" t="e">
        <f t="shared" si="70"/>
        <v>#N/A</v>
      </c>
      <c r="AN193" s="9" t="e">
        <f t="shared" si="71"/>
        <v>#N/A</v>
      </c>
      <c r="AO193" s="9" t="e">
        <f t="shared" si="72"/>
        <v>#N/A</v>
      </c>
      <c r="AP193" s="1" t="str">
        <f t="shared" si="82"/>
        <v/>
      </c>
      <c r="AQ193" s="1" t="str">
        <f t="shared" si="82"/>
        <v/>
      </c>
      <c r="AS193" s="1" t="str">
        <f t="shared" si="83"/>
        <v/>
      </c>
      <c r="AT193" s="1" t="e">
        <f t="shared" si="87"/>
        <v>#N/A</v>
      </c>
      <c r="AU193" s="1" t="e">
        <f t="shared" si="73"/>
        <v>#N/A</v>
      </c>
      <c r="AV193" s="9" t="e">
        <f t="shared" si="84"/>
        <v>#N/A</v>
      </c>
      <c r="AW193" s="9" t="e">
        <f t="shared" si="74"/>
        <v>#N/A</v>
      </c>
      <c r="AX193" s="9" t="e">
        <f t="shared" si="75"/>
        <v>#N/A</v>
      </c>
      <c r="AY193" s="9" t="e">
        <f t="shared" si="76"/>
        <v>#N/A</v>
      </c>
      <c r="AZ193" s="9" t="e">
        <f t="shared" si="7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1"/>
        <v>193</v>
      </c>
      <c r="BK193" s="7">
        <f t="shared" si="91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6"/>
        <v>#N/A</v>
      </c>
      <c r="J194" s="5"/>
      <c r="K194" s="5"/>
      <c r="L194" s="5"/>
      <c r="M194" s="4"/>
      <c r="AA194" s="1">
        <f t="shared" si="78"/>
        <v>0</v>
      </c>
      <c r="AB194" s="1">
        <f t="shared" si="78"/>
        <v>0</v>
      </c>
      <c r="AC194" s="1">
        <f t="shared" si="79"/>
        <v>0</v>
      </c>
      <c r="AD194" s="1">
        <f t="shared" si="80"/>
        <v>0</v>
      </c>
      <c r="AE194" s="1" t="str">
        <f t="shared" si="85"/>
        <v/>
      </c>
      <c r="AF194" s="1" t="str">
        <f t="shared" si="81"/>
        <v/>
      </c>
      <c r="AG194" s="1" t="str">
        <f t="shared" si="81"/>
        <v/>
      </c>
      <c r="AH194" s="1" t="str">
        <f t="shared" si="81"/>
        <v/>
      </c>
      <c r="AI194" s="1" t="e">
        <f t="shared" si="86"/>
        <v>#N/A</v>
      </c>
      <c r="AJ194" s="9" t="e">
        <f t="shared" si="67"/>
        <v>#N/A</v>
      </c>
      <c r="AK194" s="9" t="e">
        <f t="shared" si="68"/>
        <v>#N/A</v>
      </c>
      <c r="AL194" s="9" t="e">
        <f t="shared" si="69"/>
        <v>#N/A</v>
      </c>
      <c r="AM194" s="9" t="e">
        <f t="shared" si="70"/>
        <v>#N/A</v>
      </c>
      <c r="AN194" s="9" t="e">
        <f t="shared" si="71"/>
        <v>#N/A</v>
      </c>
      <c r="AO194" s="9" t="e">
        <f t="shared" si="72"/>
        <v>#N/A</v>
      </c>
      <c r="AP194" s="1" t="str">
        <f t="shared" si="82"/>
        <v/>
      </c>
      <c r="AQ194" s="1" t="str">
        <f t="shared" si="82"/>
        <v/>
      </c>
      <c r="AS194" s="1" t="str">
        <f t="shared" si="83"/>
        <v/>
      </c>
      <c r="AT194" s="1" t="e">
        <f t="shared" si="87"/>
        <v>#N/A</v>
      </c>
      <c r="AU194" s="1" t="e">
        <f t="shared" si="73"/>
        <v>#N/A</v>
      </c>
      <c r="AV194" s="9" t="e">
        <f t="shared" si="84"/>
        <v>#N/A</v>
      </c>
      <c r="AW194" s="9" t="e">
        <f t="shared" si="74"/>
        <v>#N/A</v>
      </c>
      <c r="AX194" s="9" t="e">
        <f t="shared" si="75"/>
        <v>#N/A</v>
      </c>
      <c r="AY194" s="9" t="e">
        <f t="shared" si="76"/>
        <v>#N/A</v>
      </c>
      <c r="AZ194" s="9" t="e">
        <f t="shared" si="7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1"/>
        <v>194</v>
      </c>
      <c r="BK194" s="7">
        <f t="shared" si="91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6"/>
        <v>#N/A</v>
      </c>
      <c r="J195" s="5"/>
      <c r="K195" s="5"/>
      <c r="L195" s="5"/>
      <c r="M195" s="4"/>
      <c r="AA195" s="1">
        <f t="shared" si="78"/>
        <v>0</v>
      </c>
      <c r="AB195" s="1">
        <f t="shared" si="78"/>
        <v>0</v>
      </c>
      <c r="AC195" s="1">
        <f t="shared" si="79"/>
        <v>0</v>
      </c>
      <c r="AD195" s="1">
        <f t="shared" si="80"/>
        <v>0</v>
      </c>
      <c r="AE195" s="1" t="str">
        <f t="shared" si="85"/>
        <v/>
      </c>
      <c r="AF195" s="1" t="str">
        <f t="shared" si="81"/>
        <v/>
      </c>
      <c r="AG195" s="1" t="str">
        <f t="shared" si="81"/>
        <v/>
      </c>
      <c r="AH195" s="1" t="str">
        <f t="shared" si="81"/>
        <v/>
      </c>
      <c r="AI195" s="1" t="e">
        <f t="shared" si="86"/>
        <v>#N/A</v>
      </c>
      <c r="AJ195" s="9" t="e">
        <f t="shared" si="67"/>
        <v>#N/A</v>
      </c>
      <c r="AK195" s="9" t="e">
        <f t="shared" si="68"/>
        <v>#N/A</v>
      </c>
      <c r="AL195" s="9" t="e">
        <f t="shared" si="69"/>
        <v>#N/A</v>
      </c>
      <c r="AM195" s="9" t="e">
        <f t="shared" si="70"/>
        <v>#N/A</v>
      </c>
      <c r="AN195" s="9" t="e">
        <f t="shared" si="71"/>
        <v>#N/A</v>
      </c>
      <c r="AO195" s="9" t="e">
        <f t="shared" si="72"/>
        <v>#N/A</v>
      </c>
      <c r="AP195" s="1" t="str">
        <f t="shared" si="82"/>
        <v/>
      </c>
      <c r="AQ195" s="1" t="str">
        <f t="shared" si="82"/>
        <v/>
      </c>
      <c r="AS195" s="1" t="str">
        <f t="shared" si="83"/>
        <v/>
      </c>
      <c r="AT195" s="1" t="e">
        <f t="shared" si="87"/>
        <v>#N/A</v>
      </c>
      <c r="AU195" s="1" t="e">
        <f t="shared" si="73"/>
        <v>#N/A</v>
      </c>
      <c r="AV195" s="9" t="e">
        <f t="shared" si="84"/>
        <v>#N/A</v>
      </c>
      <c r="AW195" s="9" t="e">
        <f t="shared" si="74"/>
        <v>#N/A</v>
      </c>
      <c r="AX195" s="9" t="e">
        <f t="shared" si="75"/>
        <v>#N/A</v>
      </c>
      <c r="AY195" s="9" t="e">
        <f t="shared" si="76"/>
        <v>#N/A</v>
      </c>
      <c r="AZ195" s="9" t="e">
        <f t="shared" si="7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1"/>
        <v>195</v>
      </c>
      <c r="BK195" s="7">
        <f t="shared" si="91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6"/>
        <v>#N/A</v>
      </c>
      <c r="J196" s="5"/>
      <c r="K196" s="5"/>
      <c r="L196" s="5"/>
      <c r="M196" s="4"/>
      <c r="AA196" s="1">
        <f t="shared" si="78"/>
        <v>0</v>
      </c>
      <c r="AB196" s="1">
        <f t="shared" si="78"/>
        <v>0</v>
      </c>
      <c r="AC196" s="1">
        <f t="shared" si="79"/>
        <v>0</v>
      </c>
      <c r="AD196" s="1">
        <f t="shared" si="80"/>
        <v>0</v>
      </c>
      <c r="AE196" s="1" t="str">
        <f t="shared" si="85"/>
        <v/>
      </c>
      <c r="AF196" s="1" t="str">
        <f t="shared" si="81"/>
        <v/>
      </c>
      <c r="AG196" s="1" t="str">
        <f t="shared" si="81"/>
        <v/>
      </c>
      <c r="AH196" s="1" t="str">
        <f t="shared" si="81"/>
        <v/>
      </c>
      <c r="AI196" s="1" t="e">
        <f t="shared" si="86"/>
        <v>#N/A</v>
      </c>
      <c r="AJ196" s="9" t="e">
        <f t="shared" si="67"/>
        <v>#N/A</v>
      </c>
      <c r="AK196" s="9" t="e">
        <f t="shared" si="68"/>
        <v>#N/A</v>
      </c>
      <c r="AL196" s="9" t="e">
        <f t="shared" si="69"/>
        <v>#N/A</v>
      </c>
      <c r="AM196" s="9" t="e">
        <f t="shared" si="70"/>
        <v>#N/A</v>
      </c>
      <c r="AN196" s="9" t="e">
        <f t="shared" si="71"/>
        <v>#N/A</v>
      </c>
      <c r="AO196" s="9" t="e">
        <f t="shared" si="72"/>
        <v>#N/A</v>
      </c>
      <c r="AP196" s="1" t="str">
        <f t="shared" si="82"/>
        <v/>
      </c>
      <c r="AQ196" s="1" t="str">
        <f t="shared" si="82"/>
        <v/>
      </c>
      <c r="AS196" s="1" t="str">
        <f t="shared" si="83"/>
        <v/>
      </c>
      <c r="AT196" s="1" t="e">
        <f t="shared" si="87"/>
        <v>#N/A</v>
      </c>
      <c r="AU196" s="1" t="e">
        <f t="shared" si="73"/>
        <v>#N/A</v>
      </c>
      <c r="AV196" s="9" t="e">
        <f t="shared" si="84"/>
        <v>#N/A</v>
      </c>
      <c r="AW196" s="9" t="e">
        <f t="shared" si="74"/>
        <v>#N/A</v>
      </c>
      <c r="AX196" s="9" t="e">
        <f t="shared" si="75"/>
        <v>#N/A</v>
      </c>
      <c r="AY196" s="9" t="e">
        <f t="shared" si="76"/>
        <v>#N/A</v>
      </c>
      <c r="AZ196" s="9" t="e">
        <f t="shared" si="7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1"/>
        <v>196</v>
      </c>
      <c r="BK196" s="7">
        <f t="shared" si="91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 t="e">
        <f t="shared" si="66"/>
        <v>#N/A</v>
      </c>
      <c r="J197" s="5"/>
      <c r="K197" s="5"/>
      <c r="L197" s="5"/>
      <c r="M197" s="4"/>
      <c r="AA197" s="1">
        <f t="shared" si="78"/>
        <v>0</v>
      </c>
      <c r="AB197" s="1">
        <f t="shared" si="78"/>
        <v>0</v>
      </c>
      <c r="AC197" s="1">
        <f t="shared" si="79"/>
        <v>0</v>
      </c>
      <c r="AD197" s="1">
        <f t="shared" si="80"/>
        <v>0</v>
      </c>
      <c r="AE197" s="1" t="str">
        <f t="shared" si="85"/>
        <v/>
      </c>
      <c r="AF197" s="1" t="str">
        <f t="shared" si="81"/>
        <v/>
      </c>
      <c r="AG197" s="1" t="str">
        <f t="shared" si="81"/>
        <v/>
      </c>
      <c r="AH197" s="1" t="str">
        <f t="shared" si="81"/>
        <v/>
      </c>
      <c r="AI197" s="1" t="e">
        <f t="shared" si="86"/>
        <v>#N/A</v>
      </c>
      <c r="AJ197" s="9" t="e">
        <f t="shared" si="67"/>
        <v>#N/A</v>
      </c>
      <c r="AK197" s="9" t="e">
        <f t="shared" si="68"/>
        <v>#N/A</v>
      </c>
      <c r="AL197" s="9" t="e">
        <f t="shared" si="69"/>
        <v>#N/A</v>
      </c>
      <c r="AM197" s="9" t="e">
        <f t="shared" si="70"/>
        <v>#N/A</v>
      </c>
      <c r="AN197" s="9" t="e">
        <f t="shared" si="71"/>
        <v>#N/A</v>
      </c>
      <c r="AO197" s="9" t="e">
        <f t="shared" si="72"/>
        <v>#N/A</v>
      </c>
      <c r="AP197" s="1" t="str">
        <f t="shared" si="82"/>
        <v/>
      </c>
      <c r="AQ197" s="1" t="str">
        <f t="shared" si="82"/>
        <v/>
      </c>
      <c r="AS197" s="1" t="str">
        <f t="shared" si="83"/>
        <v/>
      </c>
      <c r="AT197" s="1" t="e">
        <f t="shared" si="87"/>
        <v>#N/A</v>
      </c>
      <c r="AU197" s="1" t="e">
        <f t="shared" si="73"/>
        <v>#N/A</v>
      </c>
      <c r="AV197" s="9" t="e">
        <f t="shared" si="84"/>
        <v>#N/A</v>
      </c>
      <c r="AW197" s="9" t="e">
        <f t="shared" si="74"/>
        <v>#N/A</v>
      </c>
      <c r="AX197" s="9" t="e">
        <f t="shared" si="75"/>
        <v>#N/A</v>
      </c>
      <c r="AY197" s="9" t="e">
        <f t="shared" si="76"/>
        <v>#N/A</v>
      </c>
      <c r="AZ197" s="9" t="e">
        <f t="shared" si="7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6"/>
        <v>#N/A</v>
      </c>
      <c r="J198" s="5"/>
      <c r="K198" s="5"/>
      <c r="L198" s="5"/>
      <c r="M198" s="4"/>
      <c r="AA198" s="1">
        <f t="shared" si="78"/>
        <v>0</v>
      </c>
      <c r="AB198" s="1">
        <f t="shared" si="78"/>
        <v>0</v>
      </c>
      <c r="AC198" s="1">
        <f t="shared" si="79"/>
        <v>0</v>
      </c>
      <c r="AD198" s="1">
        <f t="shared" si="80"/>
        <v>0</v>
      </c>
      <c r="AE198" s="1" t="str">
        <f t="shared" si="85"/>
        <v/>
      </c>
      <c r="AF198" s="1" t="str">
        <f t="shared" si="81"/>
        <v/>
      </c>
      <c r="AG198" s="1" t="str">
        <f t="shared" si="81"/>
        <v/>
      </c>
      <c r="AH198" s="1" t="str">
        <f t="shared" si="81"/>
        <v/>
      </c>
      <c r="AI198" s="1" t="e">
        <f t="shared" si="86"/>
        <v>#N/A</v>
      </c>
      <c r="AJ198" s="9" t="e">
        <f t="shared" si="67"/>
        <v>#N/A</v>
      </c>
      <c r="AK198" s="9" t="e">
        <f t="shared" si="68"/>
        <v>#N/A</v>
      </c>
      <c r="AL198" s="9" t="e">
        <f t="shared" si="69"/>
        <v>#N/A</v>
      </c>
      <c r="AM198" s="9" t="e">
        <f t="shared" si="70"/>
        <v>#N/A</v>
      </c>
      <c r="AN198" s="9" t="e">
        <f t="shared" si="71"/>
        <v>#N/A</v>
      </c>
      <c r="AO198" s="9" t="e">
        <f t="shared" si="72"/>
        <v>#N/A</v>
      </c>
      <c r="AP198" s="1" t="str">
        <f t="shared" si="82"/>
        <v/>
      </c>
      <c r="AQ198" s="1" t="str">
        <f t="shared" si="82"/>
        <v/>
      </c>
      <c r="AS198" s="1" t="str">
        <f t="shared" si="83"/>
        <v/>
      </c>
      <c r="AT198" s="1" t="e">
        <f t="shared" si="87"/>
        <v>#N/A</v>
      </c>
      <c r="AU198" s="1" t="e">
        <f t="shared" si="73"/>
        <v>#N/A</v>
      </c>
      <c r="AV198" s="9" t="e">
        <f t="shared" si="84"/>
        <v>#N/A</v>
      </c>
      <c r="AW198" s="9" t="e">
        <f t="shared" si="74"/>
        <v>#N/A</v>
      </c>
      <c r="AX198" s="9" t="e">
        <f t="shared" si="75"/>
        <v>#N/A</v>
      </c>
      <c r="AY198" s="9" t="e">
        <f t="shared" si="76"/>
        <v>#N/A</v>
      </c>
      <c r="AZ198" s="9" t="e">
        <f t="shared" si="7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6"/>
        <v>#N/A</v>
      </c>
      <c r="J199" s="5"/>
      <c r="K199" s="5"/>
      <c r="L199" s="5"/>
      <c r="M199" s="4"/>
      <c r="AA199" s="1">
        <f t="shared" si="78"/>
        <v>0</v>
      </c>
      <c r="AB199" s="1">
        <f t="shared" si="78"/>
        <v>0</v>
      </c>
      <c r="AC199" s="1">
        <f t="shared" si="79"/>
        <v>0</v>
      </c>
      <c r="AD199" s="1">
        <f t="shared" si="80"/>
        <v>0</v>
      </c>
      <c r="AE199" s="1" t="str">
        <f t="shared" si="85"/>
        <v/>
      </c>
      <c r="AF199" s="1" t="str">
        <f t="shared" si="81"/>
        <v/>
      </c>
      <c r="AG199" s="1" t="str">
        <f t="shared" si="81"/>
        <v/>
      </c>
      <c r="AH199" s="1" t="str">
        <f t="shared" si="81"/>
        <v/>
      </c>
      <c r="AI199" s="1" t="e">
        <f t="shared" si="86"/>
        <v>#N/A</v>
      </c>
      <c r="AJ199" s="9" t="e">
        <f t="shared" si="67"/>
        <v>#N/A</v>
      </c>
      <c r="AK199" s="9" t="e">
        <f t="shared" si="68"/>
        <v>#N/A</v>
      </c>
      <c r="AL199" s="9" t="e">
        <f t="shared" si="69"/>
        <v>#N/A</v>
      </c>
      <c r="AM199" s="9" t="e">
        <f t="shared" si="70"/>
        <v>#N/A</v>
      </c>
      <c r="AN199" s="9" t="e">
        <f t="shared" si="71"/>
        <v>#N/A</v>
      </c>
      <c r="AO199" s="9" t="e">
        <f t="shared" si="72"/>
        <v>#N/A</v>
      </c>
      <c r="AP199" s="1" t="str">
        <f t="shared" si="82"/>
        <v/>
      </c>
      <c r="AQ199" s="1" t="str">
        <f t="shared" si="82"/>
        <v/>
      </c>
      <c r="AS199" s="1" t="str">
        <f t="shared" si="83"/>
        <v/>
      </c>
      <c r="AT199" s="1" t="e">
        <f t="shared" si="87"/>
        <v>#N/A</v>
      </c>
      <c r="AU199" s="1" t="e">
        <f t="shared" si="73"/>
        <v>#N/A</v>
      </c>
      <c r="AV199" s="9" t="e">
        <f t="shared" si="84"/>
        <v>#N/A</v>
      </c>
      <c r="AW199" s="9" t="e">
        <f t="shared" si="74"/>
        <v>#N/A</v>
      </c>
      <c r="AX199" s="9" t="e">
        <f t="shared" si="75"/>
        <v>#N/A</v>
      </c>
      <c r="AY199" s="9" t="e">
        <f t="shared" si="76"/>
        <v>#N/A</v>
      </c>
      <c r="AZ199" s="9" t="e">
        <f t="shared" si="7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 t="e">
        <f t="shared" si="66"/>
        <v>#N/A</v>
      </c>
      <c r="J200" s="5"/>
      <c r="K200" s="5"/>
      <c r="L200" s="5"/>
      <c r="M200" s="4"/>
      <c r="AA200" s="1">
        <f t="shared" si="78"/>
        <v>0</v>
      </c>
      <c r="AB200" s="1">
        <f t="shared" si="78"/>
        <v>0</v>
      </c>
      <c r="AC200" s="1">
        <f t="shared" si="79"/>
        <v>0</v>
      </c>
      <c r="AD200" s="1">
        <f t="shared" si="80"/>
        <v>0</v>
      </c>
      <c r="AE200" s="1" t="str">
        <f t="shared" si="85"/>
        <v/>
      </c>
      <c r="AF200" s="1" t="str">
        <f t="shared" si="81"/>
        <v/>
      </c>
      <c r="AG200" s="1" t="str">
        <f t="shared" si="81"/>
        <v/>
      </c>
      <c r="AH200" s="1" t="str">
        <f t="shared" si="81"/>
        <v/>
      </c>
      <c r="AI200" s="1" t="e">
        <f t="shared" si="86"/>
        <v>#N/A</v>
      </c>
      <c r="AJ200" s="9" t="e">
        <f t="shared" si="67"/>
        <v>#N/A</v>
      </c>
      <c r="AK200" s="9" t="e">
        <f t="shared" si="68"/>
        <v>#N/A</v>
      </c>
      <c r="AL200" s="9" t="e">
        <f t="shared" si="69"/>
        <v>#N/A</v>
      </c>
      <c r="AM200" s="9" t="e">
        <f t="shared" si="70"/>
        <v>#N/A</v>
      </c>
      <c r="AN200" s="9" t="e">
        <f t="shared" si="71"/>
        <v>#N/A</v>
      </c>
      <c r="AO200" s="9" t="e">
        <f t="shared" si="72"/>
        <v>#N/A</v>
      </c>
      <c r="AP200" s="1" t="str">
        <f t="shared" si="82"/>
        <v/>
      </c>
      <c r="AQ200" s="1" t="str">
        <f t="shared" si="82"/>
        <v/>
      </c>
      <c r="AS200" s="1" t="str">
        <f t="shared" si="83"/>
        <v/>
      </c>
      <c r="AT200" s="1" t="e">
        <f t="shared" si="87"/>
        <v>#N/A</v>
      </c>
      <c r="AU200" s="1" t="e">
        <f t="shared" si="73"/>
        <v>#N/A</v>
      </c>
      <c r="AV200" s="9" t="e">
        <f t="shared" si="84"/>
        <v>#N/A</v>
      </c>
      <c r="AW200" s="9" t="e">
        <f t="shared" si="74"/>
        <v>#N/A</v>
      </c>
      <c r="AX200" s="9" t="e">
        <f t="shared" si="75"/>
        <v>#N/A</v>
      </c>
      <c r="AY200" s="9" t="e">
        <f t="shared" si="76"/>
        <v>#N/A</v>
      </c>
      <c r="AZ200" s="9" t="e">
        <f t="shared" si="7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 t="e">
        <f t="shared" si="66"/>
        <v>#N/A</v>
      </c>
      <c r="J201" s="5"/>
      <c r="K201" s="5"/>
      <c r="L201" s="5"/>
      <c r="M201" s="4"/>
      <c r="AA201" s="1">
        <f t="shared" si="78"/>
        <v>0</v>
      </c>
      <c r="AB201" s="1">
        <f t="shared" si="78"/>
        <v>0</v>
      </c>
      <c r="AC201" s="1">
        <f t="shared" si="79"/>
        <v>0</v>
      </c>
      <c r="AD201" s="1">
        <f t="shared" si="80"/>
        <v>0</v>
      </c>
      <c r="AE201" s="1" t="str">
        <f t="shared" si="85"/>
        <v/>
      </c>
      <c r="AF201" s="1" t="str">
        <f t="shared" si="81"/>
        <v/>
      </c>
      <c r="AG201" s="1" t="str">
        <f t="shared" si="81"/>
        <v/>
      </c>
      <c r="AH201" s="1" t="str">
        <f t="shared" si="81"/>
        <v/>
      </c>
      <c r="AI201" s="1" t="e">
        <f t="shared" si="86"/>
        <v>#N/A</v>
      </c>
      <c r="AJ201" s="9" t="e">
        <f t="shared" si="67"/>
        <v>#N/A</v>
      </c>
      <c r="AK201" s="9" t="e">
        <f t="shared" si="68"/>
        <v>#N/A</v>
      </c>
      <c r="AL201" s="9" t="e">
        <f t="shared" si="69"/>
        <v>#N/A</v>
      </c>
      <c r="AM201" s="9" t="e">
        <f t="shared" si="70"/>
        <v>#N/A</v>
      </c>
      <c r="AN201" s="9" t="e">
        <f t="shared" si="71"/>
        <v>#N/A</v>
      </c>
      <c r="AO201" s="9" t="e">
        <f t="shared" si="72"/>
        <v>#N/A</v>
      </c>
      <c r="AP201" s="1" t="str">
        <f t="shared" si="82"/>
        <v/>
      </c>
      <c r="AQ201" s="1" t="str">
        <f t="shared" si="82"/>
        <v/>
      </c>
      <c r="AS201" s="1" t="str">
        <f t="shared" si="83"/>
        <v/>
      </c>
      <c r="AT201" s="1" t="e">
        <f t="shared" si="87"/>
        <v>#N/A</v>
      </c>
      <c r="AU201" s="1" t="e">
        <f t="shared" si="73"/>
        <v>#N/A</v>
      </c>
      <c r="AV201" s="9" t="e">
        <f t="shared" si="84"/>
        <v>#N/A</v>
      </c>
      <c r="AW201" s="9" t="e">
        <f t="shared" si="74"/>
        <v>#N/A</v>
      </c>
      <c r="AX201" s="9" t="e">
        <f t="shared" si="75"/>
        <v>#N/A</v>
      </c>
      <c r="AY201" s="9" t="e">
        <f t="shared" si="76"/>
        <v>#N/A</v>
      </c>
      <c r="AZ201" s="9" t="e">
        <f t="shared" si="7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 t="e">
        <f t="shared" si="66"/>
        <v>#N/A</v>
      </c>
      <c r="J202" s="5"/>
      <c r="K202" s="5"/>
      <c r="L202" s="5"/>
      <c r="M202" s="4"/>
      <c r="AA202" s="1">
        <f t="shared" si="78"/>
        <v>0</v>
      </c>
      <c r="AB202" s="1">
        <f t="shared" si="78"/>
        <v>0</v>
      </c>
      <c r="AC202" s="1">
        <f t="shared" si="79"/>
        <v>0</v>
      </c>
      <c r="AD202" s="1">
        <f t="shared" si="80"/>
        <v>0</v>
      </c>
      <c r="AE202" s="1" t="str">
        <f t="shared" si="85"/>
        <v/>
      </c>
      <c r="AF202" s="1" t="str">
        <f t="shared" si="81"/>
        <v/>
      </c>
      <c r="AG202" s="1" t="str">
        <f t="shared" si="81"/>
        <v/>
      </c>
      <c r="AH202" s="1" t="str">
        <f t="shared" si="81"/>
        <v/>
      </c>
      <c r="AI202" s="1" t="e">
        <f t="shared" si="86"/>
        <v>#N/A</v>
      </c>
      <c r="AJ202" s="9" t="e">
        <f t="shared" si="67"/>
        <v>#N/A</v>
      </c>
      <c r="AK202" s="9" t="e">
        <f t="shared" si="68"/>
        <v>#N/A</v>
      </c>
      <c r="AL202" s="9" t="e">
        <f t="shared" si="69"/>
        <v>#N/A</v>
      </c>
      <c r="AM202" s="9" t="e">
        <f t="shared" si="70"/>
        <v>#N/A</v>
      </c>
      <c r="AN202" s="9" t="e">
        <f t="shared" si="71"/>
        <v>#N/A</v>
      </c>
      <c r="AO202" s="9" t="e">
        <f t="shared" si="72"/>
        <v>#N/A</v>
      </c>
      <c r="AP202" s="1" t="str">
        <f t="shared" si="82"/>
        <v/>
      </c>
      <c r="AQ202" s="1" t="str">
        <f t="shared" si="82"/>
        <v/>
      </c>
      <c r="AS202" s="1" t="str">
        <f t="shared" si="83"/>
        <v/>
      </c>
      <c r="AT202" s="1" t="e">
        <f t="shared" si="87"/>
        <v>#N/A</v>
      </c>
      <c r="AU202" s="1" t="e">
        <f t="shared" si="73"/>
        <v>#N/A</v>
      </c>
      <c r="AV202" s="9" t="e">
        <f t="shared" si="84"/>
        <v>#N/A</v>
      </c>
      <c r="AW202" s="9" t="e">
        <f t="shared" si="74"/>
        <v>#N/A</v>
      </c>
      <c r="AX202" s="9" t="e">
        <f t="shared" si="75"/>
        <v>#N/A</v>
      </c>
      <c r="AY202" s="9" t="e">
        <f t="shared" si="76"/>
        <v>#N/A</v>
      </c>
      <c r="AZ202" s="9" t="e">
        <f t="shared" si="7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 t="e">
        <f t="shared" si="66"/>
        <v>#N/A</v>
      </c>
      <c r="J203" s="5"/>
      <c r="K203" s="5"/>
      <c r="L203" s="5"/>
      <c r="M203" s="4"/>
      <c r="AA203" s="1">
        <f t="shared" si="78"/>
        <v>0</v>
      </c>
      <c r="AB203" s="1">
        <f t="shared" si="78"/>
        <v>0</v>
      </c>
      <c r="AC203" s="1">
        <f t="shared" si="79"/>
        <v>0</v>
      </c>
      <c r="AD203" s="1">
        <f t="shared" si="80"/>
        <v>0</v>
      </c>
      <c r="AE203" s="1" t="str">
        <f t="shared" si="85"/>
        <v/>
      </c>
      <c r="AF203" s="1" t="str">
        <f t="shared" si="81"/>
        <v/>
      </c>
      <c r="AG203" s="1" t="str">
        <f t="shared" si="81"/>
        <v/>
      </c>
      <c r="AH203" s="1" t="str">
        <f t="shared" si="81"/>
        <v/>
      </c>
      <c r="AI203" s="1" t="e">
        <f t="shared" si="86"/>
        <v>#N/A</v>
      </c>
      <c r="AJ203" s="9" t="e">
        <f t="shared" si="67"/>
        <v>#N/A</v>
      </c>
      <c r="AK203" s="9" t="e">
        <f t="shared" si="68"/>
        <v>#N/A</v>
      </c>
      <c r="AL203" s="9" t="e">
        <f t="shared" si="69"/>
        <v>#N/A</v>
      </c>
      <c r="AM203" s="9" t="e">
        <f t="shared" si="70"/>
        <v>#N/A</v>
      </c>
      <c r="AN203" s="9" t="e">
        <f t="shared" si="71"/>
        <v>#N/A</v>
      </c>
      <c r="AO203" s="9" t="e">
        <f t="shared" si="72"/>
        <v>#N/A</v>
      </c>
      <c r="AP203" s="1" t="str">
        <f t="shared" si="82"/>
        <v/>
      </c>
      <c r="AQ203" s="1" t="str">
        <f t="shared" si="82"/>
        <v/>
      </c>
      <c r="AS203" s="1" t="str">
        <f t="shared" si="83"/>
        <v/>
      </c>
      <c r="AT203" s="1" t="e">
        <f t="shared" si="87"/>
        <v>#N/A</v>
      </c>
      <c r="AU203" s="1" t="e">
        <f t="shared" si="73"/>
        <v>#N/A</v>
      </c>
      <c r="AV203" s="9" t="e">
        <f t="shared" si="84"/>
        <v>#N/A</v>
      </c>
      <c r="AW203" s="9" t="e">
        <f t="shared" si="74"/>
        <v>#N/A</v>
      </c>
      <c r="AX203" s="9" t="e">
        <f t="shared" si="75"/>
        <v>#N/A</v>
      </c>
      <c r="AY203" s="9" t="e">
        <f t="shared" si="76"/>
        <v>#N/A</v>
      </c>
      <c r="AZ203" s="9" t="e">
        <f t="shared" si="7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 t="e">
        <f t="shared" si="66"/>
        <v>#N/A</v>
      </c>
      <c r="J204" s="5"/>
      <c r="K204" s="5"/>
      <c r="L204" s="5"/>
      <c r="M204" s="4"/>
      <c r="AA204" s="1">
        <f t="shared" si="78"/>
        <v>0</v>
      </c>
      <c r="AB204" s="1">
        <f t="shared" si="78"/>
        <v>0</v>
      </c>
      <c r="AC204" s="1">
        <f t="shared" si="79"/>
        <v>0</v>
      </c>
      <c r="AD204" s="1">
        <f t="shared" si="80"/>
        <v>0</v>
      </c>
      <c r="AE204" s="1" t="str">
        <f t="shared" si="85"/>
        <v/>
      </c>
      <c r="AF204" s="1" t="str">
        <f t="shared" si="81"/>
        <v/>
      </c>
      <c r="AG204" s="1" t="str">
        <f t="shared" si="81"/>
        <v/>
      </c>
      <c r="AH204" s="1" t="str">
        <f t="shared" si="81"/>
        <v/>
      </c>
      <c r="AI204" s="1" t="e">
        <f t="shared" si="86"/>
        <v>#N/A</v>
      </c>
      <c r="AJ204" s="9" t="e">
        <f t="shared" si="67"/>
        <v>#N/A</v>
      </c>
      <c r="AK204" s="9" t="e">
        <f t="shared" si="68"/>
        <v>#N/A</v>
      </c>
      <c r="AL204" s="9" t="e">
        <f t="shared" si="69"/>
        <v>#N/A</v>
      </c>
      <c r="AM204" s="9" t="e">
        <f t="shared" si="70"/>
        <v>#N/A</v>
      </c>
      <c r="AN204" s="9" t="e">
        <f t="shared" si="71"/>
        <v>#N/A</v>
      </c>
      <c r="AO204" s="9" t="e">
        <f t="shared" si="72"/>
        <v>#N/A</v>
      </c>
      <c r="AP204" s="1" t="str">
        <f t="shared" si="82"/>
        <v/>
      </c>
      <c r="AQ204" s="1" t="str">
        <f t="shared" si="82"/>
        <v/>
      </c>
      <c r="AS204" s="1" t="str">
        <f t="shared" si="83"/>
        <v/>
      </c>
      <c r="AT204" s="1" t="e">
        <f t="shared" si="87"/>
        <v>#N/A</v>
      </c>
      <c r="AU204" s="1" t="e">
        <f t="shared" si="73"/>
        <v>#N/A</v>
      </c>
      <c r="AV204" s="9" t="e">
        <f t="shared" si="84"/>
        <v>#N/A</v>
      </c>
      <c r="AW204" s="9" t="e">
        <f t="shared" si="74"/>
        <v>#N/A</v>
      </c>
      <c r="AX204" s="9" t="e">
        <f t="shared" si="75"/>
        <v>#N/A</v>
      </c>
      <c r="AY204" s="9" t="e">
        <f t="shared" si="76"/>
        <v>#N/A</v>
      </c>
      <c r="AZ204" s="9" t="e">
        <f t="shared" si="7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 t="e">
        <f t="shared" si="66"/>
        <v>#N/A</v>
      </c>
      <c r="J205" s="5"/>
      <c r="K205" s="5"/>
      <c r="L205" s="5"/>
      <c r="M205" s="4"/>
      <c r="AA205" s="1">
        <f t="shared" si="78"/>
        <v>0</v>
      </c>
      <c r="AB205" s="1">
        <f t="shared" si="78"/>
        <v>0</v>
      </c>
      <c r="AC205" s="1">
        <f t="shared" si="79"/>
        <v>0</v>
      </c>
      <c r="AD205" s="1">
        <f t="shared" si="80"/>
        <v>0</v>
      </c>
      <c r="AE205" s="1" t="str">
        <f t="shared" si="85"/>
        <v/>
      </c>
      <c r="AF205" s="1" t="str">
        <f t="shared" si="81"/>
        <v/>
      </c>
      <c r="AG205" s="1" t="str">
        <f t="shared" si="81"/>
        <v/>
      </c>
      <c r="AH205" s="1" t="str">
        <f t="shared" si="81"/>
        <v/>
      </c>
      <c r="AI205" s="1" t="e">
        <f t="shared" si="86"/>
        <v>#N/A</v>
      </c>
      <c r="AJ205" s="9" t="e">
        <f t="shared" si="67"/>
        <v>#N/A</v>
      </c>
      <c r="AK205" s="9" t="e">
        <f t="shared" si="68"/>
        <v>#N/A</v>
      </c>
      <c r="AL205" s="9" t="e">
        <f t="shared" si="69"/>
        <v>#N/A</v>
      </c>
      <c r="AM205" s="9" t="e">
        <f t="shared" si="70"/>
        <v>#N/A</v>
      </c>
      <c r="AN205" s="9" t="e">
        <f t="shared" si="71"/>
        <v>#N/A</v>
      </c>
      <c r="AO205" s="9" t="e">
        <f t="shared" si="72"/>
        <v>#N/A</v>
      </c>
      <c r="AP205" s="1" t="str">
        <f t="shared" si="82"/>
        <v/>
      </c>
      <c r="AQ205" s="1" t="str">
        <f t="shared" si="82"/>
        <v/>
      </c>
      <c r="AS205" s="1" t="str">
        <f t="shared" si="83"/>
        <v/>
      </c>
      <c r="AT205" s="1" t="e">
        <f t="shared" si="87"/>
        <v>#N/A</v>
      </c>
      <c r="AU205" s="1" t="e">
        <f t="shared" si="73"/>
        <v>#N/A</v>
      </c>
      <c r="AV205" s="9" t="e">
        <f t="shared" si="84"/>
        <v>#N/A</v>
      </c>
      <c r="AW205" s="9" t="e">
        <f t="shared" si="74"/>
        <v>#N/A</v>
      </c>
      <c r="AX205" s="9" t="e">
        <f t="shared" si="75"/>
        <v>#N/A</v>
      </c>
      <c r="AY205" s="9" t="e">
        <f t="shared" si="76"/>
        <v>#N/A</v>
      </c>
      <c r="AZ205" s="9" t="e">
        <f t="shared" si="7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 t="e">
        <f t="shared" ref="B206:B269" si="92">IF(C206="",NA(),E206+G206+H206+I206)</f>
        <v>#N/A</v>
      </c>
      <c r="J206" s="5"/>
      <c r="K206" s="5"/>
      <c r="L206" s="5"/>
      <c r="M206" s="4"/>
      <c r="AA206" s="1">
        <f t="shared" si="78"/>
        <v>0</v>
      </c>
      <c r="AB206" s="1">
        <f t="shared" si="78"/>
        <v>0</v>
      </c>
      <c r="AC206" s="1">
        <f t="shared" si="79"/>
        <v>0</v>
      </c>
      <c r="AD206" s="1">
        <f t="shared" si="80"/>
        <v>0</v>
      </c>
      <c r="AE206" s="1" t="str">
        <f t="shared" si="85"/>
        <v/>
      </c>
      <c r="AF206" s="1" t="str">
        <f t="shared" si="81"/>
        <v/>
      </c>
      <c r="AG206" s="1" t="str">
        <f t="shared" si="81"/>
        <v/>
      </c>
      <c r="AH206" s="1" t="str">
        <f t="shared" si="81"/>
        <v/>
      </c>
      <c r="AI206" s="1" t="e">
        <f t="shared" si="86"/>
        <v>#N/A</v>
      </c>
      <c r="AJ206" s="9" t="e">
        <f t="shared" ref="AJ206:AJ269" si="93">IF(OR(ISNA(B206),B206=0),NA(),I206/B206)</f>
        <v>#N/A</v>
      </c>
      <c r="AK206" s="9" t="e">
        <f t="shared" ref="AK206:AK269" si="94">IF(OR(ISNA(B206),B206=0),NA(),B206/$AK$11)</f>
        <v>#N/A</v>
      </c>
      <c r="AL206" s="9" t="e">
        <f t="shared" ref="AL206:AL269" si="95">IF(OR(ISNA(B206),B206=0),NA(),E206/$AK$11)</f>
        <v>#N/A</v>
      </c>
      <c r="AM206" s="9" t="e">
        <f t="shared" ref="AM206:AM269" si="96">IF(OR(ISNA(B206),B206=0),NA(),G206/$AK$11)</f>
        <v>#N/A</v>
      </c>
      <c r="AN206" s="9" t="e">
        <f t="shared" ref="AN206:AN269" si="97">IF(OR(ISNA(B206),B206=0),NA(),I206/$AK$11)</f>
        <v>#N/A</v>
      </c>
      <c r="AO206" s="9" t="e">
        <f t="shared" ref="AO206:AO269" si="98">+IF(OR(ISNA(B206),B206=0),NA(),AI206/$AK$11)</f>
        <v>#N/A</v>
      </c>
      <c r="AP206" s="1" t="str">
        <f t="shared" si="82"/>
        <v/>
      </c>
      <c r="AQ206" s="1" t="str">
        <f t="shared" si="82"/>
        <v/>
      </c>
      <c r="AS206" s="1" t="str">
        <f t="shared" si="83"/>
        <v/>
      </c>
      <c r="AT206" s="1" t="e">
        <f t="shared" si="87"/>
        <v>#N/A</v>
      </c>
      <c r="AU206" s="1" t="e">
        <f t="shared" ref="AU206:AU269" si="99">IF(C206="",NA(),V206+W206+X206)</f>
        <v>#N/A</v>
      </c>
      <c r="AV206" s="9" t="e">
        <f t="shared" si="84"/>
        <v>#N/A</v>
      </c>
      <c r="AW206" s="9" t="e">
        <f t="shared" ref="AW206:AW269" si="100">IF(OR(ISNA(B206),B206=0),NA(),V206/$AK$11)</f>
        <v>#N/A</v>
      </c>
      <c r="AX206" s="9" t="e">
        <f t="shared" ref="AX206:AX269" si="101">IF(OR(ISNA(B206),B206=0),NA(),W206/$AK$11)</f>
        <v>#N/A</v>
      </c>
      <c r="AY206" s="9" t="e">
        <f t="shared" ref="AY206:AY269" si="102">IF(OR(ISNA(B206),B206=0),NA(),X206/$AK$11)</f>
        <v>#N/A</v>
      </c>
      <c r="AZ206" s="9" t="e">
        <f t="shared" ref="AZ206:AZ269" si="103">IF(OR(ISNA(B206),B206=0),NA(),AT206/$AK$11)</f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 t="e">
        <f t="shared" si="92"/>
        <v>#N/A</v>
      </c>
      <c r="J207" s="5"/>
      <c r="K207" s="5"/>
      <c r="L207" s="5"/>
      <c r="M207" s="4"/>
      <c r="AA207" s="1">
        <f t="shared" ref="AA207:AB270" si="104">+D207+U207</f>
        <v>0</v>
      </c>
      <c r="AB207" s="1">
        <f t="shared" si="104"/>
        <v>0</v>
      </c>
      <c r="AC207" s="1">
        <f t="shared" ref="AC207:AC270" si="105">+G207+W207</f>
        <v>0</v>
      </c>
      <c r="AD207" s="1">
        <f t="shared" ref="AD207:AD270" si="106">+I207+X207</f>
        <v>0</v>
      </c>
      <c r="AE207" s="1" t="str">
        <f t="shared" si="85"/>
        <v/>
      </c>
      <c r="AF207" s="1" t="str">
        <f t="shared" ref="AF207:AH270" si="107">IF($C207="","",G207-G206)</f>
        <v/>
      </c>
      <c r="AG207" s="1" t="str">
        <f t="shared" si="107"/>
        <v/>
      </c>
      <c r="AH207" s="1" t="str">
        <f t="shared" si="107"/>
        <v/>
      </c>
      <c r="AI207" s="1" t="e">
        <f t="shared" si="86"/>
        <v>#N/A</v>
      </c>
      <c r="AJ207" s="9" t="e">
        <f t="shared" si="93"/>
        <v>#N/A</v>
      </c>
      <c r="AK207" s="9" t="e">
        <f t="shared" si="94"/>
        <v>#N/A</v>
      </c>
      <c r="AL207" s="9" t="e">
        <f t="shared" si="95"/>
        <v>#N/A</v>
      </c>
      <c r="AM207" s="9" t="e">
        <f t="shared" si="96"/>
        <v>#N/A</v>
      </c>
      <c r="AN207" s="9" t="e">
        <f t="shared" si="97"/>
        <v>#N/A</v>
      </c>
      <c r="AO207" s="9" t="e">
        <f t="shared" si="98"/>
        <v>#N/A</v>
      </c>
      <c r="AP207" s="1" t="str">
        <f t="shared" ref="AP207:AQ270" si="108">IF($C207="","",V207-V206)</f>
        <v/>
      </c>
      <c r="AQ207" s="1" t="str">
        <f t="shared" si="108"/>
        <v/>
      </c>
      <c r="AS207" s="1" t="str">
        <f t="shared" ref="AS207:AS270" si="109">IF($C207="","",X207-X206)</f>
        <v/>
      </c>
      <c r="AT207" s="1" t="e">
        <f t="shared" si="87"/>
        <v>#N/A</v>
      </c>
      <c r="AU207" s="1" t="e">
        <f t="shared" si="99"/>
        <v>#N/A</v>
      </c>
      <c r="AV207" s="9" t="e">
        <f t="shared" ref="AV207:AV270" si="110">IF(OR(ISNA(B207),B207=0),NA(),AU207/$AK$11)</f>
        <v>#N/A</v>
      </c>
      <c r="AW207" s="9" t="e">
        <f t="shared" si="100"/>
        <v>#N/A</v>
      </c>
      <c r="AX207" s="9" t="e">
        <f t="shared" si="101"/>
        <v>#N/A</v>
      </c>
      <c r="AY207" s="9" t="e">
        <f t="shared" si="102"/>
        <v>#N/A</v>
      </c>
      <c r="AZ207" s="9" t="e">
        <f t="shared" si="103"/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 t="e">
        <f t="shared" si="92"/>
        <v>#N/A</v>
      </c>
      <c r="J208" s="5"/>
      <c r="K208" s="5"/>
      <c r="L208" s="5"/>
      <c r="M208" s="4"/>
      <c r="AA208" s="1">
        <f t="shared" si="104"/>
        <v>0</v>
      </c>
      <c r="AB208" s="1">
        <f t="shared" si="104"/>
        <v>0</v>
      </c>
      <c r="AC208" s="1">
        <f t="shared" si="105"/>
        <v>0</v>
      </c>
      <c r="AD208" s="1">
        <f t="shared" si="106"/>
        <v>0</v>
      </c>
      <c r="AE208" s="1" t="str">
        <f t="shared" ref="AE208:AE271" si="111">IF($C208="","",E208-E207)</f>
        <v/>
      </c>
      <c r="AF208" s="1" t="str">
        <f t="shared" si="107"/>
        <v/>
      </c>
      <c r="AG208" s="1" t="str">
        <f t="shared" si="107"/>
        <v/>
      </c>
      <c r="AH208" s="1" t="str">
        <f t="shared" si="107"/>
        <v/>
      </c>
      <c r="AI208" s="1" t="e">
        <f t="shared" ref="AI208:AI271" si="112">IF(OR($C208="",ISNA($C208)),NA(),AE208+AF208+AG208+AH208)</f>
        <v>#N/A</v>
      </c>
      <c r="AJ208" s="9" t="e">
        <f t="shared" si="93"/>
        <v>#N/A</v>
      </c>
      <c r="AK208" s="9" t="e">
        <f t="shared" si="94"/>
        <v>#N/A</v>
      </c>
      <c r="AL208" s="9" t="e">
        <f t="shared" si="95"/>
        <v>#N/A</v>
      </c>
      <c r="AM208" s="9" t="e">
        <f t="shared" si="96"/>
        <v>#N/A</v>
      </c>
      <c r="AN208" s="9" t="e">
        <f t="shared" si="97"/>
        <v>#N/A</v>
      </c>
      <c r="AO208" s="9" t="e">
        <f t="shared" si="98"/>
        <v>#N/A</v>
      </c>
      <c r="AP208" s="1" t="str">
        <f t="shared" si="108"/>
        <v/>
      </c>
      <c r="AQ208" s="1" t="str">
        <f t="shared" si="108"/>
        <v/>
      </c>
      <c r="AS208" s="1" t="str">
        <f t="shared" si="109"/>
        <v/>
      </c>
      <c r="AT208" s="1" t="e">
        <f t="shared" ref="AT208:AT271" si="113">IF(OR($C208="",ISNA($C208)),NA(),AP208+AQ208+AR208+AS208)</f>
        <v>#N/A</v>
      </c>
      <c r="AU208" s="1" t="e">
        <f t="shared" si="99"/>
        <v>#N/A</v>
      </c>
      <c r="AV208" s="9" t="e">
        <f t="shared" si="110"/>
        <v>#N/A</v>
      </c>
      <c r="AW208" s="9" t="e">
        <f t="shared" si="100"/>
        <v>#N/A</v>
      </c>
      <c r="AX208" s="9" t="e">
        <f t="shared" si="101"/>
        <v>#N/A</v>
      </c>
      <c r="AY208" s="9" t="e">
        <f t="shared" si="102"/>
        <v>#N/A</v>
      </c>
      <c r="AZ208" s="9" t="e">
        <f t="shared" si="103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 t="e">
        <f t="shared" si="92"/>
        <v>#N/A</v>
      </c>
      <c r="J209" s="5"/>
      <c r="K209" s="5"/>
      <c r="L209" s="5"/>
      <c r="M209" s="4"/>
      <c r="AA209" s="1">
        <f t="shared" si="104"/>
        <v>0</v>
      </c>
      <c r="AB209" s="1">
        <f t="shared" si="104"/>
        <v>0</v>
      </c>
      <c r="AC209" s="1">
        <f t="shared" si="105"/>
        <v>0</v>
      </c>
      <c r="AD209" s="1">
        <f t="shared" si="106"/>
        <v>0</v>
      </c>
      <c r="AE209" s="1" t="str">
        <f t="shared" si="111"/>
        <v/>
      </c>
      <c r="AF209" s="1" t="str">
        <f t="shared" si="107"/>
        <v/>
      </c>
      <c r="AG209" s="1" t="str">
        <f t="shared" si="107"/>
        <v/>
      </c>
      <c r="AH209" s="1" t="str">
        <f t="shared" si="107"/>
        <v/>
      </c>
      <c r="AI209" s="1" t="e">
        <f t="shared" si="112"/>
        <v>#N/A</v>
      </c>
      <c r="AJ209" s="9" t="e">
        <f t="shared" si="93"/>
        <v>#N/A</v>
      </c>
      <c r="AK209" s="9" t="e">
        <f t="shared" si="94"/>
        <v>#N/A</v>
      </c>
      <c r="AL209" s="9" t="e">
        <f t="shared" si="95"/>
        <v>#N/A</v>
      </c>
      <c r="AM209" s="9" t="e">
        <f t="shared" si="96"/>
        <v>#N/A</v>
      </c>
      <c r="AN209" s="9" t="e">
        <f t="shared" si="97"/>
        <v>#N/A</v>
      </c>
      <c r="AO209" s="9" t="e">
        <f t="shared" si="98"/>
        <v>#N/A</v>
      </c>
      <c r="AP209" s="1" t="str">
        <f t="shared" si="108"/>
        <v/>
      </c>
      <c r="AQ209" s="1" t="str">
        <f t="shared" si="108"/>
        <v/>
      </c>
      <c r="AS209" s="1" t="str">
        <f t="shared" si="109"/>
        <v/>
      </c>
      <c r="AT209" s="1" t="e">
        <f t="shared" si="113"/>
        <v>#N/A</v>
      </c>
      <c r="AU209" s="1" t="e">
        <f t="shared" si="99"/>
        <v>#N/A</v>
      </c>
      <c r="AV209" s="9" t="e">
        <f t="shared" si="110"/>
        <v>#N/A</v>
      </c>
      <c r="AW209" s="9" t="e">
        <f t="shared" si="100"/>
        <v>#N/A</v>
      </c>
      <c r="AX209" s="9" t="e">
        <f t="shared" si="101"/>
        <v>#N/A</v>
      </c>
      <c r="AY209" s="9" t="e">
        <f t="shared" si="102"/>
        <v>#N/A</v>
      </c>
      <c r="AZ209" s="9" t="e">
        <f t="shared" si="103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 t="e">
        <f t="shared" si="92"/>
        <v>#N/A</v>
      </c>
      <c r="J210" s="5"/>
      <c r="K210" s="5"/>
      <c r="L210" s="5"/>
      <c r="M210" s="4"/>
      <c r="AA210" s="1">
        <f t="shared" si="104"/>
        <v>0</v>
      </c>
      <c r="AB210" s="1">
        <f t="shared" si="104"/>
        <v>0</v>
      </c>
      <c r="AC210" s="1">
        <f t="shared" si="105"/>
        <v>0</v>
      </c>
      <c r="AD210" s="1">
        <f t="shared" si="106"/>
        <v>0</v>
      </c>
      <c r="AE210" s="1" t="str">
        <f t="shared" si="111"/>
        <v/>
      </c>
      <c r="AF210" s="1" t="str">
        <f t="shared" si="107"/>
        <v/>
      </c>
      <c r="AG210" s="1" t="str">
        <f t="shared" si="107"/>
        <v/>
      </c>
      <c r="AH210" s="1" t="str">
        <f t="shared" si="107"/>
        <v/>
      </c>
      <c r="AI210" s="1" t="e">
        <f t="shared" si="112"/>
        <v>#N/A</v>
      </c>
      <c r="AJ210" s="9" t="e">
        <f t="shared" si="93"/>
        <v>#N/A</v>
      </c>
      <c r="AK210" s="9" t="e">
        <f t="shared" si="94"/>
        <v>#N/A</v>
      </c>
      <c r="AL210" s="9" t="e">
        <f t="shared" si="95"/>
        <v>#N/A</v>
      </c>
      <c r="AM210" s="9" t="e">
        <f t="shared" si="96"/>
        <v>#N/A</v>
      </c>
      <c r="AN210" s="9" t="e">
        <f t="shared" si="97"/>
        <v>#N/A</v>
      </c>
      <c r="AO210" s="9" t="e">
        <f t="shared" si="98"/>
        <v>#N/A</v>
      </c>
      <c r="AP210" s="1" t="str">
        <f t="shared" si="108"/>
        <v/>
      </c>
      <c r="AQ210" s="1" t="str">
        <f t="shared" si="108"/>
        <v/>
      </c>
      <c r="AS210" s="1" t="str">
        <f t="shared" si="109"/>
        <v/>
      </c>
      <c r="AT210" s="1" t="e">
        <f t="shared" si="113"/>
        <v>#N/A</v>
      </c>
      <c r="AU210" s="1" t="e">
        <f t="shared" si="99"/>
        <v>#N/A</v>
      </c>
      <c r="AV210" s="9" t="e">
        <f t="shared" si="110"/>
        <v>#N/A</v>
      </c>
      <c r="AW210" s="9" t="e">
        <f t="shared" si="100"/>
        <v>#N/A</v>
      </c>
      <c r="AX210" s="9" t="e">
        <f t="shared" si="101"/>
        <v>#N/A</v>
      </c>
      <c r="AY210" s="9" t="e">
        <f t="shared" si="102"/>
        <v>#N/A</v>
      </c>
      <c r="AZ210" s="9" t="e">
        <f t="shared" si="103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 t="e">
        <f t="shared" si="92"/>
        <v>#N/A</v>
      </c>
      <c r="J211" s="5"/>
      <c r="K211" s="5"/>
      <c r="L211" s="5"/>
      <c r="M211" s="4"/>
      <c r="AA211" s="1">
        <f t="shared" si="104"/>
        <v>0</v>
      </c>
      <c r="AB211" s="1">
        <f t="shared" si="104"/>
        <v>0</v>
      </c>
      <c r="AC211" s="1">
        <f t="shared" si="105"/>
        <v>0</v>
      </c>
      <c r="AD211" s="1">
        <f t="shared" si="106"/>
        <v>0</v>
      </c>
      <c r="AE211" s="1" t="str">
        <f t="shared" si="111"/>
        <v/>
      </c>
      <c r="AF211" s="1" t="str">
        <f t="shared" si="107"/>
        <v/>
      </c>
      <c r="AG211" s="1" t="str">
        <f t="shared" si="107"/>
        <v/>
      </c>
      <c r="AH211" s="1" t="str">
        <f t="shared" si="107"/>
        <v/>
      </c>
      <c r="AI211" s="1" t="e">
        <f t="shared" si="112"/>
        <v>#N/A</v>
      </c>
      <c r="AJ211" s="9" t="e">
        <f t="shared" si="93"/>
        <v>#N/A</v>
      </c>
      <c r="AK211" s="9" t="e">
        <f t="shared" si="94"/>
        <v>#N/A</v>
      </c>
      <c r="AL211" s="9" t="e">
        <f t="shared" si="95"/>
        <v>#N/A</v>
      </c>
      <c r="AM211" s="9" t="e">
        <f t="shared" si="96"/>
        <v>#N/A</v>
      </c>
      <c r="AN211" s="9" t="e">
        <f t="shared" si="97"/>
        <v>#N/A</v>
      </c>
      <c r="AO211" s="9" t="e">
        <f t="shared" si="98"/>
        <v>#N/A</v>
      </c>
      <c r="AP211" s="1" t="str">
        <f t="shared" si="108"/>
        <v/>
      </c>
      <c r="AQ211" s="1" t="str">
        <f t="shared" si="108"/>
        <v/>
      </c>
      <c r="AS211" s="1" t="str">
        <f t="shared" si="109"/>
        <v/>
      </c>
      <c r="AT211" s="1" t="e">
        <f t="shared" si="113"/>
        <v>#N/A</v>
      </c>
      <c r="AU211" s="1" t="e">
        <f t="shared" si="99"/>
        <v>#N/A</v>
      </c>
      <c r="AV211" s="9" t="e">
        <f t="shared" si="110"/>
        <v>#N/A</v>
      </c>
      <c r="AW211" s="9" t="e">
        <f t="shared" si="100"/>
        <v>#N/A</v>
      </c>
      <c r="AX211" s="9" t="e">
        <f t="shared" si="101"/>
        <v>#N/A</v>
      </c>
      <c r="AY211" s="9" t="e">
        <f t="shared" si="102"/>
        <v>#N/A</v>
      </c>
      <c r="AZ211" s="9" t="e">
        <f t="shared" si="103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 t="e">
        <f t="shared" si="92"/>
        <v>#N/A</v>
      </c>
      <c r="J212" s="5"/>
      <c r="K212" s="5"/>
      <c r="L212" s="5"/>
      <c r="M212" s="4"/>
      <c r="AA212" s="1">
        <f t="shared" si="104"/>
        <v>0</v>
      </c>
      <c r="AB212" s="1">
        <f t="shared" si="104"/>
        <v>0</v>
      </c>
      <c r="AC212" s="1">
        <f t="shared" si="105"/>
        <v>0</v>
      </c>
      <c r="AD212" s="1">
        <f t="shared" si="106"/>
        <v>0</v>
      </c>
      <c r="AE212" s="1" t="str">
        <f t="shared" si="111"/>
        <v/>
      </c>
      <c r="AF212" s="1" t="str">
        <f t="shared" si="107"/>
        <v/>
      </c>
      <c r="AG212" s="1" t="str">
        <f t="shared" si="107"/>
        <v/>
      </c>
      <c r="AH212" s="1" t="str">
        <f t="shared" si="107"/>
        <v/>
      </c>
      <c r="AI212" s="1" t="e">
        <f t="shared" si="112"/>
        <v>#N/A</v>
      </c>
      <c r="AJ212" s="9" t="e">
        <f t="shared" si="93"/>
        <v>#N/A</v>
      </c>
      <c r="AK212" s="9" t="e">
        <f t="shared" si="94"/>
        <v>#N/A</v>
      </c>
      <c r="AL212" s="9" t="e">
        <f t="shared" si="95"/>
        <v>#N/A</v>
      </c>
      <c r="AM212" s="9" t="e">
        <f t="shared" si="96"/>
        <v>#N/A</v>
      </c>
      <c r="AN212" s="9" t="e">
        <f t="shared" si="97"/>
        <v>#N/A</v>
      </c>
      <c r="AO212" s="9" t="e">
        <f t="shared" si="98"/>
        <v>#N/A</v>
      </c>
      <c r="AP212" s="1" t="str">
        <f t="shared" si="108"/>
        <v/>
      </c>
      <c r="AQ212" s="1" t="str">
        <f t="shared" si="108"/>
        <v/>
      </c>
      <c r="AS212" s="1" t="str">
        <f t="shared" si="109"/>
        <v/>
      </c>
      <c r="AT212" s="1" t="e">
        <f t="shared" si="113"/>
        <v>#N/A</v>
      </c>
      <c r="AU212" s="1" t="e">
        <f t="shared" si="99"/>
        <v>#N/A</v>
      </c>
      <c r="AV212" s="9" t="e">
        <f t="shared" si="110"/>
        <v>#N/A</v>
      </c>
      <c r="AW212" s="9" t="e">
        <f t="shared" si="100"/>
        <v>#N/A</v>
      </c>
      <c r="AX212" s="9" t="e">
        <f t="shared" si="101"/>
        <v>#N/A</v>
      </c>
      <c r="AY212" s="9" t="e">
        <f t="shared" si="102"/>
        <v>#N/A</v>
      </c>
      <c r="AZ212" s="9" t="e">
        <f t="shared" si="103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 t="e">
        <f t="shared" si="92"/>
        <v>#N/A</v>
      </c>
      <c r="J213" s="5"/>
      <c r="K213" s="5"/>
      <c r="L213" s="5"/>
      <c r="M213" s="4"/>
      <c r="AA213" s="1">
        <f t="shared" si="104"/>
        <v>0</v>
      </c>
      <c r="AB213" s="1">
        <f t="shared" si="104"/>
        <v>0</v>
      </c>
      <c r="AC213" s="1">
        <f t="shared" si="105"/>
        <v>0</v>
      </c>
      <c r="AD213" s="1">
        <f t="shared" si="106"/>
        <v>0</v>
      </c>
      <c r="AE213" s="1" t="str">
        <f t="shared" si="111"/>
        <v/>
      </c>
      <c r="AF213" s="1" t="str">
        <f t="shared" si="107"/>
        <v/>
      </c>
      <c r="AG213" s="1" t="str">
        <f t="shared" si="107"/>
        <v/>
      </c>
      <c r="AH213" s="1" t="str">
        <f t="shared" si="107"/>
        <v/>
      </c>
      <c r="AI213" s="1" t="e">
        <f t="shared" si="112"/>
        <v>#N/A</v>
      </c>
      <c r="AJ213" s="9" t="e">
        <f t="shared" si="93"/>
        <v>#N/A</v>
      </c>
      <c r="AK213" s="9" t="e">
        <f t="shared" si="94"/>
        <v>#N/A</v>
      </c>
      <c r="AL213" s="9" t="e">
        <f t="shared" si="95"/>
        <v>#N/A</v>
      </c>
      <c r="AM213" s="9" t="e">
        <f t="shared" si="96"/>
        <v>#N/A</v>
      </c>
      <c r="AN213" s="9" t="e">
        <f t="shared" si="97"/>
        <v>#N/A</v>
      </c>
      <c r="AO213" s="9" t="e">
        <f t="shared" si="98"/>
        <v>#N/A</v>
      </c>
      <c r="AP213" s="1" t="str">
        <f t="shared" si="108"/>
        <v/>
      </c>
      <c r="AQ213" s="1" t="str">
        <f t="shared" si="108"/>
        <v/>
      </c>
      <c r="AS213" s="1" t="str">
        <f t="shared" si="109"/>
        <v/>
      </c>
      <c r="AT213" s="1" t="e">
        <f t="shared" si="113"/>
        <v>#N/A</v>
      </c>
      <c r="AU213" s="1" t="e">
        <f t="shared" si="99"/>
        <v>#N/A</v>
      </c>
      <c r="AV213" s="9" t="e">
        <f t="shared" si="110"/>
        <v>#N/A</v>
      </c>
      <c r="AW213" s="9" t="e">
        <f t="shared" si="100"/>
        <v>#N/A</v>
      </c>
      <c r="AX213" s="9" t="e">
        <f t="shared" si="101"/>
        <v>#N/A</v>
      </c>
      <c r="AY213" s="9" t="e">
        <f t="shared" si="102"/>
        <v>#N/A</v>
      </c>
      <c r="AZ213" s="9" t="e">
        <f t="shared" si="103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 t="e">
        <f t="shared" si="92"/>
        <v>#N/A</v>
      </c>
      <c r="J214" s="5"/>
      <c r="K214" s="5"/>
      <c r="L214" s="5"/>
      <c r="M214" s="4"/>
      <c r="AA214" s="1">
        <f t="shared" si="104"/>
        <v>0</v>
      </c>
      <c r="AB214" s="1">
        <f t="shared" si="104"/>
        <v>0</v>
      </c>
      <c r="AC214" s="1">
        <f t="shared" si="105"/>
        <v>0</v>
      </c>
      <c r="AD214" s="1">
        <f t="shared" si="106"/>
        <v>0</v>
      </c>
      <c r="AE214" s="1" t="str">
        <f t="shared" si="111"/>
        <v/>
      </c>
      <c r="AF214" s="1" t="str">
        <f t="shared" si="107"/>
        <v/>
      </c>
      <c r="AG214" s="1" t="str">
        <f t="shared" si="107"/>
        <v/>
      </c>
      <c r="AH214" s="1" t="str">
        <f t="shared" si="107"/>
        <v/>
      </c>
      <c r="AI214" s="1" t="e">
        <f t="shared" si="112"/>
        <v>#N/A</v>
      </c>
      <c r="AJ214" s="9" t="e">
        <f t="shared" si="93"/>
        <v>#N/A</v>
      </c>
      <c r="AK214" s="9" t="e">
        <f t="shared" si="94"/>
        <v>#N/A</v>
      </c>
      <c r="AL214" s="9" t="e">
        <f t="shared" si="95"/>
        <v>#N/A</v>
      </c>
      <c r="AM214" s="9" t="e">
        <f t="shared" si="96"/>
        <v>#N/A</v>
      </c>
      <c r="AN214" s="9" t="e">
        <f t="shared" si="97"/>
        <v>#N/A</v>
      </c>
      <c r="AO214" s="9" t="e">
        <f t="shared" si="98"/>
        <v>#N/A</v>
      </c>
      <c r="AP214" s="1" t="str">
        <f t="shared" si="108"/>
        <v/>
      </c>
      <c r="AQ214" s="1" t="str">
        <f t="shared" si="108"/>
        <v/>
      </c>
      <c r="AS214" s="1" t="str">
        <f t="shared" si="109"/>
        <v/>
      </c>
      <c r="AT214" s="1" t="e">
        <f t="shared" si="113"/>
        <v>#N/A</v>
      </c>
      <c r="AU214" s="1" t="e">
        <f t="shared" si="99"/>
        <v>#N/A</v>
      </c>
      <c r="AV214" s="9" t="e">
        <f t="shared" si="110"/>
        <v>#N/A</v>
      </c>
      <c r="AW214" s="9" t="e">
        <f t="shared" si="100"/>
        <v>#N/A</v>
      </c>
      <c r="AX214" s="9" t="e">
        <f t="shared" si="101"/>
        <v>#N/A</v>
      </c>
      <c r="AY214" s="9" t="e">
        <f t="shared" si="102"/>
        <v>#N/A</v>
      </c>
      <c r="AZ214" s="9" t="e">
        <f t="shared" si="103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 t="e">
        <f t="shared" si="92"/>
        <v>#N/A</v>
      </c>
      <c r="J215" s="5"/>
      <c r="K215" s="5"/>
      <c r="L215" s="5"/>
      <c r="M215" s="4"/>
      <c r="AA215" s="1">
        <f t="shared" si="104"/>
        <v>0</v>
      </c>
      <c r="AB215" s="1">
        <f t="shared" si="104"/>
        <v>0</v>
      </c>
      <c r="AC215" s="1">
        <f t="shared" si="105"/>
        <v>0</v>
      </c>
      <c r="AD215" s="1">
        <f t="shared" si="106"/>
        <v>0</v>
      </c>
      <c r="AE215" s="1" t="str">
        <f t="shared" si="111"/>
        <v/>
      </c>
      <c r="AF215" s="1" t="str">
        <f t="shared" si="107"/>
        <v/>
      </c>
      <c r="AG215" s="1" t="str">
        <f t="shared" si="107"/>
        <v/>
      </c>
      <c r="AH215" s="1" t="str">
        <f t="shared" si="107"/>
        <v/>
      </c>
      <c r="AI215" s="1" t="e">
        <f t="shared" si="112"/>
        <v>#N/A</v>
      </c>
      <c r="AJ215" s="9" t="e">
        <f t="shared" si="93"/>
        <v>#N/A</v>
      </c>
      <c r="AK215" s="9" t="e">
        <f t="shared" si="94"/>
        <v>#N/A</v>
      </c>
      <c r="AL215" s="9" t="e">
        <f t="shared" si="95"/>
        <v>#N/A</v>
      </c>
      <c r="AM215" s="9" t="e">
        <f t="shared" si="96"/>
        <v>#N/A</v>
      </c>
      <c r="AN215" s="9" t="e">
        <f t="shared" si="97"/>
        <v>#N/A</v>
      </c>
      <c r="AO215" s="9" t="e">
        <f t="shared" si="98"/>
        <v>#N/A</v>
      </c>
      <c r="AP215" s="1" t="str">
        <f t="shared" si="108"/>
        <v/>
      </c>
      <c r="AQ215" s="1" t="str">
        <f t="shared" si="108"/>
        <v/>
      </c>
      <c r="AS215" s="1" t="str">
        <f t="shared" si="109"/>
        <v/>
      </c>
      <c r="AT215" s="1" t="e">
        <f t="shared" si="113"/>
        <v>#N/A</v>
      </c>
      <c r="AU215" s="1" t="e">
        <f t="shared" si="99"/>
        <v>#N/A</v>
      </c>
      <c r="AV215" s="9" t="e">
        <f t="shared" si="110"/>
        <v>#N/A</v>
      </c>
      <c r="AW215" s="9" t="e">
        <f t="shared" si="100"/>
        <v>#N/A</v>
      </c>
      <c r="AX215" s="9" t="e">
        <f t="shared" si="101"/>
        <v>#N/A</v>
      </c>
      <c r="AY215" s="9" t="e">
        <f t="shared" si="102"/>
        <v>#N/A</v>
      </c>
      <c r="AZ215" s="9" t="e">
        <f t="shared" si="103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 t="e">
        <f t="shared" si="92"/>
        <v>#N/A</v>
      </c>
      <c r="J216" s="5"/>
      <c r="K216" s="5"/>
      <c r="L216" s="5"/>
      <c r="M216" s="4"/>
      <c r="AA216" s="1">
        <f t="shared" si="104"/>
        <v>0</v>
      </c>
      <c r="AB216" s="1">
        <f t="shared" si="104"/>
        <v>0</v>
      </c>
      <c r="AC216" s="1">
        <f t="shared" si="105"/>
        <v>0</v>
      </c>
      <c r="AD216" s="1">
        <f t="shared" si="106"/>
        <v>0</v>
      </c>
      <c r="AE216" s="1" t="str">
        <f t="shared" si="111"/>
        <v/>
      </c>
      <c r="AF216" s="1" t="str">
        <f t="shared" si="107"/>
        <v/>
      </c>
      <c r="AG216" s="1" t="str">
        <f t="shared" si="107"/>
        <v/>
      </c>
      <c r="AH216" s="1" t="str">
        <f t="shared" si="107"/>
        <v/>
      </c>
      <c r="AI216" s="1" t="e">
        <f t="shared" si="112"/>
        <v>#N/A</v>
      </c>
      <c r="AJ216" s="9" t="e">
        <f t="shared" si="93"/>
        <v>#N/A</v>
      </c>
      <c r="AK216" s="9" t="e">
        <f t="shared" si="94"/>
        <v>#N/A</v>
      </c>
      <c r="AL216" s="9" t="e">
        <f t="shared" si="95"/>
        <v>#N/A</v>
      </c>
      <c r="AM216" s="9" t="e">
        <f t="shared" si="96"/>
        <v>#N/A</v>
      </c>
      <c r="AN216" s="9" t="e">
        <f t="shared" si="97"/>
        <v>#N/A</v>
      </c>
      <c r="AO216" s="9" t="e">
        <f t="shared" si="98"/>
        <v>#N/A</v>
      </c>
      <c r="AP216" s="1" t="str">
        <f t="shared" si="108"/>
        <v/>
      </c>
      <c r="AQ216" s="1" t="str">
        <f t="shared" si="108"/>
        <v/>
      </c>
      <c r="AS216" s="1" t="str">
        <f t="shared" si="109"/>
        <v/>
      </c>
      <c r="AT216" s="1" t="e">
        <f t="shared" si="113"/>
        <v>#N/A</v>
      </c>
      <c r="AU216" s="1" t="e">
        <f t="shared" si="99"/>
        <v>#N/A</v>
      </c>
      <c r="AV216" s="9" t="e">
        <f t="shared" si="110"/>
        <v>#N/A</v>
      </c>
      <c r="AW216" s="9" t="e">
        <f t="shared" si="100"/>
        <v>#N/A</v>
      </c>
      <c r="AX216" s="9" t="e">
        <f t="shared" si="101"/>
        <v>#N/A</v>
      </c>
      <c r="AY216" s="9" t="e">
        <f t="shared" si="102"/>
        <v>#N/A</v>
      </c>
      <c r="AZ216" s="9" t="e">
        <f t="shared" si="103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 t="e">
        <f t="shared" si="92"/>
        <v>#N/A</v>
      </c>
      <c r="J217" s="5"/>
      <c r="K217" s="5"/>
      <c r="L217" s="5"/>
      <c r="M217" s="4"/>
      <c r="AA217" s="1">
        <f t="shared" si="104"/>
        <v>0</v>
      </c>
      <c r="AB217" s="1">
        <f t="shared" si="104"/>
        <v>0</v>
      </c>
      <c r="AC217" s="1">
        <f t="shared" si="105"/>
        <v>0</v>
      </c>
      <c r="AD217" s="1">
        <f t="shared" si="106"/>
        <v>0</v>
      </c>
      <c r="AE217" s="1" t="str">
        <f t="shared" si="111"/>
        <v/>
      </c>
      <c r="AF217" s="1" t="str">
        <f t="shared" si="107"/>
        <v/>
      </c>
      <c r="AG217" s="1" t="str">
        <f t="shared" si="107"/>
        <v/>
      </c>
      <c r="AH217" s="1" t="str">
        <f t="shared" si="107"/>
        <v/>
      </c>
      <c r="AI217" s="1" t="e">
        <f t="shared" si="112"/>
        <v>#N/A</v>
      </c>
      <c r="AJ217" s="9" t="e">
        <f t="shared" si="93"/>
        <v>#N/A</v>
      </c>
      <c r="AK217" s="9" t="e">
        <f t="shared" si="94"/>
        <v>#N/A</v>
      </c>
      <c r="AL217" s="9" t="e">
        <f t="shared" si="95"/>
        <v>#N/A</v>
      </c>
      <c r="AM217" s="9" t="e">
        <f t="shared" si="96"/>
        <v>#N/A</v>
      </c>
      <c r="AN217" s="9" t="e">
        <f t="shared" si="97"/>
        <v>#N/A</v>
      </c>
      <c r="AO217" s="9" t="e">
        <f t="shared" si="98"/>
        <v>#N/A</v>
      </c>
      <c r="AP217" s="1" t="str">
        <f t="shared" si="108"/>
        <v/>
      </c>
      <c r="AQ217" s="1" t="str">
        <f t="shared" si="108"/>
        <v/>
      </c>
      <c r="AS217" s="1" t="str">
        <f t="shared" si="109"/>
        <v/>
      </c>
      <c r="AT217" s="1" t="e">
        <f t="shared" si="113"/>
        <v>#N/A</v>
      </c>
      <c r="AU217" s="1" t="e">
        <f t="shared" si="99"/>
        <v>#N/A</v>
      </c>
      <c r="AV217" s="9" t="e">
        <f t="shared" si="110"/>
        <v>#N/A</v>
      </c>
      <c r="AW217" s="9" t="e">
        <f t="shared" si="100"/>
        <v>#N/A</v>
      </c>
      <c r="AX217" s="9" t="e">
        <f t="shared" si="101"/>
        <v>#N/A</v>
      </c>
      <c r="AY217" s="9" t="e">
        <f t="shared" si="102"/>
        <v>#N/A</v>
      </c>
      <c r="AZ217" s="9" t="e">
        <f t="shared" si="103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 t="e">
        <f t="shared" si="92"/>
        <v>#N/A</v>
      </c>
      <c r="J218" s="5"/>
      <c r="K218" s="5"/>
      <c r="L218" s="5"/>
      <c r="M218" s="4"/>
      <c r="AA218" s="1">
        <f t="shared" si="104"/>
        <v>0</v>
      </c>
      <c r="AB218" s="1">
        <f t="shared" si="104"/>
        <v>0</v>
      </c>
      <c r="AC218" s="1">
        <f t="shared" si="105"/>
        <v>0</v>
      </c>
      <c r="AD218" s="1">
        <f t="shared" si="106"/>
        <v>0</v>
      </c>
      <c r="AE218" s="1" t="str">
        <f t="shared" si="111"/>
        <v/>
      </c>
      <c r="AF218" s="1" t="str">
        <f t="shared" si="107"/>
        <v/>
      </c>
      <c r="AG218" s="1" t="str">
        <f t="shared" si="107"/>
        <v/>
      </c>
      <c r="AH218" s="1" t="str">
        <f t="shared" si="107"/>
        <v/>
      </c>
      <c r="AI218" s="1" t="e">
        <f t="shared" si="112"/>
        <v>#N/A</v>
      </c>
      <c r="AJ218" s="9" t="e">
        <f t="shared" si="93"/>
        <v>#N/A</v>
      </c>
      <c r="AK218" s="9" t="e">
        <f t="shared" si="94"/>
        <v>#N/A</v>
      </c>
      <c r="AL218" s="9" t="e">
        <f t="shared" si="95"/>
        <v>#N/A</v>
      </c>
      <c r="AM218" s="9" t="e">
        <f t="shared" si="96"/>
        <v>#N/A</v>
      </c>
      <c r="AN218" s="9" t="e">
        <f t="shared" si="97"/>
        <v>#N/A</v>
      </c>
      <c r="AO218" s="9" t="e">
        <f t="shared" si="98"/>
        <v>#N/A</v>
      </c>
      <c r="AP218" s="1" t="str">
        <f t="shared" si="108"/>
        <v/>
      </c>
      <c r="AQ218" s="1" t="str">
        <f t="shared" si="108"/>
        <v/>
      </c>
      <c r="AS218" s="1" t="str">
        <f t="shared" si="109"/>
        <v/>
      </c>
      <c r="AT218" s="1" t="e">
        <f t="shared" si="113"/>
        <v>#N/A</v>
      </c>
      <c r="AU218" s="1" t="e">
        <f t="shared" si="99"/>
        <v>#N/A</v>
      </c>
      <c r="AV218" s="9" t="e">
        <f t="shared" si="110"/>
        <v>#N/A</v>
      </c>
      <c r="AW218" s="9" t="e">
        <f t="shared" si="100"/>
        <v>#N/A</v>
      </c>
      <c r="AX218" s="9" t="e">
        <f t="shared" si="101"/>
        <v>#N/A</v>
      </c>
      <c r="AY218" s="9" t="e">
        <f t="shared" si="102"/>
        <v>#N/A</v>
      </c>
      <c r="AZ218" s="9" t="e">
        <f t="shared" si="103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 t="e">
        <f t="shared" si="92"/>
        <v>#N/A</v>
      </c>
      <c r="C219" s="3"/>
      <c r="D219" s="3"/>
      <c r="E219" s="3"/>
      <c r="F219" s="3"/>
      <c r="G219" s="3"/>
      <c r="H219" s="3"/>
      <c r="I219" s="3"/>
      <c r="J219" s="80"/>
      <c r="K219" s="80"/>
      <c r="L219" s="80"/>
      <c r="M219" s="104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1">
        <f t="shared" si="104"/>
        <v>0</v>
      </c>
      <c r="AB219" s="1">
        <f t="shared" si="104"/>
        <v>0</v>
      </c>
      <c r="AC219" s="1">
        <f t="shared" si="105"/>
        <v>0</v>
      </c>
      <c r="AD219" s="1">
        <f t="shared" si="106"/>
        <v>0</v>
      </c>
      <c r="AE219" s="1" t="str">
        <f t="shared" si="111"/>
        <v/>
      </c>
      <c r="AF219" s="1" t="str">
        <f t="shared" si="107"/>
        <v/>
      </c>
      <c r="AG219" s="1" t="str">
        <f t="shared" si="107"/>
        <v/>
      </c>
      <c r="AH219" s="1" t="str">
        <f t="shared" si="107"/>
        <v/>
      </c>
      <c r="AI219" s="1" t="e">
        <f t="shared" si="112"/>
        <v>#N/A</v>
      </c>
      <c r="AJ219" s="9" t="e">
        <f t="shared" si="93"/>
        <v>#N/A</v>
      </c>
      <c r="AK219" s="9" t="e">
        <f t="shared" si="94"/>
        <v>#N/A</v>
      </c>
      <c r="AL219" s="9" t="e">
        <f t="shared" si="95"/>
        <v>#N/A</v>
      </c>
      <c r="AM219" s="9" t="e">
        <f t="shared" si="96"/>
        <v>#N/A</v>
      </c>
      <c r="AN219" s="9" t="e">
        <f t="shared" si="97"/>
        <v>#N/A</v>
      </c>
      <c r="AO219" s="9" t="e">
        <f t="shared" si="98"/>
        <v>#N/A</v>
      </c>
      <c r="AP219" s="1" t="str">
        <f t="shared" si="108"/>
        <v/>
      </c>
      <c r="AQ219" s="1" t="str">
        <f t="shared" si="108"/>
        <v/>
      </c>
      <c r="AS219" s="1" t="str">
        <f t="shared" si="109"/>
        <v/>
      </c>
      <c r="AT219" s="1" t="e">
        <f t="shared" si="113"/>
        <v>#N/A</v>
      </c>
      <c r="AU219" s="1" t="e">
        <f t="shared" si="99"/>
        <v>#N/A</v>
      </c>
      <c r="AV219" s="9" t="e">
        <f t="shared" si="110"/>
        <v>#N/A</v>
      </c>
      <c r="AW219" s="9" t="e">
        <f t="shared" si="100"/>
        <v>#N/A</v>
      </c>
      <c r="AX219" s="9" t="e">
        <f t="shared" si="101"/>
        <v>#N/A</v>
      </c>
      <c r="AY219" s="9" t="e">
        <f t="shared" si="102"/>
        <v>#N/A</v>
      </c>
      <c r="AZ219" s="9" t="e">
        <f t="shared" si="103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 t="e">
        <f t="shared" si="92"/>
        <v>#N/A</v>
      </c>
      <c r="C220" s="3"/>
      <c r="D220" s="3"/>
      <c r="E220" s="3"/>
      <c r="F220" s="3"/>
      <c r="G220" s="3"/>
      <c r="H220" s="3"/>
      <c r="I220" s="3"/>
      <c r="J220" s="80"/>
      <c r="K220" s="80"/>
      <c r="L220" s="80"/>
      <c r="M220" s="104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1">
        <f t="shared" si="104"/>
        <v>0</v>
      </c>
      <c r="AB220" s="1">
        <f t="shared" si="104"/>
        <v>0</v>
      </c>
      <c r="AC220" s="1">
        <f t="shared" si="105"/>
        <v>0</v>
      </c>
      <c r="AD220" s="1">
        <f t="shared" si="106"/>
        <v>0</v>
      </c>
      <c r="AE220" s="1" t="str">
        <f t="shared" si="111"/>
        <v/>
      </c>
      <c r="AF220" s="1" t="str">
        <f t="shared" si="107"/>
        <v/>
      </c>
      <c r="AG220" s="1" t="str">
        <f t="shared" si="107"/>
        <v/>
      </c>
      <c r="AH220" s="1" t="str">
        <f t="shared" si="107"/>
        <v/>
      </c>
      <c r="AI220" s="1" t="e">
        <f t="shared" si="112"/>
        <v>#N/A</v>
      </c>
      <c r="AJ220" s="9" t="e">
        <f t="shared" si="93"/>
        <v>#N/A</v>
      </c>
      <c r="AK220" s="9" t="e">
        <f t="shared" si="94"/>
        <v>#N/A</v>
      </c>
      <c r="AL220" s="9" t="e">
        <f t="shared" si="95"/>
        <v>#N/A</v>
      </c>
      <c r="AM220" s="9" t="e">
        <f t="shared" si="96"/>
        <v>#N/A</v>
      </c>
      <c r="AN220" s="9" t="e">
        <f t="shared" si="97"/>
        <v>#N/A</v>
      </c>
      <c r="AO220" s="9" t="e">
        <f t="shared" si="98"/>
        <v>#N/A</v>
      </c>
      <c r="AP220" s="1" t="str">
        <f t="shared" si="108"/>
        <v/>
      </c>
      <c r="AQ220" s="1" t="str">
        <f t="shared" si="108"/>
        <v/>
      </c>
      <c r="AS220" s="1" t="str">
        <f t="shared" si="109"/>
        <v/>
      </c>
      <c r="AT220" s="1" t="e">
        <f t="shared" si="113"/>
        <v>#N/A</v>
      </c>
      <c r="AU220" s="1" t="e">
        <f t="shared" si="99"/>
        <v>#N/A</v>
      </c>
      <c r="AV220" s="9" t="e">
        <f t="shared" si="110"/>
        <v>#N/A</v>
      </c>
      <c r="AW220" s="9" t="e">
        <f t="shared" si="100"/>
        <v>#N/A</v>
      </c>
      <c r="AX220" s="9" t="e">
        <f t="shared" si="101"/>
        <v>#N/A</v>
      </c>
      <c r="AY220" s="9" t="e">
        <f t="shared" si="102"/>
        <v>#N/A</v>
      </c>
      <c r="AZ220" s="9" t="e">
        <f t="shared" si="103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 t="e">
        <f t="shared" si="92"/>
        <v>#N/A</v>
      </c>
      <c r="C221" s="3"/>
      <c r="D221" s="3"/>
      <c r="E221" s="3"/>
      <c r="F221" s="3"/>
      <c r="G221" s="3"/>
      <c r="H221" s="3"/>
      <c r="I221" s="3"/>
      <c r="J221" s="80"/>
      <c r="K221" s="80"/>
      <c r="L221" s="80"/>
      <c r="M221" s="104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1">
        <f t="shared" si="104"/>
        <v>0</v>
      </c>
      <c r="AB221" s="1">
        <f t="shared" si="104"/>
        <v>0</v>
      </c>
      <c r="AC221" s="1">
        <f t="shared" si="105"/>
        <v>0</v>
      </c>
      <c r="AD221" s="1">
        <f t="shared" si="106"/>
        <v>0</v>
      </c>
      <c r="AE221" s="1" t="str">
        <f t="shared" si="111"/>
        <v/>
      </c>
      <c r="AF221" s="1" t="str">
        <f t="shared" si="107"/>
        <v/>
      </c>
      <c r="AG221" s="1" t="str">
        <f t="shared" si="107"/>
        <v/>
      </c>
      <c r="AH221" s="1" t="str">
        <f t="shared" si="107"/>
        <v/>
      </c>
      <c r="AI221" s="1" t="e">
        <f t="shared" si="112"/>
        <v>#N/A</v>
      </c>
      <c r="AJ221" s="9" t="e">
        <f t="shared" si="93"/>
        <v>#N/A</v>
      </c>
      <c r="AK221" s="9" t="e">
        <f t="shared" si="94"/>
        <v>#N/A</v>
      </c>
      <c r="AL221" s="9" t="e">
        <f t="shared" si="95"/>
        <v>#N/A</v>
      </c>
      <c r="AM221" s="9" t="e">
        <f t="shared" si="96"/>
        <v>#N/A</v>
      </c>
      <c r="AN221" s="9" t="e">
        <f t="shared" si="97"/>
        <v>#N/A</v>
      </c>
      <c r="AO221" s="9" t="e">
        <f t="shared" si="98"/>
        <v>#N/A</v>
      </c>
      <c r="AP221" s="1" t="str">
        <f t="shared" si="108"/>
        <v/>
      </c>
      <c r="AQ221" s="1" t="str">
        <f t="shared" si="108"/>
        <v/>
      </c>
      <c r="AS221" s="1" t="str">
        <f t="shared" si="109"/>
        <v/>
      </c>
      <c r="AT221" s="1" t="e">
        <f t="shared" si="113"/>
        <v>#N/A</v>
      </c>
      <c r="AU221" s="1" t="e">
        <f t="shared" si="99"/>
        <v>#N/A</v>
      </c>
      <c r="AV221" s="9" t="e">
        <f t="shared" si="110"/>
        <v>#N/A</v>
      </c>
      <c r="AW221" s="9" t="e">
        <f t="shared" si="100"/>
        <v>#N/A</v>
      </c>
      <c r="AX221" s="9" t="e">
        <f t="shared" si="101"/>
        <v>#N/A</v>
      </c>
      <c r="AY221" s="9" t="e">
        <f t="shared" si="102"/>
        <v>#N/A</v>
      </c>
      <c r="AZ221" s="9" t="e">
        <f t="shared" si="103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 t="e">
        <f t="shared" si="92"/>
        <v>#N/A</v>
      </c>
      <c r="C222" s="3"/>
      <c r="D222" s="3"/>
      <c r="E222" s="3"/>
      <c r="F222" s="3"/>
      <c r="G222" s="3"/>
      <c r="H222" s="3"/>
      <c r="I222" s="3"/>
      <c r="J222" s="80"/>
      <c r="K222" s="80"/>
      <c r="L222" s="80"/>
      <c r="M222" s="104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1">
        <f t="shared" si="104"/>
        <v>0</v>
      </c>
      <c r="AB222" s="1">
        <f t="shared" si="104"/>
        <v>0</v>
      </c>
      <c r="AC222" s="1">
        <f t="shared" si="105"/>
        <v>0</v>
      </c>
      <c r="AD222" s="1">
        <f t="shared" si="106"/>
        <v>0</v>
      </c>
      <c r="AE222" s="1" t="str">
        <f t="shared" si="111"/>
        <v/>
      </c>
      <c r="AF222" s="1" t="str">
        <f t="shared" si="107"/>
        <v/>
      </c>
      <c r="AG222" s="1" t="str">
        <f t="shared" si="107"/>
        <v/>
      </c>
      <c r="AH222" s="1" t="str">
        <f t="shared" si="107"/>
        <v/>
      </c>
      <c r="AI222" s="1" t="e">
        <f t="shared" si="112"/>
        <v>#N/A</v>
      </c>
      <c r="AJ222" s="9" t="e">
        <f t="shared" si="93"/>
        <v>#N/A</v>
      </c>
      <c r="AK222" s="9" t="e">
        <f t="shared" si="94"/>
        <v>#N/A</v>
      </c>
      <c r="AL222" s="9" t="e">
        <f t="shared" si="95"/>
        <v>#N/A</v>
      </c>
      <c r="AM222" s="9" t="e">
        <f t="shared" si="96"/>
        <v>#N/A</v>
      </c>
      <c r="AN222" s="9" t="e">
        <f t="shared" si="97"/>
        <v>#N/A</v>
      </c>
      <c r="AO222" s="9" t="e">
        <f t="shared" si="98"/>
        <v>#N/A</v>
      </c>
      <c r="AP222" s="1" t="str">
        <f t="shared" si="108"/>
        <v/>
      </c>
      <c r="AQ222" s="1" t="str">
        <f t="shared" si="108"/>
        <v/>
      </c>
      <c r="AS222" s="1" t="str">
        <f t="shared" si="109"/>
        <v/>
      </c>
      <c r="AT222" s="1" t="e">
        <f t="shared" si="113"/>
        <v>#N/A</v>
      </c>
      <c r="AU222" s="1" t="e">
        <f t="shared" si="99"/>
        <v>#N/A</v>
      </c>
      <c r="AV222" s="9" t="e">
        <f t="shared" si="110"/>
        <v>#N/A</v>
      </c>
      <c r="AW222" s="9" t="e">
        <f t="shared" si="100"/>
        <v>#N/A</v>
      </c>
      <c r="AX222" s="9" t="e">
        <f t="shared" si="101"/>
        <v>#N/A</v>
      </c>
      <c r="AY222" s="9" t="e">
        <f t="shared" si="102"/>
        <v>#N/A</v>
      </c>
      <c r="AZ222" s="9" t="e">
        <f t="shared" si="103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 t="e">
        <f t="shared" si="92"/>
        <v>#N/A</v>
      </c>
      <c r="C223" s="3"/>
      <c r="D223" s="3"/>
      <c r="E223" s="3"/>
      <c r="F223" s="3"/>
      <c r="G223" s="3"/>
      <c r="H223" s="3"/>
      <c r="I223" s="3"/>
      <c r="J223" s="80"/>
      <c r="K223" s="80"/>
      <c r="L223" s="80"/>
      <c r="M223" s="104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1">
        <f t="shared" si="104"/>
        <v>0</v>
      </c>
      <c r="AB223" s="1">
        <f t="shared" si="104"/>
        <v>0</v>
      </c>
      <c r="AC223" s="1">
        <f t="shared" si="105"/>
        <v>0</v>
      </c>
      <c r="AD223" s="1">
        <f t="shared" si="106"/>
        <v>0</v>
      </c>
      <c r="AE223" s="1" t="str">
        <f t="shared" si="111"/>
        <v/>
      </c>
      <c r="AF223" s="1" t="str">
        <f t="shared" si="107"/>
        <v/>
      </c>
      <c r="AG223" s="1" t="str">
        <f t="shared" si="107"/>
        <v/>
      </c>
      <c r="AH223" s="1" t="str">
        <f t="shared" si="107"/>
        <v/>
      </c>
      <c r="AI223" s="1" t="e">
        <f t="shared" si="112"/>
        <v>#N/A</v>
      </c>
      <c r="AJ223" s="9" t="e">
        <f t="shared" si="93"/>
        <v>#N/A</v>
      </c>
      <c r="AK223" s="9" t="e">
        <f t="shared" si="94"/>
        <v>#N/A</v>
      </c>
      <c r="AL223" s="9" t="e">
        <f t="shared" si="95"/>
        <v>#N/A</v>
      </c>
      <c r="AM223" s="9" t="e">
        <f t="shared" si="96"/>
        <v>#N/A</v>
      </c>
      <c r="AN223" s="9" t="e">
        <f t="shared" si="97"/>
        <v>#N/A</v>
      </c>
      <c r="AO223" s="9" t="e">
        <f t="shared" si="98"/>
        <v>#N/A</v>
      </c>
      <c r="AP223" s="1" t="str">
        <f t="shared" si="108"/>
        <v/>
      </c>
      <c r="AQ223" s="1" t="str">
        <f t="shared" si="108"/>
        <v/>
      </c>
      <c r="AS223" s="1" t="str">
        <f t="shared" si="109"/>
        <v/>
      </c>
      <c r="AT223" s="1" t="e">
        <f t="shared" si="113"/>
        <v>#N/A</v>
      </c>
      <c r="AU223" s="1" t="e">
        <f t="shared" si="99"/>
        <v>#N/A</v>
      </c>
      <c r="AV223" s="9" t="e">
        <f t="shared" si="110"/>
        <v>#N/A</v>
      </c>
      <c r="AW223" s="9" t="e">
        <f t="shared" si="100"/>
        <v>#N/A</v>
      </c>
      <c r="AX223" s="9" t="e">
        <f t="shared" si="101"/>
        <v>#N/A</v>
      </c>
      <c r="AY223" s="9" t="e">
        <f t="shared" si="102"/>
        <v>#N/A</v>
      </c>
      <c r="AZ223" s="9" t="e">
        <f t="shared" si="103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 t="e">
        <f t="shared" si="92"/>
        <v>#N/A</v>
      </c>
      <c r="C224" s="3"/>
      <c r="D224" s="3"/>
      <c r="E224" s="3"/>
      <c r="F224" s="3"/>
      <c r="G224" s="3"/>
      <c r="H224" s="3"/>
      <c r="I224" s="3"/>
      <c r="J224" s="80"/>
      <c r="K224" s="80"/>
      <c r="L224" s="80"/>
      <c r="M224" s="104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1">
        <f t="shared" si="104"/>
        <v>0</v>
      </c>
      <c r="AB224" s="1">
        <f t="shared" si="104"/>
        <v>0</v>
      </c>
      <c r="AC224" s="1">
        <f t="shared" si="105"/>
        <v>0</v>
      </c>
      <c r="AD224" s="1">
        <f t="shared" si="106"/>
        <v>0</v>
      </c>
      <c r="AE224" s="1" t="str">
        <f t="shared" si="111"/>
        <v/>
      </c>
      <c r="AF224" s="1" t="str">
        <f t="shared" si="107"/>
        <v/>
      </c>
      <c r="AG224" s="1" t="str">
        <f t="shared" si="107"/>
        <v/>
      </c>
      <c r="AH224" s="1" t="str">
        <f t="shared" si="107"/>
        <v/>
      </c>
      <c r="AI224" s="1" t="e">
        <f t="shared" si="112"/>
        <v>#N/A</v>
      </c>
      <c r="AJ224" s="9" t="e">
        <f t="shared" si="93"/>
        <v>#N/A</v>
      </c>
      <c r="AK224" s="9" t="e">
        <f t="shared" si="94"/>
        <v>#N/A</v>
      </c>
      <c r="AL224" s="9" t="e">
        <f t="shared" si="95"/>
        <v>#N/A</v>
      </c>
      <c r="AM224" s="9" t="e">
        <f t="shared" si="96"/>
        <v>#N/A</v>
      </c>
      <c r="AN224" s="9" t="e">
        <f t="shared" si="97"/>
        <v>#N/A</v>
      </c>
      <c r="AO224" s="9" t="e">
        <f t="shared" si="98"/>
        <v>#N/A</v>
      </c>
      <c r="AP224" s="1" t="str">
        <f t="shared" si="108"/>
        <v/>
      </c>
      <c r="AQ224" s="1" t="str">
        <f t="shared" si="108"/>
        <v/>
      </c>
      <c r="AS224" s="1" t="str">
        <f t="shared" si="109"/>
        <v/>
      </c>
      <c r="AT224" s="1" t="e">
        <f t="shared" si="113"/>
        <v>#N/A</v>
      </c>
      <c r="AU224" s="1" t="e">
        <f t="shared" si="99"/>
        <v>#N/A</v>
      </c>
      <c r="AV224" s="9" t="e">
        <f t="shared" si="110"/>
        <v>#N/A</v>
      </c>
      <c r="AW224" s="9" t="e">
        <f t="shared" si="100"/>
        <v>#N/A</v>
      </c>
      <c r="AX224" s="9" t="e">
        <f t="shared" si="101"/>
        <v>#N/A</v>
      </c>
      <c r="AY224" s="9" t="e">
        <f t="shared" si="102"/>
        <v>#N/A</v>
      </c>
      <c r="AZ224" s="9" t="e">
        <f t="shared" si="103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 t="e">
        <f t="shared" si="92"/>
        <v>#N/A</v>
      </c>
      <c r="C225" s="3"/>
      <c r="D225" s="3"/>
      <c r="E225" s="3"/>
      <c r="F225" s="3"/>
      <c r="G225" s="3"/>
      <c r="H225" s="3"/>
      <c r="I225" s="3"/>
      <c r="J225" s="80"/>
      <c r="K225" s="80"/>
      <c r="L225" s="80"/>
      <c r="M225" s="104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1">
        <f t="shared" si="104"/>
        <v>0</v>
      </c>
      <c r="AB225" s="1">
        <f t="shared" si="104"/>
        <v>0</v>
      </c>
      <c r="AC225" s="1">
        <f t="shared" si="105"/>
        <v>0</v>
      </c>
      <c r="AD225" s="1">
        <f t="shared" si="106"/>
        <v>0</v>
      </c>
      <c r="AE225" s="1" t="str">
        <f t="shared" si="111"/>
        <v/>
      </c>
      <c r="AF225" s="1" t="str">
        <f t="shared" si="107"/>
        <v/>
      </c>
      <c r="AG225" s="1" t="str">
        <f t="shared" si="107"/>
        <v/>
      </c>
      <c r="AH225" s="1" t="str">
        <f t="shared" si="107"/>
        <v/>
      </c>
      <c r="AI225" s="1" t="e">
        <f t="shared" si="112"/>
        <v>#N/A</v>
      </c>
      <c r="AJ225" s="9" t="e">
        <f t="shared" si="93"/>
        <v>#N/A</v>
      </c>
      <c r="AK225" s="9" t="e">
        <f t="shared" si="94"/>
        <v>#N/A</v>
      </c>
      <c r="AL225" s="9" t="e">
        <f t="shared" si="95"/>
        <v>#N/A</v>
      </c>
      <c r="AM225" s="9" t="e">
        <f t="shared" si="96"/>
        <v>#N/A</v>
      </c>
      <c r="AN225" s="9" t="e">
        <f t="shared" si="97"/>
        <v>#N/A</v>
      </c>
      <c r="AO225" s="9" t="e">
        <f t="shared" si="98"/>
        <v>#N/A</v>
      </c>
      <c r="AP225" s="1" t="str">
        <f t="shared" si="108"/>
        <v/>
      </c>
      <c r="AQ225" s="1" t="str">
        <f t="shared" si="108"/>
        <v/>
      </c>
      <c r="AS225" s="1" t="str">
        <f t="shared" si="109"/>
        <v/>
      </c>
      <c r="AT225" s="1" t="e">
        <f t="shared" si="113"/>
        <v>#N/A</v>
      </c>
      <c r="AU225" s="1" t="e">
        <f t="shared" si="99"/>
        <v>#N/A</v>
      </c>
      <c r="AV225" s="9" t="e">
        <f t="shared" si="110"/>
        <v>#N/A</v>
      </c>
      <c r="AW225" s="9" t="e">
        <f t="shared" si="100"/>
        <v>#N/A</v>
      </c>
      <c r="AX225" s="9" t="e">
        <f t="shared" si="101"/>
        <v>#N/A</v>
      </c>
      <c r="AY225" s="9" t="e">
        <f t="shared" si="102"/>
        <v>#N/A</v>
      </c>
      <c r="AZ225" s="9" t="e">
        <f t="shared" si="103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 t="e">
        <f t="shared" si="92"/>
        <v>#N/A</v>
      </c>
      <c r="C226" s="3"/>
      <c r="D226" s="3"/>
      <c r="E226" s="3"/>
      <c r="F226" s="3"/>
      <c r="G226" s="3"/>
      <c r="H226" s="3"/>
      <c r="I226" s="3"/>
      <c r="J226" s="80"/>
      <c r="K226" s="80"/>
      <c r="L226" s="80"/>
      <c r="M226" s="104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1">
        <f t="shared" si="104"/>
        <v>0</v>
      </c>
      <c r="AB226" s="1">
        <f t="shared" si="104"/>
        <v>0</v>
      </c>
      <c r="AC226" s="1">
        <f t="shared" si="105"/>
        <v>0</v>
      </c>
      <c r="AD226" s="1">
        <f t="shared" si="106"/>
        <v>0</v>
      </c>
      <c r="AE226" s="1" t="str">
        <f t="shared" si="111"/>
        <v/>
      </c>
      <c r="AF226" s="1" t="str">
        <f t="shared" si="107"/>
        <v/>
      </c>
      <c r="AG226" s="1" t="str">
        <f t="shared" si="107"/>
        <v/>
      </c>
      <c r="AH226" s="1" t="str">
        <f t="shared" si="107"/>
        <v/>
      </c>
      <c r="AI226" s="1" t="e">
        <f t="shared" si="112"/>
        <v>#N/A</v>
      </c>
      <c r="AJ226" s="9" t="e">
        <f t="shared" si="93"/>
        <v>#N/A</v>
      </c>
      <c r="AK226" s="9" t="e">
        <f t="shared" si="94"/>
        <v>#N/A</v>
      </c>
      <c r="AL226" s="9" t="e">
        <f t="shared" si="95"/>
        <v>#N/A</v>
      </c>
      <c r="AM226" s="9" t="e">
        <f t="shared" si="96"/>
        <v>#N/A</v>
      </c>
      <c r="AN226" s="9" t="e">
        <f t="shared" si="97"/>
        <v>#N/A</v>
      </c>
      <c r="AO226" s="9" t="e">
        <f t="shared" si="98"/>
        <v>#N/A</v>
      </c>
      <c r="AP226" s="1" t="str">
        <f t="shared" si="108"/>
        <v/>
      </c>
      <c r="AQ226" s="1" t="str">
        <f t="shared" si="108"/>
        <v/>
      </c>
      <c r="AS226" s="1" t="str">
        <f t="shared" si="109"/>
        <v/>
      </c>
      <c r="AT226" s="1" t="e">
        <f t="shared" si="113"/>
        <v>#N/A</v>
      </c>
      <c r="AU226" s="1" t="e">
        <f t="shared" si="99"/>
        <v>#N/A</v>
      </c>
      <c r="AV226" s="9" t="e">
        <f t="shared" si="110"/>
        <v>#N/A</v>
      </c>
      <c r="AW226" s="9" t="e">
        <f t="shared" si="100"/>
        <v>#N/A</v>
      </c>
      <c r="AX226" s="9" t="e">
        <f t="shared" si="101"/>
        <v>#N/A</v>
      </c>
      <c r="AY226" s="9" t="e">
        <f t="shared" si="102"/>
        <v>#N/A</v>
      </c>
      <c r="AZ226" s="9" t="e">
        <f t="shared" si="103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 t="e">
        <f t="shared" si="92"/>
        <v>#N/A</v>
      </c>
      <c r="C227" s="3"/>
      <c r="D227" s="3"/>
      <c r="E227" s="3"/>
      <c r="F227" s="3"/>
      <c r="G227" s="3"/>
      <c r="H227" s="3"/>
      <c r="I227" s="3"/>
      <c r="J227" s="80"/>
      <c r="K227" s="80"/>
      <c r="L227" s="80"/>
      <c r="M227" s="104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1">
        <f t="shared" si="104"/>
        <v>0</v>
      </c>
      <c r="AB227" s="1">
        <f t="shared" si="104"/>
        <v>0</v>
      </c>
      <c r="AC227" s="1">
        <f t="shared" si="105"/>
        <v>0</v>
      </c>
      <c r="AD227" s="1">
        <f t="shared" si="106"/>
        <v>0</v>
      </c>
      <c r="AE227" s="1" t="str">
        <f t="shared" si="111"/>
        <v/>
      </c>
      <c r="AF227" s="1" t="str">
        <f t="shared" si="107"/>
        <v/>
      </c>
      <c r="AG227" s="1" t="str">
        <f t="shared" si="107"/>
        <v/>
      </c>
      <c r="AH227" s="1" t="str">
        <f t="shared" si="107"/>
        <v/>
      </c>
      <c r="AI227" s="1" t="e">
        <f t="shared" si="112"/>
        <v>#N/A</v>
      </c>
      <c r="AJ227" s="9" t="e">
        <f t="shared" si="93"/>
        <v>#N/A</v>
      </c>
      <c r="AK227" s="9" t="e">
        <f t="shared" si="94"/>
        <v>#N/A</v>
      </c>
      <c r="AL227" s="9" t="e">
        <f t="shared" si="95"/>
        <v>#N/A</v>
      </c>
      <c r="AM227" s="9" t="e">
        <f t="shared" si="96"/>
        <v>#N/A</v>
      </c>
      <c r="AN227" s="9" t="e">
        <f t="shared" si="97"/>
        <v>#N/A</v>
      </c>
      <c r="AO227" s="9" t="e">
        <f t="shared" si="98"/>
        <v>#N/A</v>
      </c>
      <c r="AP227" s="1" t="str">
        <f t="shared" si="108"/>
        <v/>
      </c>
      <c r="AQ227" s="1" t="str">
        <f t="shared" si="108"/>
        <v/>
      </c>
      <c r="AS227" s="1" t="str">
        <f t="shared" si="109"/>
        <v/>
      </c>
      <c r="AT227" s="1" t="e">
        <f t="shared" si="113"/>
        <v>#N/A</v>
      </c>
      <c r="AU227" s="1" t="e">
        <f t="shared" si="99"/>
        <v>#N/A</v>
      </c>
      <c r="AV227" s="9" t="e">
        <f t="shared" si="110"/>
        <v>#N/A</v>
      </c>
      <c r="AW227" s="9" t="e">
        <f t="shared" si="100"/>
        <v>#N/A</v>
      </c>
      <c r="AX227" s="9" t="e">
        <f t="shared" si="101"/>
        <v>#N/A</v>
      </c>
      <c r="AY227" s="9" t="e">
        <f t="shared" si="102"/>
        <v>#N/A</v>
      </c>
      <c r="AZ227" s="9" t="e">
        <f t="shared" si="103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 t="e">
        <f t="shared" si="92"/>
        <v>#N/A</v>
      </c>
      <c r="C228" s="3"/>
      <c r="D228" s="3"/>
      <c r="E228" s="3"/>
      <c r="F228" s="3"/>
      <c r="G228" s="3"/>
      <c r="H228" s="3"/>
      <c r="I228" s="3"/>
      <c r="J228" s="80"/>
      <c r="K228" s="80"/>
      <c r="L228" s="80"/>
      <c r="M228" s="104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1">
        <f t="shared" si="104"/>
        <v>0</v>
      </c>
      <c r="AB228" s="1">
        <f t="shared" si="104"/>
        <v>0</v>
      </c>
      <c r="AC228" s="1">
        <f t="shared" si="105"/>
        <v>0</v>
      </c>
      <c r="AD228" s="1">
        <f t="shared" si="106"/>
        <v>0</v>
      </c>
      <c r="AE228" s="1" t="str">
        <f t="shared" si="111"/>
        <v/>
      </c>
      <c r="AF228" s="1" t="str">
        <f t="shared" si="107"/>
        <v/>
      </c>
      <c r="AG228" s="1" t="str">
        <f t="shared" si="107"/>
        <v/>
      </c>
      <c r="AH228" s="1" t="str">
        <f t="shared" si="107"/>
        <v/>
      </c>
      <c r="AI228" s="1" t="e">
        <f t="shared" si="112"/>
        <v>#N/A</v>
      </c>
      <c r="AJ228" s="9" t="e">
        <f t="shared" si="93"/>
        <v>#N/A</v>
      </c>
      <c r="AK228" s="9" t="e">
        <f t="shared" si="94"/>
        <v>#N/A</v>
      </c>
      <c r="AL228" s="9" t="e">
        <f t="shared" si="95"/>
        <v>#N/A</v>
      </c>
      <c r="AM228" s="9" t="e">
        <f t="shared" si="96"/>
        <v>#N/A</v>
      </c>
      <c r="AN228" s="9" t="e">
        <f t="shared" si="97"/>
        <v>#N/A</v>
      </c>
      <c r="AO228" s="9" t="e">
        <f t="shared" si="98"/>
        <v>#N/A</v>
      </c>
      <c r="AP228" s="1" t="str">
        <f t="shared" si="108"/>
        <v/>
      </c>
      <c r="AQ228" s="1" t="str">
        <f t="shared" si="108"/>
        <v/>
      </c>
      <c r="AS228" s="1" t="str">
        <f t="shared" si="109"/>
        <v/>
      </c>
      <c r="AT228" s="1" t="e">
        <f t="shared" si="113"/>
        <v>#N/A</v>
      </c>
      <c r="AU228" s="1" t="e">
        <f t="shared" si="99"/>
        <v>#N/A</v>
      </c>
      <c r="AV228" s="9" t="e">
        <f t="shared" si="110"/>
        <v>#N/A</v>
      </c>
      <c r="AW228" s="9" t="e">
        <f t="shared" si="100"/>
        <v>#N/A</v>
      </c>
      <c r="AX228" s="9" t="e">
        <f t="shared" si="101"/>
        <v>#N/A</v>
      </c>
      <c r="AY228" s="9" t="e">
        <f t="shared" si="102"/>
        <v>#N/A</v>
      </c>
      <c r="AZ228" s="9" t="e">
        <f t="shared" si="103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 t="e">
        <f t="shared" si="92"/>
        <v>#N/A</v>
      </c>
      <c r="C229" s="3"/>
      <c r="D229" s="3"/>
      <c r="E229" s="3"/>
      <c r="F229" s="3"/>
      <c r="G229" s="3"/>
      <c r="H229" s="3"/>
      <c r="I229" s="3"/>
      <c r="J229" s="80"/>
      <c r="K229" s="80"/>
      <c r="L229" s="80"/>
      <c r="M229" s="104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1">
        <f t="shared" si="104"/>
        <v>0</v>
      </c>
      <c r="AB229" s="1">
        <f t="shared" si="104"/>
        <v>0</v>
      </c>
      <c r="AC229" s="1">
        <f t="shared" si="105"/>
        <v>0</v>
      </c>
      <c r="AD229" s="1">
        <f t="shared" si="106"/>
        <v>0</v>
      </c>
      <c r="AE229" s="1" t="str">
        <f t="shared" si="111"/>
        <v/>
      </c>
      <c r="AF229" s="1" t="str">
        <f t="shared" si="107"/>
        <v/>
      </c>
      <c r="AG229" s="1" t="str">
        <f t="shared" si="107"/>
        <v/>
      </c>
      <c r="AH229" s="1" t="str">
        <f t="shared" si="107"/>
        <v/>
      </c>
      <c r="AI229" s="1" t="e">
        <f t="shared" si="112"/>
        <v>#N/A</v>
      </c>
      <c r="AJ229" s="9" t="e">
        <f t="shared" si="93"/>
        <v>#N/A</v>
      </c>
      <c r="AK229" s="9" t="e">
        <f t="shared" si="94"/>
        <v>#N/A</v>
      </c>
      <c r="AL229" s="9" t="e">
        <f t="shared" si="95"/>
        <v>#N/A</v>
      </c>
      <c r="AM229" s="9" t="e">
        <f t="shared" si="96"/>
        <v>#N/A</v>
      </c>
      <c r="AN229" s="9" t="e">
        <f t="shared" si="97"/>
        <v>#N/A</v>
      </c>
      <c r="AO229" s="9" t="e">
        <f t="shared" si="98"/>
        <v>#N/A</v>
      </c>
      <c r="AP229" s="1" t="str">
        <f t="shared" si="108"/>
        <v/>
      </c>
      <c r="AQ229" s="1" t="str">
        <f t="shared" si="108"/>
        <v/>
      </c>
      <c r="AS229" s="1" t="str">
        <f t="shared" si="109"/>
        <v/>
      </c>
      <c r="AT229" s="1" t="e">
        <f t="shared" si="113"/>
        <v>#N/A</v>
      </c>
      <c r="AU229" s="1" t="e">
        <f t="shared" si="99"/>
        <v>#N/A</v>
      </c>
      <c r="AV229" s="9" t="e">
        <f t="shared" si="110"/>
        <v>#N/A</v>
      </c>
      <c r="AW229" s="9" t="e">
        <f t="shared" si="100"/>
        <v>#N/A</v>
      </c>
      <c r="AX229" s="9" t="e">
        <f t="shared" si="101"/>
        <v>#N/A</v>
      </c>
      <c r="AY229" s="9" t="e">
        <f t="shared" si="102"/>
        <v>#N/A</v>
      </c>
      <c r="AZ229" s="9" t="e">
        <f t="shared" si="103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 t="e">
        <f t="shared" si="92"/>
        <v>#N/A</v>
      </c>
      <c r="C230" s="3"/>
      <c r="D230" s="3"/>
      <c r="E230" s="3"/>
      <c r="F230" s="3"/>
      <c r="G230" s="3"/>
      <c r="H230" s="3"/>
      <c r="I230" s="3"/>
      <c r="J230" s="80"/>
      <c r="K230" s="80"/>
      <c r="L230" s="80"/>
      <c r="M230" s="104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1">
        <f t="shared" si="104"/>
        <v>0</v>
      </c>
      <c r="AB230" s="1">
        <f t="shared" si="104"/>
        <v>0</v>
      </c>
      <c r="AC230" s="1">
        <f t="shared" si="105"/>
        <v>0</v>
      </c>
      <c r="AD230" s="1">
        <f t="shared" si="106"/>
        <v>0</v>
      </c>
      <c r="AE230" s="1" t="str">
        <f t="shared" si="111"/>
        <v/>
      </c>
      <c r="AF230" s="1" t="str">
        <f t="shared" si="107"/>
        <v/>
      </c>
      <c r="AG230" s="1" t="str">
        <f t="shared" si="107"/>
        <v/>
      </c>
      <c r="AH230" s="1" t="str">
        <f t="shared" si="107"/>
        <v/>
      </c>
      <c r="AI230" s="1" t="e">
        <f t="shared" si="112"/>
        <v>#N/A</v>
      </c>
      <c r="AJ230" s="9" t="e">
        <f t="shared" si="93"/>
        <v>#N/A</v>
      </c>
      <c r="AK230" s="9" t="e">
        <f t="shared" si="94"/>
        <v>#N/A</v>
      </c>
      <c r="AL230" s="9" t="e">
        <f t="shared" si="95"/>
        <v>#N/A</v>
      </c>
      <c r="AM230" s="9" t="e">
        <f t="shared" si="96"/>
        <v>#N/A</v>
      </c>
      <c r="AN230" s="9" t="e">
        <f t="shared" si="97"/>
        <v>#N/A</v>
      </c>
      <c r="AO230" s="9" t="e">
        <f t="shared" si="98"/>
        <v>#N/A</v>
      </c>
      <c r="AP230" s="1" t="str">
        <f t="shared" si="108"/>
        <v/>
      </c>
      <c r="AQ230" s="1" t="str">
        <f t="shared" si="108"/>
        <v/>
      </c>
      <c r="AS230" s="1" t="str">
        <f t="shared" si="109"/>
        <v/>
      </c>
      <c r="AT230" s="1" t="e">
        <f t="shared" si="113"/>
        <v>#N/A</v>
      </c>
      <c r="AU230" s="1" t="e">
        <f t="shared" si="99"/>
        <v>#N/A</v>
      </c>
      <c r="AV230" s="9" t="e">
        <f t="shared" si="110"/>
        <v>#N/A</v>
      </c>
      <c r="AW230" s="9" t="e">
        <f t="shared" si="100"/>
        <v>#N/A</v>
      </c>
      <c r="AX230" s="9" t="e">
        <f t="shared" si="101"/>
        <v>#N/A</v>
      </c>
      <c r="AY230" s="9" t="e">
        <f t="shared" si="102"/>
        <v>#N/A</v>
      </c>
      <c r="AZ230" s="9" t="e">
        <f t="shared" si="103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 t="e">
        <f t="shared" si="92"/>
        <v>#N/A</v>
      </c>
      <c r="C231" s="3"/>
      <c r="D231" s="3"/>
      <c r="E231" s="3"/>
      <c r="F231" s="3"/>
      <c r="G231" s="3"/>
      <c r="H231" s="3"/>
      <c r="I231" s="3"/>
      <c r="J231" s="80"/>
      <c r="K231" s="80"/>
      <c r="L231" s="80"/>
      <c r="M231" s="104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1">
        <f t="shared" si="104"/>
        <v>0</v>
      </c>
      <c r="AB231" s="1">
        <f t="shared" si="104"/>
        <v>0</v>
      </c>
      <c r="AC231" s="1">
        <f t="shared" si="105"/>
        <v>0</v>
      </c>
      <c r="AD231" s="1">
        <f t="shared" si="106"/>
        <v>0</v>
      </c>
      <c r="AE231" s="1" t="str">
        <f t="shared" si="111"/>
        <v/>
      </c>
      <c r="AF231" s="1" t="str">
        <f t="shared" si="107"/>
        <v/>
      </c>
      <c r="AG231" s="1" t="str">
        <f t="shared" si="107"/>
        <v/>
      </c>
      <c r="AH231" s="1" t="str">
        <f t="shared" si="107"/>
        <v/>
      </c>
      <c r="AI231" s="1" t="e">
        <f t="shared" si="112"/>
        <v>#N/A</v>
      </c>
      <c r="AJ231" s="9" t="e">
        <f t="shared" si="93"/>
        <v>#N/A</v>
      </c>
      <c r="AK231" s="9" t="e">
        <f t="shared" si="94"/>
        <v>#N/A</v>
      </c>
      <c r="AL231" s="9" t="e">
        <f t="shared" si="95"/>
        <v>#N/A</v>
      </c>
      <c r="AM231" s="9" t="e">
        <f t="shared" si="96"/>
        <v>#N/A</v>
      </c>
      <c r="AN231" s="9" t="e">
        <f t="shared" si="97"/>
        <v>#N/A</v>
      </c>
      <c r="AO231" s="9" t="e">
        <f t="shared" si="98"/>
        <v>#N/A</v>
      </c>
      <c r="AP231" s="1" t="str">
        <f t="shared" si="108"/>
        <v/>
      </c>
      <c r="AQ231" s="1" t="str">
        <f t="shared" si="108"/>
        <v/>
      </c>
      <c r="AS231" s="1" t="str">
        <f t="shared" si="109"/>
        <v/>
      </c>
      <c r="AT231" s="1" t="e">
        <f t="shared" si="113"/>
        <v>#N/A</v>
      </c>
      <c r="AU231" s="1" t="e">
        <f t="shared" si="99"/>
        <v>#N/A</v>
      </c>
      <c r="AV231" s="9" t="e">
        <f t="shared" si="110"/>
        <v>#N/A</v>
      </c>
      <c r="AW231" s="9" t="e">
        <f t="shared" si="100"/>
        <v>#N/A</v>
      </c>
      <c r="AX231" s="9" t="e">
        <f t="shared" si="101"/>
        <v>#N/A</v>
      </c>
      <c r="AY231" s="9" t="e">
        <f t="shared" si="102"/>
        <v>#N/A</v>
      </c>
      <c r="AZ231" s="9" t="e">
        <f t="shared" si="103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 t="e">
        <f t="shared" si="92"/>
        <v>#N/A</v>
      </c>
      <c r="C232" s="3"/>
      <c r="D232" s="3"/>
      <c r="E232" s="3"/>
      <c r="F232" s="3"/>
      <c r="G232" s="3"/>
      <c r="H232" s="3"/>
      <c r="I232" s="3"/>
      <c r="J232" s="80"/>
      <c r="K232" s="80"/>
      <c r="L232" s="80"/>
      <c r="M232" s="104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1">
        <f t="shared" si="104"/>
        <v>0</v>
      </c>
      <c r="AB232" s="1">
        <f t="shared" si="104"/>
        <v>0</v>
      </c>
      <c r="AC232" s="1">
        <f t="shared" si="105"/>
        <v>0</v>
      </c>
      <c r="AD232" s="1">
        <f t="shared" si="106"/>
        <v>0</v>
      </c>
      <c r="AE232" s="1" t="str">
        <f t="shared" si="111"/>
        <v/>
      </c>
      <c r="AF232" s="1" t="str">
        <f t="shared" si="107"/>
        <v/>
      </c>
      <c r="AG232" s="1" t="str">
        <f t="shared" si="107"/>
        <v/>
      </c>
      <c r="AH232" s="1" t="str">
        <f t="shared" si="107"/>
        <v/>
      </c>
      <c r="AI232" s="1" t="e">
        <f t="shared" si="112"/>
        <v>#N/A</v>
      </c>
      <c r="AJ232" s="9" t="e">
        <f t="shared" si="93"/>
        <v>#N/A</v>
      </c>
      <c r="AK232" s="9" t="e">
        <f t="shared" si="94"/>
        <v>#N/A</v>
      </c>
      <c r="AL232" s="9" t="e">
        <f t="shared" si="95"/>
        <v>#N/A</v>
      </c>
      <c r="AM232" s="9" t="e">
        <f t="shared" si="96"/>
        <v>#N/A</v>
      </c>
      <c r="AN232" s="9" t="e">
        <f t="shared" si="97"/>
        <v>#N/A</v>
      </c>
      <c r="AO232" s="9" t="e">
        <f t="shared" si="98"/>
        <v>#N/A</v>
      </c>
      <c r="AP232" s="1" t="str">
        <f t="shared" si="108"/>
        <v/>
      </c>
      <c r="AQ232" s="1" t="str">
        <f t="shared" si="108"/>
        <v/>
      </c>
      <c r="AS232" s="1" t="str">
        <f t="shared" si="109"/>
        <v/>
      </c>
      <c r="AT232" s="1" t="e">
        <f t="shared" si="113"/>
        <v>#N/A</v>
      </c>
      <c r="AU232" s="1" t="e">
        <f t="shared" si="99"/>
        <v>#N/A</v>
      </c>
      <c r="AV232" s="9" t="e">
        <f t="shared" si="110"/>
        <v>#N/A</v>
      </c>
      <c r="AW232" s="9" t="e">
        <f t="shared" si="100"/>
        <v>#N/A</v>
      </c>
      <c r="AX232" s="9" t="e">
        <f t="shared" si="101"/>
        <v>#N/A</v>
      </c>
      <c r="AY232" s="9" t="e">
        <f t="shared" si="102"/>
        <v>#N/A</v>
      </c>
      <c r="AZ232" s="9" t="e">
        <f t="shared" si="103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 t="e">
        <f t="shared" si="92"/>
        <v>#N/A</v>
      </c>
      <c r="C233" s="3"/>
      <c r="D233" s="3"/>
      <c r="E233" s="3"/>
      <c r="F233" s="3"/>
      <c r="G233" s="3"/>
      <c r="H233" s="3"/>
      <c r="I233" s="3"/>
      <c r="J233" s="80"/>
      <c r="K233" s="80"/>
      <c r="L233" s="80"/>
      <c r="M233" s="104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1">
        <f t="shared" si="104"/>
        <v>0</v>
      </c>
      <c r="AB233" s="1">
        <f t="shared" si="104"/>
        <v>0</v>
      </c>
      <c r="AC233" s="1">
        <f t="shared" si="105"/>
        <v>0</v>
      </c>
      <c r="AD233" s="1">
        <f t="shared" si="106"/>
        <v>0</v>
      </c>
      <c r="AE233" s="1" t="str">
        <f t="shared" si="111"/>
        <v/>
      </c>
      <c r="AF233" s="1" t="str">
        <f t="shared" si="107"/>
        <v/>
      </c>
      <c r="AG233" s="1" t="str">
        <f t="shared" si="107"/>
        <v/>
      </c>
      <c r="AH233" s="1" t="str">
        <f t="shared" si="107"/>
        <v/>
      </c>
      <c r="AI233" s="1" t="e">
        <f t="shared" si="112"/>
        <v>#N/A</v>
      </c>
      <c r="AJ233" s="9" t="e">
        <f t="shared" si="93"/>
        <v>#N/A</v>
      </c>
      <c r="AK233" s="9" t="e">
        <f t="shared" si="94"/>
        <v>#N/A</v>
      </c>
      <c r="AL233" s="9" t="e">
        <f t="shared" si="95"/>
        <v>#N/A</v>
      </c>
      <c r="AM233" s="9" t="e">
        <f t="shared" si="96"/>
        <v>#N/A</v>
      </c>
      <c r="AN233" s="9" t="e">
        <f t="shared" si="97"/>
        <v>#N/A</v>
      </c>
      <c r="AO233" s="9" t="e">
        <f t="shared" si="98"/>
        <v>#N/A</v>
      </c>
      <c r="AP233" s="1" t="str">
        <f t="shared" si="108"/>
        <v/>
      </c>
      <c r="AQ233" s="1" t="str">
        <f t="shared" si="108"/>
        <v/>
      </c>
      <c r="AS233" s="1" t="str">
        <f t="shared" si="109"/>
        <v/>
      </c>
      <c r="AT233" s="1" t="e">
        <f t="shared" si="113"/>
        <v>#N/A</v>
      </c>
      <c r="AU233" s="1" t="e">
        <f t="shared" si="99"/>
        <v>#N/A</v>
      </c>
      <c r="AV233" s="9" t="e">
        <f t="shared" si="110"/>
        <v>#N/A</v>
      </c>
      <c r="AW233" s="9" t="e">
        <f t="shared" si="100"/>
        <v>#N/A</v>
      </c>
      <c r="AX233" s="9" t="e">
        <f t="shared" si="101"/>
        <v>#N/A</v>
      </c>
      <c r="AY233" s="9" t="e">
        <f t="shared" si="102"/>
        <v>#N/A</v>
      </c>
      <c r="AZ233" s="9" t="e">
        <f t="shared" si="103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 t="e">
        <f t="shared" si="92"/>
        <v>#N/A</v>
      </c>
      <c r="C234" s="3"/>
      <c r="D234" s="3"/>
      <c r="E234" s="3"/>
      <c r="F234" s="3"/>
      <c r="G234" s="3"/>
      <c r="H234" s="3"/>
      <c r="I234" s="3"/>
      <c r="J234" s="80"/>
      <c r="K234" s="80"/>
      <c r="L234" s="80"/>
      <c r="M234" s="104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1">
        <f t="shared" si="104"/>
        <v>0</v>
      </c>
      <c r="AB234" s="1">
        <f t="shared" si="104"/>
        <v>0</v>
      </c>
      <c r="AC234" s="1">
        <f t="shared" si="105"/>
        <v>0</v>
      </c>
      <c r="AD234" s="1">
        <f t="shared" si="106"/>
        <v>0</v>
      </c>
      <c r="AE234" s="1" t="str">
        <f t="shared" si="111"/>
        <v/>
      </c>
      <c r="AF234" s="1" t="str">
        <f t="shared" si="107"/>
        <v/>
      </c>
      <c r="AG234" s="1" t="str">
        <f t="shared" si="107"/>
        <v/>
      </c>
      <c r="AH234" s="1" t="str">
        <f t="shared" si="107"/>
        <v/>
      </c>
      <c r="AI234" s="1" t="e">
        <f t="shared" si="112"/>
        <v>#N/A</v>
      </c>
      <c r="AJ234" s="9" t="e">
        <f t="shared" si="93"/>
        <v>#N/A</v>
      </c>
      <c r="AK234" s="9" t="e">
        <f t="shared" si="94"/>
        <v>#N/A</v>
      </c>
      <c r="AL234" s="9" t="e">
        <f t="shared" si="95"/>
        <v>#N/A</v>
      </c>
      <c r="AM234" s="9" t="e">
        <f t="shared" si="96"/>
        <v>#N/A</v>
      </c>
      <c r="AN234" s="9" t="e">
        <f t="shared" si="97"/>
        <v>#N/A</v>
      </c>
      <c r="AO234" s="9" t="e">
        <f t="shared" si="98"/>
        <v>#N/A</v>
      </c>
      <c r="AP234" s="1" t="str">
        <f t="shared" si="108"/>
        <v/>
      </c>
      <c r="AQ234" s="1" t="str">
        <f t="shared" si="108"/>
        <v/>
      </c>
      <c r="AS234" s="1" t="str">
        <f t="shared" si="109"/>
        <v/>
      </c>
      <c r="AT234" s="1" t="e">
        <f t="shared" si="113"/>
        <v>#N/A</v>
      </c>
      <c r="AU234" s="1" t="e">
        <f t="shared" si="99"/>
        <v>#N/A</v>
      </c>
      <c r="AV234" s="9" t="e">
        <f t="shared" si="110"/>
        <v>#N/A</v>
      </c>
      <c r="AW234" s="9" t="e">
        <f t="shared" si="100"/>
        <v>#N/A</v>
      </c>
      <c r="AX234" s="9" t="e">
        <f t="shared" si="101"/>
        <v>#N/A</v>
      </c>
      <c r="AY234" s="9" t="e">
        <f t="shared" si="102"/>
        <v>#N/A</v>
      </c>
      <c r="AZ234" s="9" t="e">
        <f t="shared" si="103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 t="e">
        <f t="shared" si="92"/>
        <v>#N/A</v>
      </c>
      <c r="C235" s="3"/>
      <c r="D235" s="3"/>
      <c r="E235" s="3"/>
      <c r="F235" s="3"/>
      <c r="G235" s="3"/>
      <c r="H235" s="3"/>
      <c r="I235" s="3"/>
      <c r="J235" s="80"/>
      <c r="K235" s="80"/>
      <c r="L235" s="80"/>
      <c r="M235" s="104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1">
        <f t="shared" si="104"/>
        <v>0</v>
      </c>
      <c r="AB235" s="1">
        <f t="shared" si="104"/>
        <v>0</v>
      </c>
      <c r="AC235" s="1">
        <f t="shared" si="105"/>
        <v>0</v>
      </c>
      <c r="AD235" s="1">
        <f t="shared" si="106"/>
        <v>0</v>
      </c>
      <c r="AE235" s="1" t="str">
        <f t="shared" si="111"/>
        <v/>
      </c>
      <c r="AF235" s="1" t="str">
        <f t="shared" si="107"/>
        <v/>
      </c>
      <c r="AG235" s="1" t="str">
        <f t="shared" si="107"/>
        <v/>
      </c>
      <c r="AH235" s="1" t="str">
        <f t="shared" si="107"/>
        <v/>
      </c>
      <c r="AI235" s="1" t="e">
        <f t="shared" si="112"/>
        <v>#N/A</v>
      </c>
      <c r="AJ235" s="9" t="e">
        <f t="shared" si="93"/>
        <v>#N/A</v>
      </c>
      <c r="AK235" s="9" t="e">
        <f t="shared" si="94"/>
        <v>#N/A</v>
      </c>
      <c r="AL235" s="9" t="e">
        <f t="shared" si="95"/>
        <v>#N/A</v>
      </c>
      <c r="AM235" s="9" t="e">
        <f t="shared" si="96"/>
        <v>#N/A</v>
      </c>
      <c r="AN235" s="9" t="e">
        <f t="shared" si="97"/>
        <v>#N/A</v>
      </c>
      <c r="AO235" s="9" t="e">
        <f t="shared" si="98"/>
        <v>#N/A</v>
      </c>
      <c r="AP235" s="1" t="str">
        <f t="shared" si="108"/>
        <v/>
      </c>
      <c r="AQ235" s="1" t="str">
        <f t="shared" si="108"/>
        <v/>
      </c>
      <c r="AS235" s="1" t="str">
        <f t="shared" si="109"/>
        <v/>
      </c>
      <c r="AT235" s="1" t="e">
        <f t="shared" si="113"/>
        <v>#N/A</v>
      </c>
      <c r="AU235" s="1" t="e">
        <f t="shared" si="99"/>
        <v>#N/A</v>
      </c>
      <c r="AV235" s="9" t="e">
        <f t="shared" si="110"/>
        <v>#N/A</v>
      </c>
      <c r="AW235" s="9" t="e">
        <f t="shared" si="100"/>
        <v>#N/A</v>
      </c>
      <c r="AX235" s="9" t="e">
        <f t="shared" si="101"/>
        <v>#N/A</v>
      </c>
      <c r="AY235" s="9" t="e">
        <f t="shared" si="102"/>
        <v>#N/A</v>
      </c>
      <c r="AZ235" s="9" t="e">
        <f t="shared" si="103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 t="e">
        <f t="shared" si="92"/>
        <v>#N/A</v>
      </c>
      <c r="C236" s="3"/>
      <c r="D236" s="3"/>
      <c r="E236" s="3"/>
      <c r="F236" s="3"/>
      <c r="G236" s="3"/>
      <c r="H236" s="3"/>
      <c r="I236" s="3"/>
      <c r="J236" s="80"/>
      <c r="K236" s="80"/>
      <c r="L236" s="80"/>
      <c r="M236" s="104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1">
        <f t="shared" si="104"/>
        <v>0</v>
      </c>
      <c r="AB236" s="1">
        <f t="shared" si="104"/>
        <v>0</v>
      </c>
      <c r="AC236" s="1">
        <f t="shared" si="105"/>
        <v>0</v>
      </c>
      <c r="AD236" s="1">
        <f t="shared" si="106"/>
        <v>0</v>
      </c>
      <c r="AE236" s="1" t="str">
        <f t="shared" si="111"/>
        <v/>
      </c>
      <c r="AF236" s="1" t="str">
        <f t="shared" si="107"/>
        <v/>
      </c>
      <c r="AG236" s="1" t="str">
        <f t="shared" si="107"/>
        <v/>
      </c>
      <c r="AH236" s="1" t="str">
        <f t="shared" si="107"/>
        <v/>
      </c>
      <c r="AI236" s="1" t="e">
        <f t="shared" si="112"/>
        <v>#N/A</v>
      </c>
      <c r="AJ236" s="9" t="e">
        <f t="shared" si="93"/>
        <v>#N/A</v>
      </c>
      <c r="AK236" s="9" t="e">
        <f t="shared" si="94"/>
        <v>#N/A</v>
      </c>
      <c r="AL236" s="9" t="e">
        <f t="shared" si="95"/>
        <v>#N/A</v>
      </c>
      <c r="AM236" s="9" t="e">
        <f t="shared" si="96"/>
        <v>#N/A</v>
      </c>
      <c r="AN236" s="9" t="e">
        <f t="shared" si="97"/>
        <v>#N/A</v>
      </c>
      <c r="AO236" s="9" t="e">
        <f t="shared" si="98"/>
        <v>#N/A</v>
      </c>
      <c r="AP236" s="1" t="str">
        <f t="shared" si="108"/>
        <v/>
      </c>
      <c r="AQ236" s="1" t="str">
        <f t="shared" si="108"/>
        <v/>
      </c>
      <c r="AS236" s="1" t="str">
        <f t="shared" si="109"/>
        <v/>
      </c>
      <c r="AT236" s="1" t="e">
        <f t="shared" si="113"/>
        <v>#N/A</v>
      </c>
      <c r="AU236" s="1" t="e">
        <f t="shared" si="99"/>
        <v>#N/A</v>
      </c>
      <c r="AV236" s="9" t="e">
        <f t="shared" si="110"/>
        <v>#N/A</v>
      </c>
      <c r="AW236" s="9" t="e">
        <f t="shared" si="100"/>
        <v>#N/A</v>
      </c>
      <c r="AX236" s="9" t="e">
        <f t="shared" si="101"/>
        <v>#N/A</v>
      </c>
      <c r="AY236" s="9" t="e">
        <f t="shared" si="102"/>
        <v>#N/A</v>
      </c>
      <c r="AZ236" s="9" t="e">
        <f t="shared" si="103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 t="e">
        <f t="shared" si="92"/>
        <v>#N/A</v>
      </c>
      <c r="C237" s="3"/>
      <c r="D237" s="3"/>
      <c r="E237" s="3"/>
      <c r="F237" s="3"/>
      <c r="G237" s="3"/>
      <c r="H237" s="3"/>
      <c r="I237" s="3"/>
      <c r="J237" s="80"/>
      <c r="K237" s="80"/>
      <c r="L237" s="80"/>
      <c r="M237" s="104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1">
        <f t="shared" si="104"/>
        <v>0</v>
      </c>
      <c r="AB237" s="1">
        <f t="shared" si="104"/>
        <v>0</v>
      </c>
      <c r="AC237" s="1">
        <f t="shared" si="105"/>
        <v>0</v>
      </c>
      <c r="AD237" s="1">
        <f t="shared" si="106"/>
        <v>0</v>
      </c>
      <c r="AE237" s="1" t="str">
        <f t="shared" si="111"/>
        <v/>
      </c>
      <c r="AF237" s="1" t="str">
        <f t="shared" si="107"/>
        <v/>
      </c>
      <c r="AG237" s="1" t="str">
        <f t="shared" si="107"/>
        <v/>
      </c>
      <c r="AH237" s="1" t="str">
        <f t="shared" si="107"/>
        <v/>
      </c>
      <c r="AI237" s="1" t="e">
        <f t="shared" si="112"/>
        <v>#N/A</v>
      </c>
      <c r="AJ237" s="9" t="e">
        <f t="shared" si="93"/>
        <v>#N/A</v>
      </c>
      <c r="AK237" s="9" t="e">
        <f t="shared" si="94"/>
        <v>#N/A</v>
      </c>
      <c r="AL237" s="9" t="e">
        <f t="shared" si="95"/>
        <v>#N/A</v>
      </c>
      <c r="AM237" s="9" t="e">
        <f t="shared" si="96"/>
        <v>#N/A</v>
      </c>
      <c r="AN237" s="9" t="e">
        <f t="shared" si="97"/>
        <v>#N/A</v>
      </c>
      <c r="AO237" s="9" t="e">
        <f t="shared" si="98"/>
        <v>#N/A</v>
      </c>
      <c r="AP237" s="1" t="str">
        <f t="shared" si="108"/>
        <v/>
      </c>
      <c r="AQ237" s="1" t="str">
        <f t="shared" si="108"/>
        <v/>
      </c>
      <c r="AS237" s="1" t="str">
        <f t="shared" si="109"/>
        <v/>
      </c>
      <c r="AT237" s="1" t="e">
        <f t="shared" si="113"/>
        <v>#N/A</v>
      </c>
      <c r="AU237" s="1" t="e">
        <f t="shared" si="99"/>
        <v>#N/A</v>
      </c>
      <c r="AV237" s="9" t="e">
        <f t="shared" si="110"/>
        <v>#N/A</v>
      </c>
      <c r="AW237" s="9" t="e">
        <f t="shared" si="100"/>
        <v>#N/A</v>
      </c>
      <c r="AX237" s="9" t="e">
        <f t="shared" si="101"/>
        <v>#N/A</v>
      </c>
      <c r="AY237" s="9" t="e">
        <f t="shared" si="102"/>
        <v>#N/A</v>
      </c>
      <c r="AZ237" s="9" t="e">
        <f t="shared" si="103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 t="e">
        <f t="shared" si="92"/>
        <v>#N/A</v>
      </c>
      <c r="C238" s="3"/>
      <c r="D238" s="3"/>
      <c r="E238" s="3"/>
      <c r="F238" s="3"/>
      <c r="G238" s="3"/>
      <c r="H238" s="3"/>
      <c r="I238" s="3"/>
      <c r="J238" s="80"/>
      <c r="K238" s="80"/>
      <c r="L238" s="80"/>
      <c r="M238" s="104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1">
        <f t="shared" si="104"/>
        <v>0</v>
      </c>
      <c r="AB238" s="1">
        <f t="shared" si="104"/>
        <v>0</v>
      </c>
      <c r="AC238" s="1">
        <f t="shared" si="105"/>
        <v>0</v>
      </c>
      <c r="AD238" s="1">
        <f t="shared" si="106"/>
        <v>0</v>
      </c>
      <c r="AE238" s="1" t="str">
        <f t="shared" si="111"/>
        <v/>
      </c>
      <c r="AF238" s="1" t="str">
        <f t="shared" si="107"/>
        <v/>
      </c>
      <c r="AG238" s="1" t="str">
        <f t="shared" si="107"/>
        <v/>
      </c>
      <c r="AH238" s="1" t="str">
        <f t="shared" si="107"/>
        <v/>
      </c>
      <c r="AI238" s="1" t="e">
        <f t="shared" si="112"/>
        <v>#N/A</v>
      </c>
      <c r="AJ238" s="9" t="e">
        <f t="shared" si="93"/>
        <v>#N/A</v>
      </c>
      <c r="AK238" s="9" t="e">
        <f t="shared" si="94"/>
        <v>#N/A</v>
      </c>
      <c r="AL238" s="9" t="e">
        <f t="shared" si="95"/>
        <v>#N/A</v>
      </c>
      <c r="AM238" s="9" t="e">
        <f t="shared" si="96"/>
        <v>#N/A</v>
      </c>
      <c r="AN238" s="9" t="e">
        <f t="shared" si="97"/>
        <v>#N/A</v>
      </c>
      <c r="AO238" s="9" t="e">
        <f t="shared" si="98"/>
        <v>#N/A</v>
      </c>
      <c r="AP238" s="1" t="str">
        <f t="shared" si="108"/>
        <v/>
      </c>
      <c r="AQ238" s="1" t="str">
        <f t="shared" si="108"/>
        <v/>
      </c>
      <c r="AS238" s="1" t="str">
        <f t="shared" si="109"/>
        <v/>
      </c>
      <c r="AT238" s="1" t="e">
        <f t="shared" si="113"/>
        <v>#N/A</v>
      </c>
      <c r="AU238" s="1" t="e">
        <f t="shared" si="99"/>
        <v>#N/A</v>
      </c>
      <c r="AV238" s="9" t="e">
        <f t="shared" si="110"/>
        <v>#N/A</v>
      </c>
      <c r="AW238" s="9" t="e">
        <f t="shared" si="100"/>
        <v>#N/A</v>
      </c>
      <c r="AX238" s="9" t="e">
        <f t="shared" si="101"/>
        <v>#N/A</v>
      </c>
      <c r="AY238" s="9" t="e">
        <f t="shared" si="102"/>
        <v>#N/A</v>
      </c>
      <c r="AZ238" s="9" t="e">
        <f t="shared" si="103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 t="e">
        <f t="shared" si="92"/>
        <v>#N/A</v>
      </c>
      <c r="C239" s="3"/>
      <c r="D239" s="3"/>
      <c r="E239" s="3"/>
      <c r="F239" s="3"/>
      <c r="G239" s="3"/>
      <c r="H239" s="3"/>
      <c r="I239" s="3"/>
      <c r="J239" s="80"/>
      <c r="K239" s="80"/>
      <c r="L239" s="80"/>
      <c r="M239" s="104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1">
        <f t="shared" si="104"/>
        <v>0</v>
      </c>
      <c r="AB239" s="1">
        <f t="shared" si="104"/>
        <v>0</v>
      </c>
      <c r="AC239" s="1">
        <f t="shared" si="105"/>
        <v>0</v>
      </c>
      <c r="AD239" s="1">
        <f t="shared" si="106"/>
        <v>0</v>
      </c>
      <c r="AE239" s="1" t="str">
        <f t="shared" si="111"/>
        <v/>
      </c>
      <c r="AF239" s="1" t="str">
        <f t="shared" si="107"/>
        <v/>
      </c>
      <c r="AG239" s="1" t="str">
        <f t="shared" si="107"/>
        <v/>
      </c>
      <c r="AH239" s="1" t="str">
        <f t="shared" si="107"/>
        <v/>
      </c>
      <c r="AI239" s="1" t="e">
        <f t="shared" si="112"/>
        <v>#N/A</v>
      </c>
      <c r="AJ239" s="9" t="e">
        <f t="shared" si="93"/>
        <v>#N/A</v>
      </c>
      <c r="AK239" s="9" t="e">
        <f t="shared" si="94"/>
        <v>#N/A</v>
      </c>
      <c r="AL239" s="9" t="e">
        <f t="shared" si="95"/>
        <v>#N/A</v>
      </c>
      <c r="AM239" s="9" t="e">
        <f t="shared" si="96"/>
        <v>#N/A</v>
      </c>
      <c r="AN239" s="9" t="e">
        <f t="shared" si="97"/>
        <v>#N/A</v>
      </c>
      <c r="AO239" s="9" t="e">
        <f t="shared" si="98"/>
        <v>#N/A</v>
      </c>
      <c r="AP239" s="1" t="str">
        <f t="shared" si="108"/>
        <v/>
      </c>
      <c r="AQ239" s="1" t="str">
        <f t="shared" si="108"/>
        <v/>
      </c>
      <c r="AS239" s="1" t="str">
        <f t="shared" si="109"/>
        <v/>
      </c>
      <c r="AT239" s="1" t="e">
        <f t="shared" si="113"/>
        <v>#N/A</v>
      </c>
      <c r="AU239" s="1" t="e">
        <f t="shared" si="99"/>
        <v>#N/A</v>
      </c>
      <c r="AV239" s="9" t="e">
        <f t="shared" si="110"/>
        <v>#N/A</v>
      </c>
      <c r="AW239" s="9" t="e">
        <f t="shared" si="100"/>
        <v>#N/A</v>
      </c>
      <c r="AX239" s="9" t="e">
        <f t="shared" si="101"/>
        <v>#N/A</v>
      </c>
      <c r="AY239" s="9" t="e">
        <f t="shared" si="102"/>
        <v>#N/A</v>
      </c>
      <c r="AZ239" s="9" t="e">
        <f t="shared" si="103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 t="e">
        <f t="shared" si="92"/>
        <v>#N/A</v>
      </c>
      <c r="C240" s="3"/>
      <c r="D240" s="3"/>
      <c r="E240" s="3"/>
      <c r="F240" s="3"/>
      <c r="G240" s="3"/>
      <c r="H240" s="3"/>
      <c r="I240" s="3"/>
      <c r="J240" s="80"/>
      <c r="K240" s="80"/>
      <c r="L240" s="80"/>
      <c r="M240" s="104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1">
        <f t="shared" si="104"/>
        <v>0</v>
      </c>
      <c r="AB240" s="1">
        <f t="shared" si="104"/>
        <v>0</v>
      </c>
      <c r="AC240" s="1">
        <f t="shared" si="105"/>
        <v>0</v>
      </c>
      <c r="AD240" s="1">
        <f t="shared" si="106"/>
        <v>0</v>
      </c>
      <c r="AE240" s="1" t="str">
        <f t="shared" si="111"/>
        <v/>
      </c>
      <c r="AF240" s="1" t="str">
        <f t="shared" si="107"/>
        <v/>
      </c>
      <c r="AG240" s="1" t="str">
        <f t="shared" si="107"/>
        <v/>
      </c>
      <c r="AH240" s="1" t="str">
        <f t="shared" si="107"/>
        <v/>
      </c>
      <c r="AI240" s="1" t="e">
        <f t="shared" si="112"/>
        <v>#N/A</v>
      </c>
      <c r="AJ240" s="9" t="e">
        <f t="shared" si="93"/>
        <v>#N/A</v>
      </c>
      <c r="AK240" s="9" t="e">
        <f t="shared" si="94"/>
        <v>#N/A</v>
      </c>
      <c r="AL240" s="9" t="e">
        <f t="shared" si="95"/>
        <v>#N/A</v>
      </c>
      <c r="AM240" s="9" t="e">
        <f t="shared" si="96"/>
        <v>#N/A</v>
      </c>
      <c r="AN240" s="9" t="e">
        <f t="shared" si="97"/>
        <v>#N/A</v>
      </c>
      <c r="AO240" s="9" t="e">
        <f t="shared" si="98"/>
        <v>#N/A</v>
      </c>
      <c r="AP240" s="1" t="str">
        <f t="shared" si="108"/>
        <v/>
      </c>
      <c r="AQ240" s="1" t="str">
        <f t="shared" si="108"/>
        <v/>
      </c>
      <c r="AS240" s="1" t="str">
        <f t="shared" si="109"/>
        <v/>
      </c>
      <c r="AT240" s="1" t="e">
        <f t="shared" si="113"/>
        <v>#N/A</v>
      </c>
      <c r="AU240" s="1" t="e">
        <f t="shared" si="99"/>
        <v>#N/A</v>
      </c>
      <c r="AV240" s="9" t="e">
        <f t="shared" si="110"/>
        <v>#N/A</v>
      </c>
      <c r="AW240" s="9" t="e">
        <f t="shared" si="100"/>
        <v>#N/A</v>
      </c>
      <c r="AX240" s="9" t="e">
        <f t="shared" si="101"/>
        <v>#N/A</v>
      </c>
      <c r="AY240" s="9" t="e">
        <f t="shared" si="102"/>
        <v>#N/A</v>
      </c>
      <c r="AZ240" s="9" t="e">
        <f t="shared" si="103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 t="e">
        <f t="shared" si="92"/>
        <v>#N/A</v>
      </c>
      <c r="C241" s="3"/>
      <c r="D241" s="3"/>
      <c r="E241" s="3"/>
      <c r="F241" s="3"/>
      <c r="G241" s="3"/>
      <c r="H241" s="3"/>
      <c r="I241" s="3"/>
      <c r="J241" s="80"/>
      <c r="K241" s="80"/>
      <c r="L241" s="80"/>
      <c r="M241" s="104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1">
        <f t="shared" si="104"/>
        <v>0</v>
      </c>
      <c r="AB241" s="1">
        <f t="shared" si="104"/>
        <v>0</v>
      </c>
      <c r="AC241" s="1">
        <f t="shared" si="105"/>
        <v>0</v>
      </c>
      <c r="AD241" s="1">
        <f t="shared" si="106"/>
        <v>0</v>
      </c>
      <c r="AE241" s="1" t="str">
        <f t="shared" si="111"/>
        <v/>
      </c>
      <c r="AF241" s="1" t="str">
        <f t="shared" si="107"/>
        <v/>
      </c>
      <c r="AG241" s="1" t="str">
        <f t="shared" si="107"/>
        <v/>
      </c>
      <c r="AH241" s="1" t="str">
        <f t="shared" si="107"/>
        <v/>
      </c>
      <c r="AI241" s="1" t="e">
        <f t="shared" si="112"/>
        <v>#N/A</v>
      </c>
      <c r="AJ241" s="9" t="e">
        <f t="shared" si="93"/>
        <v>#N/A</v>
      </c>
      <c r="AK241" s="9" t="e">
        <f t="shared" si="94"/>
        <v>#N/A</v>
      </c>
      <c r="AL241" s="9" t="e">
        <f t="shared" si="95"/>
        <v>#N/A</v>
      </c>
      <c r="AM241" s="9" t="e">
        <f t="shared" si="96"/>
        <v>#N/A</v>
      </c>
      <c r="AN241" s="9" t="e">
        <f t="shared" si="97"/>
        <v>#N/A</v>
      </c>
      <c r="AO241" s="9" t="e">
        <f t="shared" si="98"/>
        <v>#N/A</v>
      </c>
      <c r="AP241" s="1" t="str">
        <f t="shared" si="108"/>
        <v/>
      </c>
      <c r="AQ241" s="1" t="str">
        <f t="shared" si="108"/>
        <v/>
      </c>
      <c r="AS241" s="1" t="str">
        <f t="shared" si="109"/>
        <v/>
      </c>
      <c r="AT241" s="1" t="e">
        <f t="shared" si="113"/>
        <v>#N/A</v>
      </c>
      <c r="AU241" s="1" t="e">
        <f t="shared" si="99"/>
        <v>#N/A</v>
      </c>
      <c r="AV241" s="9" t="e">
        <f t="shared" si="110"/>
        <v>#N/A</v>
      </c>
      <c r="AW241" s="9" t="e">
        <f t="shared" si="100"/>
        <v>#N/A</v>
      </c>
      <c r="AX241" s="9" t="e">
        <f t="shared" si="101"/>
        <v>#N/A</v>
      </c>
      <c r="AY241" s="9" t="e">
        <f t="shared" si="102"/>
        <v>#N/A</v>
      </c>
      <c r="AZ241" s="9" t="e">
        <f t="shared" si="103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 t="e">
        <f t="shared" si="92"/>
        <v>#N/A</v>
      </c>
      <c r="C242" s="3"/>
      <c r="D242" s="3"/>
      <c r="E242" s="3"/>
      <c r="F242" s="3"/>
      <c r="G242" s="3"/>
      <c r="H242" s="3"/>
      <c r="I242" s="3"/>
      <c r="J242" s="80"/>
      <c r="K242" s="80"/>
      <c r="L242" s="80"/>
      <c r="M242" s="104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1">
        <f t="shared" si="104"/>
        <v>0</v>
      </c>
      <c r="AB242" s="1">
        <f t="shared" si="104"/>
        <v>0</v>
      </c>
      <c r="AC242" s="1">
        <f t="shared" si="105"/>
        <v>0</v>
      </c>
      <c r="AD242" s="1">
        <f t="shared" si="106"/>
        <v>0</v>
      </c>
      <c r="AE242" s="1" t="str">
        <f t="shared" si="111"/>
        <v/>
      </c>
      <c r="AF242" s="1" t="str">
        <f t="shared" si="107"/>
        <v/>
      </c>
      <c r="AG242" s="1" t="str">
        <f t="shared" si="107"/>
        <v/>
      </c>
      <c r="AH242" s="1" t="str">
        <f t="shared" si="107"/>
        <v/>
      </c>
      <c r="AI242" s="1" t="e">
        <f t="shared" si="112"/>
        <v>#N/A</v>
      </c>
      <c r="AJ242" s="9" t="e">
        <f t="shared" si="93"/>
        <v>#N/A</v>
      </c>
      <c r="AK242" s="9" t="e">
        <f t="shared" si="94"/>
        <v>#N/A</v>
      </c>
      <c r="AL242" s="9" t="e">
        <f t="shared" si="95"/>
        <v>#N/A</v>
      </c>
      <c r="AM242" s="9" t="e">
        <f t="shared" si="96"/>
        <v>#N/A</v>
      </c>
      <c r="AN242" s="9" t="e">
        <f t="shared" si="97"/>
        <v>#N/A</v>
      </c>
      <c r="AO242" s="9" t="e">
        <f t="shared" si="98"/>
        <v>#N/A</v>
      </c>
      <c r="AP242" s="1" t="str">
        <f t="shared" si="108"/>
        <v/>
      </c>
      <c r="AQ242" s="1" t="str">
        <f t="shared" si="108"/>
        <v/>
      </c>
      <c r="AS242" s="1" t="str">
        <f t="shared" si="109"/>
        <v/>
      </c>
      <c r="AT242" s="1" t="e">
        <f t="shared" si="113"/>
        <v>#N/A</v>
      </c>
      <c r="AU242" s="1" t="e">
        <f t="shared" si="99"/>
        <v>#N/A</v>
      </c>
      <c r="AV242" s="9" t="e">
        <f t="shared" si="110"/>
        <v>#N/A</v>
      </c>
      <c r="AW242" s="9" t="e">
        <f t="shared" si="100"/>
        <v>#N/A</v>
      </c>
      <c r="AX242" s="9" t="e">
        <f t="shared" si="101"/>
        <v>#N/A</v>
      </c>
      <c r="AY242" s="9" t="e">
        <f t="shared" si="102"/>
        <v>#N/A</v>
      </c>
      <c r="AZ242" s="9" t="e">
        <f t="shared" si="103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 t="e">
        <f t="shared" si="92"/>
        <v>#N/A</v>
      </c>
      <c r="C243" s="3"/>
      <c r="D243" s="3"/>
      <c r="E243" s="3"/>
      <c r="F243" s="3"/>
      <c r="G243" s="3"/>
      <c r="H243" s="3"/>
      <c r="I243" s="3"/>
      <c r="J243" s="80"/>
      <c r="K243" s="80"/>
      <c r="L243" s="80"/>
      <c r="M243" s="104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1">
        <f t="shared" si="104"/>
        <v>0</v>
      </c>
      <c r="AB243" s="1">
        <f t="shared" si="104"/>
        <v>0</v>
      </c>
      <c r="AC243" s="1">
        <f t="shared" si="105"/>
        <v>0</v>
      </c>
      <c r="AD243" s="1">
        <f t="shared" si="106"/>
        <v>0</v>
      </c>
      <c r="AE243" s="1" t="str">
        <f t="shared" si="111"/>
        <v/>
      </c>
      <c r="AF243" s="1" t="str">
        <f t="shared" si="107"/>
        <v/>
      </c>
      <c r="AG243" s="1" t="str">
        <f t="shared" si="107"/>
        <v/>
      </c>
      <c r="AH243" s="1" t="str">
        <f t="shared" si="107"/>
        <v/>
      </c>
      <c r="AI243" s="1" t="e">
        <f t="shared" si="112"/>
        <v>#N/A</v>
      </c>
      <c r="AJ243" s="9" t="e">
        <f t="shared" si="93"/>
        <v>#N/A</v>
      </c>
      <c r="AK243" s="9" t="e">
        <f t="shared" si="94"/>
        <v>#N/A</v>
      </c>
      <c r="AL243" s="9" t="e">
        <f t="shared" si="95"/>
        <v>#N/A</v>
      </c>
      <c r="AM243" s="9" t="e">
        <f t="shared" si="96"/>
        <v>#N/A</v>
      </c>
      <c r="AN243" s="9" t="e">
        <f t="shared" si="97"/>
        <v>#N/A</v>
      </c>
      <c r="AO243" s="9" t="e">
        <f t="shared" si="98"/>
        <v>#N/A</v>
      </c>
      <c r="AP243" s="1" t="str">
        <f t="shared" si="108"/>
        <v/>
      </c>
      <c r="AQ243" s="1" t="str">
        <f t="shared" si="108"/>
        <v/>
      </c>
      <c r="AS243" s="1" t="str">
        <f t="shared" si="109"/>
        <v/>
      </c>
      <c r="AT243" s="1" t="e">
        <f t="shared" si="113"/>
        <v>#N/A</v>
      </c>
      <c r="AU243" s="1" t="e">
        <f t="shared" si="99"/>
        <v>#N/A</v>
      </c>
      <c r="AV243" s="9" t="e">
        <f t="shared" si="110"/>
        <v>#N/A</v>
      </c>
      <c r="AW243" s="9" t="e">
        <f t="shared" si="100"/>
        <v>#N/A</v>
      </c>
      <c r="AX243" s="9" t="e">
        <f t="shared" si="101"/>
        <v>#N/A</v>
      </c>
      <c r="AY243" s="9" t="e">
        <f t="shared" si="102"/>
        <v>#N/A</v>
      </c>
      <c r="AZ243" s="9" t="e">
        <f t="shared" si="103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 t="e">
        <f t="shared" si="92"/>
        <v>#N/A</v>
      </c>
      <c r="C244" s="3"/>
      <c r="D244" s="3"/>
      <c r="E244" s="3"/>
      <c r="F244" s="3"/>
      <c r="G244" s="3"/>
      <c r="H244" s="3"/>
      <c r="I244" s="3"/>
      <c r="J244" s="80"/>
      <c r="K244" s="80"/>
      <c r="L244" s="80"/>
      <c r="M244" s="104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1">
        <f t="shared" si="104"/>
        <v>0</v>
      </c>
      <c r="AB244" s="1">
        <f t="shared" si="104"/>
        <v>0</v>
      </c>
      <c r="AC244" s="1">
        <f t="shared" si="105"/>
        <v>0</v>
      </c>
      <c r="AD244" s="1">
        <f t="shared" si="106"/>
        <v>0</v>
      </c>
      <c r="AE244" s="1" t="str">
        <f t="shared" si="111"/>
        <v/>
      </c>
      <c r="AF244" s="1" t="str">
        <f t="shared" si="107"/>
        <v/>
      </c>
      <c r="AG244" s="1" t="str">
        <f t="shared" si="107"/>
        <v/>
      </c>
      <c r="AH244" s="1" t="str">
        <f t="shared" si="107"/>
        <v/>
      </c>
      <c r="AI244" s="1" t="e">
        <f t="shared" si="112"/>
        <v>#N/A</v>
      </c>
      <c r="AJ244" s="9" t="e">
        <f t="shared" si="93"/>
        <v>#N/A</v>
      </c>
      <c r="AK244" s="9" t="e">
        <f t="shared" si="94"/>
        <v>#N/A</v>
      </c>
      <c r="AL244" s="9" t="e">
        <f t="shared" si="95"/>
        <v>#N/A</v>
      </c>
      <c r="AM244" s="9" t="e">
        <f t="shared" si="96"/>
        <v>#N/A</v>
      </c>
      <c r="AN244" s="9" t="e">
        <f t="shared" si="97"/>
        <v>#N/A</v>
      </c>
      <c r="AO244" s="9" t="e">
        <f t="shared" si="98"/>
        <v>#N/A</v>
      </c>
      <c r="AP244" s="1" t="str">
        <f t="shared" si="108"/>
        <v/>
      </c>
      <c r="AQ244" s="1" t="str">
        <f t="shared" si="108"/>
        <v/>
      </c>
      <c r="AS244" s="1" t="str">
        <f t="shared" si="109"/>
        <v/>
      </c>
      <c r="AT244" s="1" t="e">
        <f t="shared" si="113"/>
        <v>#N/A</v>
      </c>
      <c r="AU244" s="1" t="e">
        <f t="shared" si="99"/>
        <v>#N/A</v>
      </c>
      <c r="AV244" s="9" t="e">
        <f t="shared" si="110"/>
        <v>#N/A</v>
      </c>
      <c r="AW244" s="9" t="e">
        <f t="shared" si="100"/>
        <v>#N/A</v>
      </c>
      <c r="AX244" s="9" t="e">
        <f t="shared" si="101"/>
        <v>#N/A</v>
      </c>
      <c r="AY244" s="9" t="e">
        <f t="shared" si="102"/>
        <v>#N/A</v>
      </c>
      <c r="AZ244" s="9" t="e">
        <f t="shared" si="103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 t="e">
        <f t="shared" si="92"/>
        <v>#N/A</v>
      </c>
      <c r="C245" s="3"/>
      <c r="D245" s="3"/>
      <c r="E245" s="3"/>
      <c r="F245" s="3"/>
      <c r="G245" s="3"/>
      <c r="H245" s="3"/>
      <c r="I245" s="3"/>
      <c r="J245" s="80"/>
      <c r="K245" s="80"/>
      <c r="L245" s="80"/>
      <c r="M245" s="104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1">
        <f t="shared" si="104"/>
        <v>0</v>
      </c>
      <c r="AB245" s="1">
        <f t="shared" si="104"/>
        <v>0</v>
      </c>
      <c r="AC245" s="1">
        <f t="shared" si="105"/>
        <v>0</v>
      </c>
      <c r="AD245" s="1">
        <f t="shared" si="106"/>
        <v>0</v>
      </c>
      <c r="AE245" s="1" t="str">
        <f t="shared" si="111"/>
        <v/>
      </c>
      <c r="AF245" s="1" t="str">
        <f t="shared" si="107"/>
        <v/>
      </c>
      <c r="AG245" s="1" t="str">
        <f t="shared" si="107"/>
        <v/>
      </c>
      <c r="AH245" s="1" t="str">
        <f t="shared" si="107"/>
        <v/>
      </c>
      <c r="AI245" s="1" t="e">
        <f t="shared" si="112"/>
        <v>#N/A</v>
      </c>
      <c r="AJ245" s="9" t="e">
        <f t="shared" si="93"/>
        <v>#N/A</v>
      </c>
      <c r="AK245" s="9" t="e">
        <f t="shared" si="94"/>
        <v>#N/A</v>
      </c>
      <c r="AL245" s="9" t="e">
        <f t="shared" si="95"/>
        <v>#N/A</v>
      </c>
      <c r="AM245" s="9" t="e">
        <f t="shared" si="96"/>
        <v>#N/A</v>
      </c>
      <c r="AN245" s="9" t="e">
        <f t="shared" si="97"/>
        <v>#N/A</v>
      </c>
      <c r="AO245" s="9" t="e">
        <f t="shared" si="98"/>
        <v>#N/A</v>
      </c>
      <c r="AP245" s="1" t="str">
        <f t="shared" si="108"/>
        <v/>
      </c>
      <c r="AQ245" s="1" t="str">
        <f t="shared" si="108"/>
        <v/>
      </c>
      <c r="AS245" s="1" t="str">
        <f t="shared" si="109"/>
        <v/>
      </c>
      <c r="AT245" s="1" t="e">
        <f t="shared" si="113"/>
        <v>#N/A</v>
      </c>
      <c r="AU245" s="1" t="e">
        <f t="shared" si="99"/>
        <v>#N/A</v>
      </c>
      <c r="AV245" s="9" t="e">
        <f t="shared" si="110"/>
        <v>#N/A</v>
      </c>
      <c r="AW245" s="9" t="e">
        <f t="shared" si="100"/>
        <v>#N/A</v>
      </c>
      <c r="AX245" s="9" t="e">
        <f t="shared" si="101"/>
        <v>#N/A</v>
      </c>
      <c r="AY245" s="9" t="e">
        <f t="shared" si="102"/>
        <v>#N/A</v>
      </c>
      <c r="AZ245" s="9" t="e">
        <f t="shared" si="103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 t="e">
        <f t="shared" si="92"/>
        <v>#N/A</v>
      </c>
      <c r="C246" s="3"/>
      <c r="D246" s="3"/>
      <c r="E246" s="3"/>
      <c r="F246" s="3"/>
      <c r="G246" s="3"/>
      <c r="H246" s="3"/>
      <c r="I246" s="3"/>
      <c r="J246" s="80"/>
      <c r="K246" s="80"/>
      <c r="L246" s="80"/>
      <c r="M246" s="104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1">
        <f t="shared" si="104"/>
        <v>0</v>
      </c>
      <c r="AB246" s="1">
        <f t="shared" si="104"/>
        <v>0</v>
      </c>
      <c r="AC246" s="1">
        <f t="shared" si="105"/>
        <v>0</v>
      </c>
      <c r="AD246" s="1">
        <f t="shared" si="106"/>
        <v>0</v>
      </c>
      <c r="AE246" s="1" t="str">
        <f t="shared" si="111"/>
        <v/>
      </c>
      <c r="AF246" s="1" t="str">
        <f t="shared" si="107"/>
        <v/>
      </c>
      <c r="AG246" s="1" t="str">
        <f t="shared" si="107"/>
        <v/>
      </c>
      <c r="AH246" s="1" t="str">
        <f t="shared" si="107"/>
        <v/>
      </c>
      <c r="AI246" s="1" t="e">
        <f t="shared" si="112"/>
        <v>#N/A</v>
      </c>
      <c r="AJ246" s="9" t="e">
        <f t="shared" si="93"/>
        <v>#N/A</v>
      </c>
      <c r="AK246" s="9" t="e">
        <f t="shared" si="94"/>
        <v>#N/A</v>
      </c>
      <c r="AL246" s="9" t="e">
        <f t="shared" si="95"/>
        <v>#N/A</v>
      </c>
      <c r="AM246" s="9" t="e">
        <f t="shared" si="96"/>
        <v>#N/A</v>
      </c>
      <c r="AN246" s="9" t="e">
        <f t="shared" si="97"/>
        <v>#N/A</v>
      </c>
      <c r="AO246" s="9" t="e">
        <f t="shared" si="98"/>
        <v>#N/A</v>
      </c>
      <c r="AP246" s="1" t="str">
        <f t="shared" si="108"/>
        <v/>
      </c>
      <c r="AQ246" s="1" t="str">
        <f t="shared" si="108"/>
        <v/>
      </c>
      <c r="AS246" s="1" t="str">
        <f t="shared" si="109"/>
        <v/>
      </c>
      <c r="AT246" s="1" t="e">
        <f t="shared" si="113"/>
        <v>#N/A</v>
      </c>
      <c r="AU246" s="1" t="e">
        <f t="shared" si="99"/>
        <v>#N/A</v>
      </c>
      <c r="AV246" s="9" t="e">
        <f t="shared" si="110"/>
        <v>#N/A</v>
      </c>
      <c r="AW246" s="9" t="e">
        <f t="shared" si="100"/>
        <v>#N/A</v>
      </c>
      <c r="AX246" s="9" t="e">
        <f t="shared" si="101"/>
        <v>#N/A</v>
      </c>
      <c r="AY246" s="9" t="e">
        <f t="shared" si="102"/>
        <v>#N/A</v>
      </c>
      <c r="AZ246" s="9" t="e">
        <f t="shared" si="103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 t="e">
        <f t="shared" si="92"/>
        <v>#N/A</v>
      </c>
      <c r="C247" s="3"/>
      <c r="D247" s="3"/>
      <c r="E247" s="3"/>
      <c r="F247" s="3"/>
      <c r="G247" s="3"/>
      <c r="H247" s="3"/>
      <c r="I247" s="3"/>
      <c r="J247" s="80"/>
      <c r="K247" s="80"/>
      <c r="L247" s="80"/>
      <c r="M247" s="104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1">
        <f t="shared" si="104"/>
        <v>0</v>
      </c>
      <c r="AB247" s="1">
        <f t="shared" si="104"/>
        <v>0</v>
      </c>
      <c r="AC247" s="1">
        <f t="shared" si="105"/>
        <v>0</v>
      </c>
      <c r="AD247" s="1">
        <f t="shared" si="106"/>
        <v>0</v>
      </c>
      <c r="AE247" s="1" t="str">
        <f t="shared" si="111"/>
        <v/>
      </c>
      <c r="AF247" s="1" t="str">
        <f t="shared" si="107"/>
        <v/>
      </c>
      <c r="AG247" s="1" t="str">
        <f t="shared" si="107"/>
        <v/>
      </c>
      <c r="AH247" s="1" t="str">
        <f t="shared" si="107"/>
        <v/>
      </c>
      <c r="AI247" s="1" t="e">
        <f t="shared" si="112"/>
        <v>#N/A</v>
      </c>
      <c r="AJ247" s="9" t="e">
        <f t="shared" si="93"/>
        <v>#N/A</v>
      </c>
      <c r="AK247" s="9" t="e">
        <f t="shared" si="94"/>
        <v>#N/A</v>
      </c>
      <c r="AL247" s="9" t="e">
        <f t="shared" si="95"/>
        <v>#N/A</v>
      </c>
      <c r="AM247" s="9" t="e">
        <f t="shared" si="96"/>
        <v>#N/A</v>
      </c>
      <c r="AN247" s="9" t="e">
        <f t="shared" si="97"/>
        <v>#N/A</v>
      </c>
      <c r="AO247" s="9" t="e">
        <f t="shared" si="98"/>
        <v>#N/A</v>
      </c>
      <c r="AP247" s="1" t="str">
        <f t="shared" si="108"/>
        <v/>
      </c>
      <c r="AQ247" s="1" t="str">
        <f t="shared" si="108"/>
        <v/>
      </c>
      <c r="AS247" s="1" t="str">
        <f t="shared" si="109"/>
        <v/>
      </c>
      <c r="AT247" s="1" t="e">
        <f t="shared" si="113"/>
        <v>#N/A</v>
      </c>
      <c r="AU247" s="1" t="e">
        <f t="shared" si="99"/>
        <v>#N/A</v>
      </c>
      <c r="AV247" s="9" t="e">
        <f t="shared" si="110"/>
        <v>#N/A</v>
      </c>
      <c r="AW247" s="9" t="e">
        <f t="shared" si="100"/>
        <v>#N/A</v>
      </c>
      <c r="AX247" s="9" t="e">
        <f t="shared" si="101"/>
        <v>#N/A</v>
      </c>
      <c r="AY247" s="9" t="e">
        <f t="shared" si="102"/>
        <v>#N/A</v>
      </c>
      <c r="AZ247" s="9" t="e">
        <f t="shared" si="103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 t="e">
        <f t="shared" si="92"/>
        <v>#N/A</v>
      </c>
      <c r="C248" s="3"/>
      <c r="D248" s="3"/>
      <c r="E248" s="3"/>
      <c r="F248" s="3"/>
      <c r="G248" s="3"/>
      <c r="H248" s="3"/>
      <c r="I248" s="3"/>
      <c r="J248" s="80"/>
      <c r="K248" s="80"/>
      <c r="L248" s="80"/>
      <c r="M248" s="104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1">
        <f t="shared" si="104"/>
        <v>0</v>
      </c>
      <c r="AB248" s="1">
        <f t="shared" si="104"/>
        <v>0</v>
      </c>
      <c r="AC248" s="1">
        <f t="shared" si="105"/>
        <v>0</v>
      </c>
      <c r="AD248" s="1">
        <f t="shared" si="106"/>
        <v>0</v>
      </c>
      <c r="AE248" s="1" t="str">
        <f t="shared" si="111"/>
        <v/>
      </c>
      <c r="AF248" s="1" t="str">
        <f t="shared" si="107"/>
        <v/>
      </c>
      <c r="AG248" s="1" t="str">
        <f t="shared" si="107"/>
        <v/>
      </c>
      <c r="AH248" s="1" t="str">
        <f t="shared" si="107"/>
        <v/>
      </c>
      <c r="AI248" s="1" t="e">
        <f t="shared" si="112"/>
        <v>#N/A</v>
      </c>
      <c r="AJ248" s="9" t="e">
        <f t="shared" si="93"/>
        <v>#N/A</v>
      </c>
      <c r="AK248" s="9" t="e">
        <f t="shared" si="94"/>
        <v>#N/A</v>
      </c>
      <c r="AL248" s="9" t="e">
        <f t="shared" si="95"/>
        <v>#N/A</v>
      </c>
      <c r="AM248" s="9" t="e">
        <f t="shared" si="96"/>
        <v>#N/A</v>
      </c>
      <c r="AN248" s="9" t="e">
        <f t="shared" si="97"/>
        <v>#N/A</v>
      </c>
      <c r="AO248" s="9" t="e">
        <f t="shared" si="98"/>
        <v>#N/A</v>
      </c>
      <c r="AP248" s="1" t="str">
        <f t="shared" si="108"/>
        <v/>
      </c>
      <c r="AQ248" s="1" t="str">
        <f t="shared" si="108"/>
        <v/>
      </c>
      <c r="AS248" s="1" t="str">
        <f t="shared" si="109"/>
        <v/>
      </c>
      <c r="AT248" s="1" t="e">
        <f t="shared" si="113"/>
        <v>#N/A</v>
      </c>
      <c r="AU248" s="1" t="e">
        <f t="shared" si="99"/>
        <v>#N/A</v>
      </c>
      <c r="AV248" s="9" t="e">
        <f t="shared" si="110"/>
        <v>#N/A</v>
      </c>
      <c r="AW248" s="9" t="e">
        <f t="shared" si="100"/>
        <v>#N/A</v>
      </c>
      <c r="AX248" s="9" t="e">
        <f t="shared" si="101"/>
        <v>#N/A</v>
      </c>
      <c r="AY248" s="9" t="e">
        <f t="shared" si="102"/>
        <v>#N/A</v>
      </c>
      <c r="AZ248" s="9" t="e">
        <f t="shared" si="103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 t="e">
        <f t="shared" si="92"/>
        <v>#N/A</v>
      </c>
      <c r="C249" s="3"/>
      <c r="D249" s="3"/>
      <c r="E249" s="3"/>
      <c r="F249" s="3"/>
      <c r="G249" s="3"/>
      <c r="H249" s="3"/>
      <c r="I249" s="3"/>
      <c r="J249" s="80"/>
      <c r="K249" s="80"/>
      <c r="L249" s="80"/>
      <c r="M249" s="104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1">
        <f t="shared" si="104"/>
        <v>0</v>
      </c>
      <c r="AB249" s="1">
        <f t="shared" si="104"/>
        <v>0</v>
      </c>
      <c r="AC249" s="1">
        <f t="shared" si="105"/>
        <v>0</v>
      </c>
      <c r="AD249" s="1">
        <f t="shared" si="106"/>
        <v>0</v>
      </c>
      <c r="AE249" s="1" t="str">
        <f t="shared" si="111"/>
        <v/>
      </c>
      <c r="AF249" s="1" t="str">
        <f t="shared" si="107"/>
        <v/>
      </c>
      <c r="AG249" s="1" t="str">
        <f t="shared" si="107"/>
        <v/>
      </c>
      <c r="AH249" s="1" t="str">
        <f t="shared" si="107"/>
        <v/>
      </c>
      <c r="AI249" s="1" t="e">
        <f t="shared" si="112"/>
        <v>#N/A</v>
      </c>
      <c r="AJ249" s="9" t="e">
        <f t="shared" si="93"/>
        <v>#N/A</v>
      </c>
      <c r="AK249" s="9" t="e">
        <f t="shared" si="94"/>
        <v>#N/A</v>
      </c>
      <c r="AL249" s="9" t="e">
        <f t="shared" si="95"/>
        <v>#N/A</v>
      </c>
      <c r="AM249" s="9" t="e">
        <f t="shared" si="96"/>
        <v>#N/A</v>
      </c>
      <c r="AN249" s="9" t="e">
        <f t="shared" si="97"/>
        <v>#N/A</v>
      </c>
      <c r="AO249" s="9" t="e">
        <f t="shared" si="98"/>
        <v>#N/A</v>
      </c>
      <c r="AP249" s="1" t="str">
        <f t="shared" si="108"/>
        <v/>
      </c>
      <c r="AQ249" s="1" t="str">
        <f t="shared" si="108"/>
        <v/>
      </c>
      <c r="AS249" s="1" t="str">
        <f t="shared" si="109"/>
        <v/>
      </c>
      <c r="AT249" s="1" t="e">
        <f t="shared" si="113"/>
        <v>#N/A</v>
      </c>
      <c r="AU249" s="1" t="e">
        <f t="shared" si="99"/>
        <v>#N/A</v>
      </c>
      <c r="AV249" s="9" t="e">
        <f t="shared" si="110"/>
        <v>#N/A</v>
      </c>
      <c r="AW249" s="9" t="e">
        <f t="shared" si="100"/>
        <v>#N/A</v>
      </c>
      <c r="AX249" s="9" t="e">
        <f t="shared" si="101"/>
        <v>#N/A</v>
      </c>
      <c r="AY249" s="9" t="e">
        <f t="shared" si="102"/>
        <v>#N/A</v>
      </c>
      <c r="AZ249" s="9" t="e">
        <f t="shared" si="103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 t="e">
        <f t="shared" si="92"/>
        <v>#N/A</v>
      </c>
      <c r="C250" s="3"/>
      <c r="D250" s="3"/>
      <c r="E250" s="3"/>
      <c r="F250" s="3"/>
      <c r="G250" s="3"/>
      <c r="H250" s="3"/>
      <c r="I250" s="3"/>
      <c r="J250" s="80"/>
      <c r="K250" s="80"/>
      <c r="L250" s="80"/>
      <c r="M250" s="104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1">
        <f t="shared" si="104"/>
        <v>0</v>
      </c>
      <c r="AB250" s="1">
        <f t="shared" si="104"/>
        <v>0</v>
      </c>
      <c r="AC250" s="1">
        <f t="shared" si="105"/>
        <v>0</v>
      </c>
      <c r="AD250" s="1">
        <f t="shared" si="106"/>
        <v>0</v>
      </c>
      <c r="AE250" s="1" t="str">
        <f t="shared" si="111"/>
        <v/>
      </c>
      <c r="AF250" s="1" t="str">
        <f t="shared" si="107"/>
        <v/>
      </c>
      <c r="AG250" s="1" t="str">
        <f t="shared" si="107"/>
        <v/>
      </c>
      <c r="AH250" s="1" t="str">
        <f t="shared" si="107"/>
        <v/>
      </c>
      <c r="AI250" s="1" t="e">
        <f t="shared" si="112"/>
        <v>#N/A</v>
      </c>
      <c r="AJ250" s="9" t="e">
        <f t="shared" si="93"/>
        <v>#N/A</v>
      </c>
      <c r="AK250" s="9" t="e">
        <f t="shared" si="94"/>
        <v>#N/A</v>
      </c>
      <c r="AL250" s="9" t="e">
        <f t="shared" si="95"/>
        <v>#N/A</v>
      </c>
      <c r="AM250" s="9" t="e">
        <f t="shared" si="96"/>
        <v>#N/A</v>
      </c>
      <c r="AN250" s="9" t="e">
        <f t="shared" si="97"/>
        <v>#N/A</v>
      </c>
      <c r="AO250" s="9" t="e">
        <f t="shared" si="98"/>
        <v>#N/A</v>
      </c>
      <c r="AP250" s="1" t="str">
        <f t="shared" si="108"/>
        <v/>
      </c>
      <c r="AQ250" s="1" t="str">
        <f t="shared" si="108"/>
        <v/>
      </c>
      <c r="AS250" s="1" t="str">
        <f t="shared" si="109"/>
        <v/>
      </c>
      <c r="AT250" s="1" t="e">
        <f t="shared" si="113"/>
        <v>#N/A</v>
      </c>
      <c r="AU250" s="1" t="e">
        <f t="shared" si="99"/>
        <v>#N/A</v>
      </c>
      <c r="AV250" s="9" t="e">
        <f t="shared" si="110"/>
        <v>#N/A</v>
      </c>
      <c r="AW250" s="9" t="e">
        <f t="shared" si="100"/>
        <v>#N/A</v>
      </c>
      <c r="AX250" s="9" t="e">
        <f t="shared" si="101"/>
        <v>#N/A</v>
      </c>
      <c r="AY250" s="9" t="e">
        <f t="shared" si="102"/>
        <v>#N/A</v>
      </c>
      <c r="AZ250" s="9" t="e">
        <f t="shared" si="103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 t="e">
        <f t="shared" si="92"/>
        <v>#N/A</v>
      </c>
      <c r="C251" s="3"/>
      <c r="D251" s="3"/>
      <c r="E251" s="3"/>
      <c r="F251" s="3"/>
      <c r="G251" s="3"/>
      <c r="H251" s="3"/>
      <c r="I251" s="3"/>
      <c r="J251" s="80"/>
      <c r="K251" s="80"/>
      <c r="L251" s="80"/>
      <c r="M251" s="104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1">
        <f t="shared" si="104"/>
        <v>0</v>
      </c>
      <c r="AB251" s="1">
        <f t="shared" si="104"/>
        <v>0</v>
      </c>
      <c r="AC251" s="1">
        <f t="shared" si="105"/>
        <v>0</v>
      </c>
      <c r="AD251" s="1">
        <f t="shared" si="106"/>
        <v>0</v>
      </c>
      <c r="AE251" s="1" t="str">
        <f t="shared" si="111"/>
        <v/>
      </c>
      <c r="AF251" s="1" t="str">
        <f t="shared" si="107"/>
        <v/>
      </c>
      <c r="AG251" s="1" t="str">
        <f t="shared" si="107"/>
        <v/>
      </c>
      <c r="AH251" s="1" t="str">
        <f t="shared" si="107"/>
        <v/>
      </c>
      <c r="AI251" s="1" t="e">
        <f t="shared" si="112"/>
        <v>#N/A</v>
      </c>
      <c r="AJ251" s="9" t="e">
        <f t="shared" si="93"/>
        <v>#N/A</v>
      </c>
      <c r="AK251" s="9" t="e">
        <f t="shared" si="94"/>
        <v>#N/A</v>
      </c>
      <c r="AL251" s="9" t="e">
        <f t="shared" si="95"/>
        <v>#N/A</v>
      </c>
      <c r="AM251" s="9" t="e">
        <f t="shared" si="96"/>
        <v>#N/A</v>
      </c>
      <c r="AN251" s="9" t="e">
        <f t="shared" si="97"/>
        <v>#N/A</v>
      </c>
      <c r="AO251" s="9" t="e">
        <f t="shared" si="98"/>
        <v>#N/A</v>
      </c>
      <c r="AP251" s="1" t="str">
        <f t="shared" si="108"/>
        <v/>
      </c>
      <c r="AQ251" s="1" t="str">
        <f t="shared" si="108"/>
        <v/>
      </c>
      <c r="AS251" s="1" t="str">
        <f t="shared" si="109"/>
        <v/>
      </c>
      <c r="AT251" s="1" t="e">
        <f t="shared" si="113"/>
        <v>#N/A</v>
      </c>
      <c r="AU251" s="1" t="e">
        <f t="shared" si="99"/>
        <v>#N/A</v>
      </c>
      <c r="AV251" s="9" t="e">
        <f t="shared" si="110"/>
        <v>#N/A</v>
      </c>
      <c r="AW251" s="9" t="e">
        <f t="shared" si="100"/>
        <v>#N/A</v>
      </c>
      <c r="AX251" s="9" t="e">
        <f t="shared" si="101"/>
        <v>#N/A</v>
      </c>
      <c r="AY251" s="9" t="e">
        <f t="shared" si="102"/>
        <v>#N/A</v>
      </c>
      <c r="AZ251" s="9" t="e">
        <f t="shared" si="103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 t="e">
        <f t="shared" si="92"/>
        <v>#N/A</v>
      </c>
      <c r="C252" s="3"/>
      <c r="D252" s="3"/>
      <c r="E252" s="3"/>
      <c r="F252" s="3"/>
      <c r="G252" s="3"/>
      <c r="H252" s="3"/>
      <c r="I252" s="3"/>
      <c r="J252" s="80"/>
      <c r="K252" s="80"/>
      <c r="L252" s="80"/>
      <c r="M252" s="104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1">
        <f t="shared" si="104"/>
        <v>0</v>
      </c>
      <c r="AB252" s="1">
        <f t="shared" si="104"/>
        <v>0</v>
      </c>
      <c r="AC252" s="1">
        <f t="shared" si="105"/>
        <v>0</v>
      </c>
      <c r="AD252" s="1">
        <f t="shared" si="106"/>
        <v>0</v>
      </c>
      <c r="AE252" s="1" t="str">
        <f t="shared" si="111"/>
        <v/>
      </c>
      <c r="AF252" s="1" t="str">
        <f t="shared" si="107"/>
        <v/>
      </c>
      <c r="AG252" s="1" t="str">
        <f t="shared" si="107"/>
        <v/>
      </c>
      <c r="AH252" s="1" t="str">
        <f t="shared" si="107"/>
        <v/>
      </c>
      <c r="AI252" s="1" t="e">
        <f t="shared" si="112"/>
        <v>#N/A</v>
      </c>
      <c r="AJ252" s="9" t="e">
        <f t="shared" si="93"/>
        <v>#N/A</v>
      </c>
      <c r="AK252" s="9" t="e">
        <f t="shared" si="94"/>
        <v>#N/A</v>
      </c>
      <c r="AL252" s="9" t="e">
        <f t="shared" si="95"/>
        <v>#N/A</v>
      </c>
      <c r="AM252" s="9" t="e">
        <f t="shared" si="96"/>
        <v>#N/A</v>
      </c>
      <c r="AN252" s="9" t="e">
        <f t="shared" si="97"/>
        <v>#N/A</v>
      </c>
      <c r="AO252" s="9" t="e">
        <f t="shared" si="98"/>
        <v>#N/A</v>
      </c>
      <c r="AP252" s="1" t="str">
        <f t="shared" si="108"/>
        <v/>
      </c>
      <c r="AQ252" s="1" t="str">
        <f t="shared" si="108"/>
        <v/>
      </c>
      <c r="AS252" s="1" t="str">
        <f t="shared" si="109"/>
        <v/>
      </c>
      <c r="AT252" s="1" t="e">
        <f t="shared" si="113"/>
        <v>#N/A</v>
      </c>
      <c r="AU252" s="1" t="e">
        <f t="shared" si="99"/>
        <v>#N/A</v>
      </c>
      <c r="AV252" s="9" t="e">
        <f t="shared" si="110"/>
        <v>#N/A</v>
      </c>
      <c r="AW252" s="9" t="e">
        <f t="shared" si="100"/>
        <v>#N/A</v>
      </c>
      <c r="AX252" s="9" t="e">
        <f t="shared" si="101"/>
        <v>#N/A</v>
      </c>
      <c r="AY252" s="9" t="e">
        <f t="shared" si="102"/>
        <v>#N/A</v>
      </c>
      <c r="AZ252" s="9" t="e">
        <f t="shared" si="103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 t="e">
        <f t="shared" si="92"/>
        <v>#N/A</v>
      </c>
      <c r="C253" s="3"/>
      <c r="D253" s="3"/>
      <c r="E253" s="3"/>
      <c r="F253" s="3"/>
      <c r="G253" s="3"/>
      <c r="H253" s="3"/>
      <c r="I253" s="3"/>
      <c r="J253" s="80"/>
      <c r="K253" s="80"/>
      <c r="L253" s="80"/>
      <c r="M253" s="104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1">
        <f t="shared" si="104"/>
        <v>0</v>
      </c>
      <c r="AB253" s="1">
        <f t="shared" si="104"/>
        <v>0</v>
      </c>
      <c r="AC253" s="1">
        <f t="shared" si="105"/>
        <v>0</v>
      </c>
      <c r="AD253" s="1">
        <f t="shared" si="106"/>
        <v>0</v>
      </c>
      <c r="AE253" s="1" t="str">
        <f t="shared" si="111"/>
        <v/>
      </c>
      <c r="AF253" s="1" t="str">
        <f t="shared" si="107"/>
        <v/>
      </c>
      <c r="AG253" s="1" t="str">
        <f t="shared" si="107"/>
        <v/>
      </c>
      <c r="AH253" s="1" t="str">
        <f t="shared" si="107"/>
        <v/>
      </c>
      <c r="AI253" s="1" t="e">
        <f t="shared" si="112"/>
        <v>#N/A</v>
      </c>
      <c r="AJ253" s="9" t="e">
        <f t="shared" si="93"/>
        <v>#N/A</v>
      </c>
      <c r="AK253" s="9" t="e">
        <f t="shared" si="94"/>
        <v>#N/A</v>
      </c>
      <c r="AL253" s="9" t="e">
        <f t="shared" si="95"/>
        <v>#N/A</v>
      </c>
      <c r="AM253" s="9" t="e">
        <f t="shared" si="96"/>
        <v>#N/A</v>
      </c>
      <c r="AN253" s="9" t="e">
        <f t="shared" si="97"/>
        <v>#N/A</v>
      </c>
      <c r="AO253" s="9" t="e">
        <f t="shared" si="98"/>
        <v>#N/A</v>
      </c>
      <c r="AP253" s="1" t="str">
        <f t="shared" si="108"/>
        <v/>
      </c>
      <c r="AQ253" s="1" t="str">
        <f t="shared" si="108"/>
        <v/>
      </c>
      <c r="AS253" s="1" t="str">
        <f t="shared" si="109"/>
        <v/>
      </c>
      <c r="AT253" s="1" t="e">
        <f t="shared" si="113"/>
        <v>#N/A</v>
      </c>
      <c r="AU253" s="1" t="e">
        <f t="shared" si="99"/>
        <v>#N/A</v>
      </c>
      <c r="AV253" s="9" t="e">
        <f t="shared" si="110"/>
        <v>#N/A</v>
      </c>
      <c r="AW253" s="9" t="e">
        <f t="shared" si="100"/>
        <v>#N/A</v>
      </c>
      <c r="AX253" s="9" t="e">
        <f t="shared" si="101"/>
        <v>#N/A</v>
      </c>
      <c r="AY253" s="9" t="e">
        <f t="shared" si="102"/>
        <v>#N/A</v>
      </c>
      <c r="AZ253" s="9" t="e">
        <f t="shared" si="103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 t="e">
        <f t="shared" si="92"/>
        <v>#N/A</v>
      </c>
      <c r="C254" s="3"/>
      <c r="D254" s="3"/>
      <c r="E254" s="3"/>
      <c r="F254" s="3"/>
      <c r="G254" s="3"/>
      <c r="H254" s="3"/>
      <c r="I254" s="3"/>
      <c r="J254" s="80"/>
      <c r="K254" s="80"/>
      <c r="L254" s="80"/>
      <c r="M254" s="104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1">
        <f t="shared" si="104"/>
        <v>0</v>
      </c>
      <c r="AB254" s="1">
        <f t="shared" si="104"/>
        <v>0</v>
      </c>
      <c r="AC254" s="1">
        <f t="shared" si="105"/>
        <v>0</v>
      </c>
      <c r="AD254" s="1">
        <f t="shared" si="106"/>
        <v>0</v>
      </c>
      <c r="AE254" s="1" t="str">
        <f t="shared" si="111"/>
        <v/>
      </c>
      <c r="AF254" s="1" t="str">
        <f t="shared" si="107"/>
        <v/>
      </c>
      <c r="AG254" s="1" t="str">
        <f t="shared" si="107"/>
        <v/>
      </c>
      <c r="AH254" s="1" t="str">
        <f t="shared" si="107"/>
        <v/>
      </c>
      <c r="AI254" s="1" t="e">
        <f t="shared" si="112"/>
        <v>#N/A</v>
      </c>
      <c r="AJ254" s="9" t="e">
        <f t="shared" si="93"/>
        <v>#N/A</v>
      </c>
      <c r="AK254" s="9" t="e">
        <f t="shared" si="94"/>
        <v>#N/A</v>
      </c>
      <c r="AL254" s="9" t="e">
        <f t="shared" si="95"/>
        <v>#N/A</v>
      </c>
      <c r="AM254" s="9" t="e">
        <f t="shared" si="96"/>
        <v>#N/A</v>
      </c>
      <c r="AN254" s="9" t="e">
        <f t="shared" si="97"/>
        <v>#N/A</v>
      </c>
      <c r="AO254" s="9" t="e">
        <f t="shared" si="98"/>
        <v>#N/A</v>
      </c>
      <c r="AP254" s="1" t="str">
        <f t="shared" si="108"/>
        <v/>
      </c>
      <c r="AQ254" s="1" t="str">
        <f t="shared" si="108"/>
        <v/>
      </c>
      <c r="AS254" s="1" t="str">
        <f t="shared" si="109"/>
        <v/>
      </c>
      <c r="AT254" s="1" t="e">
        <f t="shared" si="113"/>
        <v>#N/A</v>
      </c>
      <c r="AU254" s="1" t="e">
        <f t="shared" si="99"/>
        <v>#N/A</v>
      </c>
      <c r="AV254" s="9" t="e">
        <f t="shared" si="110"/>
        <v>#N/A</v>
      </c>
      <c r="AW254" s="9" t="e">
        <f t="shared" si="100"/>
        <v>#N/A</v>
      </c>
      <c r="AX254" s="9" t="e">
        <f t="shared" si="101"/>
        <v>#N/A</v>
      </c>
      <c r="AY254" s="9" t="e">
        <f t="shared" si="102"/>
        <v>#N/A</v>
      </c>
      <c r="AZ254" s="9" t="e">
        <f t="shared" si="103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 t="e">
        <f t="shared" si="92"/>
        <v>#N/A</v>
      </c>
      <c r="C255" s="3"/>
      <c r="D255" s="3"/>
      <c r="E255" s="3"/>
      <c r="F255" s="3"/>
      <c r="G255" s="3"/>
      <c r="H255" s="3"/>
      <c r="I255" s="3"/>
      <c r="J255" s="80"/>
      <c r="K255" s="80"/>
      <c r="L255" s="80"/>
      <c r="M255" s="104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1">
        <f t="shared" si="104"/>
        <v>0</v>
      </c>
      <c r="AB255" s="1">
        <f t="shared" si="104"/>
        <v>0</v>
      </c>
      <c r="AC255" s="1">
        <f t="shared" si="105"/>
        <v>0</v>
      </c>
      <c r="AD255" s="1">
        <f t="shared" si="106"/>
        <v>0</v>
      </c>
      <c r="AE255" s="1" t="str">
        <f t="shared" si="111"/>
        <v/>
      </c>
      <c r="AF255" s="1" t="str">
        <f t="shared" si="107"/>
        <v/>
      </c>
      <c r="AG255" s="1" t="str">
        <f t="shared" si="107"/>
        <v/>
      </c>
      <c r="AH255" s="1" t="str">
        <f t="shared" si="107"/>
        <v/>
      </c>
      <c r="AI255" s="1" t="e">
        <f t="shared" si="112"/>
        <v>#N/A</v>
      </c>
      <c r="AJ255" s="9" t="e">
        <f t="shared" si="93"/>
        <v>#N/A</v>
      </c>
      <c r="AK255" s="9" t="e">
        <f t="shared" si="94"/>
        <v>#N/A</v>
      </c>
      <c r="AL255" s="9" t="e">
        <f t="shared" si="95"/>
        <v>#N/A</v>
      </c>
      <c r="AM255" s="9" t="e">
        <f t="shared" si="96"/>
        <v>#N/A</v>
      </c>
      <c r="AN255" s="9" t="e">
        <f t="shared" si="97"/>
        <v>#N/A</v>
      </c>
      <c r="AO255" s="9" t="e">
        <f t="shared" si="98"/>
        <v>#N/A</v>
      </c>
      <c r="AP255" s="1" t="str">
        <f t="shared" si="108"/>
        <v/>
      </c>
      <c r="AQ255" s="1" t="str">
        <f t="shared" si="108"/>
        <v/>
      </c>
      <c r="AS255" s="1" t="str">
        <f t="shared" si="109"/>
        <v/>
      </c>
      <c r="AT255" s="1" t="e">
        <f t="shared" si="113"/>
        <v>#N/A</v>
      </c>
      <c r="AU255" s="1" t="e">
        <f t="shared" si="99"/>
        <v>#N/A</v>
      </c>
      <c r="AV255" s="9" t="e">
        <f t="shared" si="110"/>
        <v>#N/A</v>
      </c>
      <c r="AW255" s="9" t="e">
        <f t="shared" si="100"/>
        <v>#N/A</v>
      </c>
      <c r="AX255" s="9" t="e">
        <f t="shared" si="101"/>
        <v>#N/A</v>
      </c>
      <c r="AY255" s="9" t="e">
        <f t="shared" si="102"/>
        <v>#N/A</v>
      </c>
      <c r="AZ255" s="9" t="e">
        <f t="shared" si="103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 t="e">
        <f t="shared" si="92"/>
        <v>#N/A</v>
      </c>
      <c r="C256" s="3"/>
      <c r="D256" s="3"/>
      <c r="E256" s="3"/>
      <c r="F256" s="3"/>
      <c r="G256" s="3"/>
      <c r="H256" s="3"/>
      <c r="I256" s="3"/>
      <c r="J256" s="80"/>
      <c r="K256" s="80"/>
      <c r="L256" s="80"/>
      <c r="M256" s="104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1">
        <f t="shared" si="104"/>
        <v>0</v>
      </c>
      <c r="AB256" s="1">
        <f t="shared" si="104"/>
        <v>0</v>
      </c>
      <c r="AC256" s="1">
        <f t="shared" si="105"/>
        <v>0</v>
      </c>
      <c r="AD256" s="1">
        <f t="shared" si="106"/>
        <v>0</v>
      </c>
      <c r="AE256" s="1" t="str">
        <f t="shared" si="111"/>
        <v/>
      </c>
      <c r="AF256" s="1" t="str">
        <f t="shared" si="107"/>
        <v/>
      </c>
      <c r="AG256" s="1" t="str">
        <f t="shared" si="107"/>
        <v/>
      </c>
      <c r="AH256" s="1" t="str">
        <f t="shared" si="107"/>
        <v/>
      </c>
      <c r="AI256" s="1" t="e">
        <f t="shared" si="112"/>
        <v>#N/A</v>
      </c>
      <c r="AJ256" s="9" t="e">
        <f t="shared" si="93"/>
        <v>#N/A</v>
      </c>
      <c r="AK256" s="9" t="e">
        <f t="shared" si="94"/>
        <v>#N/A</v>
      </c>
      <c r="AL256" s="9" t="e">
        <f t="shared" si="95"/>
        <v>#N/A</v>
      </c>
      <c r="AM256" s="9" t="e">
        <f t="shared" si="96"/>
        <v>#N/A</v>
      </c>
      <c r="AN256" s="9" t="e">
        <f t="shared" si="97"/>
        <v>#N/A</v>
      </c>
      <c r="AO256" s="9" t="e">
        <f t="shared" si="98"/>
        <v>#N/A</v>
      </c>
      <c r="AP256" s="1" t="str">
        <f t="shared" si="108"/>
        <v/>
      </c>
      <c r="AQ256" s="1" t="str">
        <f t="shared" si="108"/>
        <v/>
      </c>
      <c r="AS256" s="1" t="str">
        <f t="shared" si="109"/>
        <v/>
      </c>
      <c r="AT256" s="1" t="e">
        <f t="shared" si="113"/>
        <v>#N/A</v>
      </c>
      <c r="AU256" s="1" t="e">
        <f t="shared" si="99"/>
        <v>#N/A</v>
      </c>
      <c r="AV256" s="9" t="e">
        <f t="shared" si="110"/>
        <v>#N/A</v>
      </c>
      <c r="AW256" s="9" t="e">
        <f t="shared" si="100"/>
        <v>#N/A</v>
      </c>
      <c r="AX256" s="9" t="e">
        <f t="shared" si="101"/>
        <v>#N/A</v>
      </c>
      <c r="AY256" s="9" t="e">
        <f t="shared" si="102"/>
        <v>#N/A</v>
      </c>
      <c r="AZ256" s="9" t="e">
        <f t="shared" si="103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 t="e">
        <f t="shared" si="92"/>
        <v>#N/A</v>
      </c>
      <c r="C257" s="3"/>
      <c r="D257" s="3"/>
      <c r="E257" s="3"/>
      <c r="F257" s="3"/>
      <c r="G257" s="3"/>
      <c r="H257" s="3"/>
      <c r="I257" s="3"/>
      <c r="J257" s="80"/>
      <c r="K257" s="80"/>
      <c r="L257" s="80"/>
      <c r="M257" s="104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1">
        <f t="shared" si="104"/>
        <v>0</v>
      </c>
      <c r="AB257" s="1">
        <f t="shared" si="104"/>
        <v>0</v>
      </c>
      <c r="AC257" s="1">
        <f t="shared" si="105"/>
        <v>0</v>
      </c>
      <c r="AD257" s="1">
        <f t="shared" si="106"/>
        <v>0</v>
      </c>
      <c r="AE257" s="1" t="str">
        <f t="shared" si="111"/>
        <v/>
      </c>
      <c r="AF257" s="1" t="str">
        <f t="shared" si="107"/>
        <v/>
      </c>
      <c r="AG257" s="1" t="str">
        <f t="shared" si="107"/>
        <v/>
      </c>
      <c r="AH257" s="1" t="str">
        <f t="shared" si="107"/>
        <v/>
      </c>
      <c r="AI257" s="1" t="e">
        <f t="shared" si="112"/>
        <v>#N/A</v>
      </c>
      <c r="AJ257" s="9" t="e">
        <f t="shared" si="93"/>
        <v>#N/A</v>
      </c>
      <c r="AK257" s="9" t="e">
        <f t="shared" si="94"/>
        <v>#N/A</v>
      </c>
      <c r="AL257" s="9" t="e">
        <f t="shared" si="95"/>
        <v>#N/A</v>
      </c>
      <c r="AM257" s="9" t="e">
        <f t="shared" si="96"/>
        <v>#N/A</v>
      </c>
      <c r="AN257" s="9" t="e">
        <f t="shared" si="97"/>
        <v>#N/A</v>
      </c>
      <c r="AO257" s="9" t="e">
        <f t="shared" si="98"/>
        <v>#N/A</v>
      </c>
      <c r="AP257" s="1" t="str">
        <f t="shared" si="108"/>
        <v/>
      </c>
      <c r="AQ257" s="1" t="str">
        <f t="shared" si="108"/>
        <v/>
      </c>
      <c r="AS257" s="1" t="str">
        <f t="shared" si="109"/>
        <v/>
      </c>
      <c r="AT257" s="1" t="e">
        <f t="shared" si="113"/>
        <v>#N/A</v>
      </c>
      <c r="AU257" s="1" t="e">
        <f t="shared" si="99"/>
        <v>#N/A</v>
      </c>
      <c r="AV257" s="9" t="e">
        <f t="shared" si="110"/>
        <v>#N/A</v>
      </c>
      <c r="AW257" s="9" t="e">
        <f t="shared" si="100"/>
        <v>#N/A</v>
      </c>
      <c r="AX257" s="9" t="e">
        <f t="shared" si="101"/>
        <v>#N/A</v>
      </c>
      <c r="AY257" s="9" t="e">
        <f t="shared" si="102"/>
        <v>#N/A</v>
      </c>
      <c r="AZ257" s="9" t="e">
        <f t="shared" si="103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 t="e">
        <f t="shared" si="92"/>
        <v>#N/A</v>
      </c>
      <c r="C258" s="3"/>
      <c r="D258" s="3"/>
      <c r="E258" s="3"/>
      <c r="F258" s="3"/>
      <c r="G258" s="3"/>
      <c r="H258" s="3"/>
      <c r="I258" s="3"/>
      <c r="J258" s="80"/>
      <c r="K258" s="80"/>
      <c r="L258" s="80"/>
      <c r="M258" s="104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1">
        <f t="shared" si="104"/>
        <v>0</v>
      </c>
      <c r="AB258" s="1">
        <f t="shared" si="104"/>
        <v>0</v>
      </c>
      <c r="AC258" s="1">
        <f t="shared" si="105"/>
        <v>0</v>
      </c>
      <c r="AD258" s="1">
        <f t="shared" si="106"/>
        <v>0</v>
      </c>
      <c r="AE258" s="1" t="str">
        <f t="shared" si="111"/>
        <v/>
      </c>
      <c r="AF258" s="1" t="str">
        <f t="shared" si="107"/>
        <v/>
      </c>
      <c r="AG258" s="1" t="str">
        <f t="shared" si="107"/>
        <v/>
      </c>
      <c r="AH258" s="1" t="str">
        <f t="shared" si="107"/>
        <v/>
      </c>
      <c r="AI258" s="1" t="e">
        <f t="shared" si="112"/>
        <v>#N/A</v>
      </c>
      <c r="AJ258" s="9" t="e">
        <f t="shared" si="93"/>
        <v>#N/A</v>
      </c>
      <c r="AK258" s="9" t="e">
        <f t="shared" si="94"/>
        <v>#N/A</v>
      </c>
      <c r="AL258" s="9" t="e">
        <f t="shared" si="95"/>
        <v>#N/A</v>
      </c>
      <c r="AM258" s="9" t="e">
        <f t="shared" si="96"/>
        <v>#N/A</v>
      </c>
      <c r="AN258" s="9" t="e">
        <f t="shared" si="97"/>
        <v>#N/A</v>
      </c>
      <c r="AO258" s="9" t="e">
        <f t="shared" si="98"/>
        <v>#N/A</v>
      </c>
      <c r="AP258" s="1" t="str">
        <f t="shared" si="108"/>
        <v/>
      </c>
      <c r="AQ258" s="1" t="str">
        <f t="shared" si="108"/>
        <v/>
      </c>
      <c r="AS258" s="1" t="str">
        <f t="shared" si="109"/>
        <v/>
      </c>
      <c r="AT258" s="1" t="e">
        <f t="shared" si="113"/>
        <v>#N/A</v>
      </c>
      <c r="AU258" s="1" t="e">
        <f t="shared" si="99"/>
        <v>#N/A</v>
      </c>
      <c r="AV258" s="9" t="e">
        <f t="shared" si="110"/>
        <v>#N/A</v>
      </c>
      <c r="AW258" s="9" t="e">
        <f t="shared" si="100"/>
        <v>#N/A</v>
      </c>
      <c r="AX258" s="9" t="e">
        <f t="shared" si="101"/>
        <v>#N/A</v>
      </c>
      <c r="AY258" s="9" t="e">
        <f t="shared" si="102"/>
        <v>#N/A</v>
      </c>
      <c r="AZ258" s="9" t="e">
        <f t="shared" si="103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 t="e">
        <f t="shared" si="92"/>
        <v>#N/A</v>
      </c>
      <c r="C259" s="3"/>
      <c r="D259" s="3"/>
      <c r="E259" s="3"/>
      <c r="F259" s="3"/>
      <c r="G259" s="3"/>
      <c r="H259" s="3"/>
      <c r="I259" s="3"/>
      <c r="J259" s="80"/>
      <c r="K259" s="80"/>
      <c r="L259" s="80"/>
      <c r="M259" s="104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1">
        <f t="shared" si="104"/>
        <v>0</v>
      </c>
      <c r="AB259" s="1">
        <f t="shared" si="104"/>
        <v>0</v>
      </c>
      <c r="AC259" s="1">
        <f t="shared" si="105"/>
        <v>0</v>
      </c>
      <c r="AD259" s="1">
        <f t="shared" si="106"/>
        <v>0</v>
      </c>
      <c r="AE259" s="1" t="str">
        <f t="shared" si="111"/>
        <v/>
      </c>
      <c r="AF259" s="1" t="str">
        <f t="shared" si="107"/>
        <v/>
      </c>
      <c r="AG259" s="1" t="str">
        <f t="shared" si="107"/>
        <v/>
      </c>
      <c r="AH259" s="1" t="str">
        <f t="shared" si="107"/>
        <v/>
      </c>
      <c r="AI259" s="1" t="e">
        <f t="shared" si="112"/>
        <v>#N/A</v>
      </c>
      <c r="AJ259" s="9" t="e">
        <f t="shared" si="93"/>
        <v>#N/A</v>
      </c>
      <c r="AK259" s="9" t="e">
        <f t="shared" si="94"/>
        <v>#N/A</v>
      </c>
      <c r="AL259" s="9" t="e">
        <f t="shared" si="95"/>
        <v>#N/A</v>
      </c>
      <c r="AM259" s="9" t="e">
        <f t="shared" si="96"/>
        <v>#N/A</v>
      </c>
      <c r="AN259" s="9" t="e">
        <f t="shared" si="97"/>
        <v>#N/A</v>
      </c>
      <c r="AO259" s="9" t="e">
        <f t="shared" si="98"/>
        <v>#N/A</v>
      </c>
      <c r="AP259" s="1" t="str">
        <f t="shared" si="108"/>
        <v/>
      </c>
      <c r="AQ259" s="1" t="str">
        <f t="shared" si="108"/>
        <v/>
      </c>
      <c r="AS259" s="1" t="str">
        <f t="shared" si="109"/>
        <v/>
      </c>
      <c r="AT259" s="1" t="e">
        <f t="shared" si="113"/>
        <v>#N/A</v>
      </c>
      <c r="AU259" s="1" t="e">
        <f t="shared" si="99"/>
        <v>#N/A</v>
      </c>
      <c r="AV259" s="9" t="e">
        <f t="shared" si="110"/>
        <v>#N/A</v>
      </c>
      <c r="AW259" s="9" t="e">
        <f t="shared" si="100"/>
        <v>#N/A</v>
      </c>
      <c r="AX259" s="9" t="e">
        <f t="shared" si="101"/>
        <v>#N/A</v>
      </c>
      <c r="AY259" s="9" t="e">
        <f t="shared" si="102"/>
        <v>#N/A</v>
      </c>
      <c r="AZ259" s="9" t="e">
        <f t="shared" si="103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 t="e">
        <f t="shared" si="92"/>
        <v>#N/A</v>
      </c>
      <c r="C260" s="3"/>
      <c r="D260" s="3"/>
      <c r="E260" s="3"/>
      <c r="F260" s="3"/>
      <c r="G260" s="3"/>
      <c r="H260" s="3"/>
      <c r="I260" s="3"/>
      <c r="J260" s="80"/>
      <c r="K260" s="80"/>
      <c r="L260" s="80"/>
      <c r="M260" s="104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1">
        <f t="shared" si="104"/>
        <v>0</v>
      </c>
      <c r="AB260" s="1">
        <f t="shared" si="104"/>
        <v>0</v>
      </c>
      <c r="AC260" s="1">
        <f t="shared" si="105"/>
        <v>0</v>
      </c>
      <c r="AD260" s="1">
        <f t="shared" si="106"/>
        <v>0</v>
      </c>
      <c r="AE260" s="1" t="str">
        <f t="shared" si="111"/>
        <v/>
      </c>
      <c r="AF260" s="1" t="str">
        <f t="shared" si="107"/>
        <v/>
      </c>
      <c r="AG260" s="1" t="str">
        <f t="shared" si="107"/>
        <v/>
      </c>
      <c r="AH260" s="1" t="str">
        <f t="shared" si="107"/>
        <v/>
      </c>
      <c r="AI260" s="1" t="e">
        <f t="shared" si="112"/>
        <v>#N/A</v>
      </c>
      <c r="AJ260" s="9" t="e">
        <f t="shared" si="93"/>
        <v>#N/A</v>
      </c>
      <c r="AK260" s="9" t="e">
        <f t="shared" si="94"/>
        <v>#N/A</v>
      </c>
      <c r="AL260" s="9" t="e">
        <f t="shared" si="95"/>
        <v>#N/A</v>
      </c>
      <c r="AM260" s="9" t="e">
        <f t="shared" si="96"/>
        <v>#N/A</v>
      </c>
      <c r="AN260" s="9" t="e">
        <f t="shared" si="97"/>
        <v>#N/A</v>
      </c>
      <c r="AO260" s="9" t="e">
        <f t="shared" si="98"/>
        <v>#N/A</v>
      </c>
      <c r="AP260" s="1" t="str">
        <f t="shared" si="108"/>
        <v/>
      </c>
      <c r="AQ260" s="1" t="str">
        <f t="shared" si="108"/>
        <v/>
      </c>
      <c r="AS260" s="1" t="str">
        <f t="shared" si="109"/>
        <v/>
      </c>
      <c r="AT260" s="1" t="e">
        <f t="shared" si="113"/>
        <v>#N/A</v>
      </c>
      <c r="AU260" s="1" t="e">
        <f t="shared" si="99"/>
        <v>#N/A</v>
      </c>
      <c r="AV260" s="9" t="e">
        <f t="shared" si="110"/>
        <v>#N/A</v>
      </c>
      <c r="AW260" s="9" t="e">
        <f t="shared" si="100"/>
        <v>#N/A</v>
      </c>
      <c r="AX260" s="9" t="e">
        <f t="shared" si="101"/>
        <v>#N/A</v>
      </c>
      <c r="AY260" s="9" t="e">
        <f t="shared" si="102"/>
        <v>#N/A</v>
      </c>
      <c r="AZ260" s="9" t="e">
        <f t="shared" si="103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 t="e">
        <f t="shared" si="92"/>
        <v>#N/A</v>
      </c>
      <c r="C261" s="3"/>
      <c r="D261" s="3"/>
      <c r="E261" s="3"/>
      <c r="F261" s="3"/>
      <c r="G261" s="3"/>
      <c r="H261" s="3"/>
      <c r="I261" s="3"/>
      <c r="J261" s="80"/>
      <c r="K261" s="80"/>
      <c r="L261" s="80"/>
      <c r="M261" s="104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1">
        <f t="shared" si="104"/>
        <v>0</v>
      </c>
      <c r="AB261" s="1">
        <f t="shared" si="104"/>
        <v>0</v>
      </c>
      <c r="AC261" s="1">
        <f t="shared" si="105"/>
        <v>0</v>
      </c>
      <c r="AD261" s="1">
        <f t="shared" si="106"/>
        <v>0</v>
      </c>
      <c r="AE261" s="1" t="str">
        <f t="shared" si="111"/>
        <v/>
      </c>
      <c r="AF261" s="1" t="str">
        <f t="shared" si="107"/>
        <v/>
      </c>
      <c r="AG261" s="1" t="str">
        <f t="shared" si="107"/>
        <v/>
      </c>
      <c r="AH261" s="1" t="str">
        <f t="shared" si="107"/>
        <v/>
      </c>
      <c r="AI261" s="1" t="e">
        <f t="shared" si="112"/>
        <v>#N/A</v>
      </c>
      <c r="AJ261" s="9" t="e">
        <f t="shared" si="93"/>
        <v>#N/A</v>
      </c>
      <c r="AK261" s="9" t="e">
        <f t="shared" si="94"/>
        <v>#N/A</v>
      </c>
      <c r="AL261" s="9" t="e">
        <f t="shared" si="95"/>
        <v>#N/A</v>
      </c>
      <c r="AM261" s="9" t="e">
        <f t="shared" si="96"/>
        <v>#N/A</v>
      </c>
      <c r="AN261" s="9" t="e">
        <f t="shared" si="97"/>
        <v>#N/A</v>
      </c>
      <c r="AO261" s="9" t="e">
        <f t="shared" si="98"/>
        <v>#N/A</v>
      </c>
      <c r="AP261" s="1" t="str">
        <f t="shared" si="108"/>
        <v/>
      </c>
      <c r="AQ261" s="1" t="str">
        <f t="shared" si="108"/>
        <v/>
      </c>
      <c r="AS261" s="1" t="str">
        <f t="shared" si="109"/>
        <v/>
      </c>
      <c r="AT261" s="1" t="e">
        <f t="shared" si="113"/>
        <v>#N/A</v>
      </c>
      <c r="AU261" s="1" t="e">
        <f t="shared" si="99"/>
        <v>#N/A</v>
      </c>
      <c r="AV261" s="9" t="e">
        <f t="shared" si="110"/>
        <v>#N/A</v>
      </c>
      <c r="AW261" s="9" t="e">
        <f t="shared" si="100"/>
        <v>#N/A</v>
      </c>
      <c r="AX261" s="9" t="e">
        <f t="shared" si="101"/>
        <v>#N/A</v>
      </c>
      <c r="AY261" s="9" t="e">
        <f t="shared" si="102"/>
        <v>#N/A</v>
      </c>
      <c r="AZ261" s="9" t="e">
        <f t="shared" si="103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 t="e">
        <f t="shared" si="92"/>
        <v>#N/A</v>
      </c>
      <c r="C262" s="3"/>
      <c r="D262" s="3"/>
      <c r="E262" s="3"/>
      <c r="F262" s="3"/>
      <c r="G262" s="3"/>
      <c r="H262" s="3"/>
      <c r="I262" s="3"/>
      <c r="J262" s="80"/>
      <c r="K262" s="80"/>
      <c r="L262" s="80"/>
      <c r="M262" s="104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1">
        <f t="shared" si="104"/>
        <v>0</v>
      </c>
      <c r="AB262" s="1">
        <f t="shared" si="104"/>
        <v>0</v>
      </c>
      <c r="AC262" s="1">
        <f t="shared" si="105"/>
        <v>0</v>
      </c>
      <c r="AD262" s="1">
        <f t="shared" si="106"/>
        <v>0</v>
      </c>
      <c r="AE262" s="1" t="str">
        <f t="shared" si="111"/>
        <v/>
      </c>
      <c r="AF262" s="1" t="str">
        <f t="shared" si="107"/>
        <v/>
      </c>
      <c r="AG262" s="1" t="str">
        <f t="shared" si="107"/>
        <v/>
      </c>
      <c r="AH262" s="1" t="str">
        <f t="shared" si="107"/>
        <v/>
      </c>
      <c r="AI262" s="1" t="e">
        <f t="shared" si="112"/>
        <v>#N/A</v>
      </c>
      <c r="AJ262" s="9" t="e">
        <f t="shared" si="93"/>
        <v>#N/A</v>
      </c>
      <c r="AK262" s="9" t="e">
        <f t="shared" si="94"/>
        <v>#N/A</v>
      </c>
      <c r="AL262" s="9" t="e">
        <f t="shared" si="95"/>
        <v>#N/A</v>
      </c>
      <c r="AM262" s="9" t="e">
        <f t="shared" si="96"/>
        <v>#N/A</v>
      </c>
      <c r="AN262" s="9" t="e">
        <f t="shared" si="97"/>
        <v>#N/A</v>
      </c>
      <c r="AO262" s="9" t="e">
        <f t="shared" si="98"/>
        <v>#N/A</v>
      </c>
      <c r="AP262" s="1" t="str">
        <f t="shared" si="108"/>
        <v/>
      </c>
      <c r="AQ262" s="1" t="str">
        <f t="shared" si="108"/>
        <v/>
      </c>
      <c r="AS262" s="1" t="str">
        <f t="shared" si="109"/>
        <v/>
      </c>
      <c r="AT262" s="1" t="e">
        <f t="shared" si="113"/>
        <v>#N/A</v>
      </c>
      <c r="AU262" s="1" t="e">
        <f t="shared" si="99"/>
        <v>#N/A</v>
      </c>
      <c r="AV262" s="9" t="e">
        <f t="shared" si="110"/>
        <v>#N/A</v>
      </c>
      <c r="AW262" s="9" t="e">
        <f t="shared" si="100"/>
        <v>#N/A</v>
      </c>
      <c r="AX262" s="9" t="e">
        <f t="shared" si="101"/>
        <v>#N/A</v>
      </c>
      <c r="AY262" s="9" t="e">
        <f t="shared" si="102"/>
        <v>#N/A</v>
      </c>
      <c r="AZ262" s="9" t="e">
        <f t="shared" si="103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 t="e">
        <f t="shared" si="92"/>
        <v>#N/A</v>
      </c>
      <c r="C263" s="3"/>
      <c r="D263" s="3"/>
      <c r="E263" s="3"/>
      <c r="F263" s="3"/>
      <c r="G263" s="3"/>
      <c r="H263" s="3"/>
      <c r="I263" s="3"/>
      <c r="J263" s="80"/>
      <c r="K263" s="80"/>
      <c r="L263" s="80"/>
      <c r="M263" s="104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1">
        <f t="shared" si="104"/>
        <v>0</v>
      </c>
      <c r="AB263" s="1">
        <f t="shared" si="104"/>
        <v>0</v>
      </c>
      <c r="AC263" s="1">
        <f t="shared" si="105"/>
        <v>0</v>
      </c>
      <c r="AD263" s="1">
        <f t="shared" si="106"/>
        <v>0</v>
      </c>
      <c r="AE263" s="1" t="str">
        <f t="shared" si="111"/>
        <v/>
      </c>
      <c r="AF263" s="1" t="str">
        <f t="shared" si="107"/>
        <v/>
      </c>
      <c r="AG263" s="1" t="str">
        <f t="shared" si="107"/>
        <v/>
      </c>
      <c r="AH263" s="1" t="str">
        <f t="shared" si="107"/>
        <v/>
      </c>
      <c r="AI263" s="1" t="e">
        <f t="shared" si="112"/>
        <v>#N/A</v>
      </c>
      <c r="AJ263" s="9" t="e">
        <f t="shared" si="93"/>
        <v>#N/A</v>
      </c>
      <c r="AK263" s="9" t="e">
        <f t="shared" si="94"/>
        <v>#N/A</v>
      </c>
      <c r="AL263" s="9" t="e">
        <f t="shared" si="95"/>
        <v>#N/A</v>
      </c>
      <c r="AM263" s="9" t="e">
        <f t="shared" si="96"/>
        <v>#N/A</v>
      </c>
      <c r="AN263" s="9" t="e">
        <f t="shared" si="97"/>
        <v>#N/A</v>
      </c>
      <c r="AO263" s="9" t="e">
        <f t="shared" si="98"/>
        <v>#N/A</v>
      </c>
      <c r="AP263" s="1" t="str">
        <f t="shared" si="108"/>
        <v/>
      </c>
      <c r="AQ263" s="1" t="str">
        <f t="shared" si="108"/>
        <v/>
      </c>
      <c r="AS263" s="1" t="str">
        <f t="shared" si="109"/>
        <v/>
      </c>
      <c r="AT263" s="1" t="e">
        <f t="shared" si="113"/>
        <v>#N/A</v>
      </c>
      <c r="AU263" s="1" t="e">
        <f t="shared" si="99"/>
        <v>#N/A</v>
      </c>
      <c r="AV263" s="9" t="e">
        <f t="shared" si="110"/>
        <v>#N/A</v>
      </c>
      <c r="AW263" s="9" t="e">
        <f t="shared" si="100"/>
        <v>#N/A</v>
      </c>
      <c r="AX263" s="9" t="e">
        <f t="shared" si="101"/>
        <v>#N/A</v>
      </c>
      <c r="AY263" s="9" t="e">
        <f t="shared" si="102"/>
        <v>#N/A</v>
      </c>
      <c r="AZ263" s="9" t="e">
        <f t="shared" si="103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 t="e">
        <f t="shared" si="92"/>
        <v>#N/A</v>
      </c>
      <c r="C264" s="3"/>
      <c r="D264" s="3"/>
      <c r="E264" s="3"/>
      <c r="F264" s="3"/>
      <c r="G264" s="3"/>
      <c r="H264" s="3"/>
      <c r="I264" s="3"/>
      <c r="J264" s="80"/>
      <c r="K264" s="80"/>
      <c r="L264" s="80"/>
      <c r="M264" s="104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1">
        <f t="shared" si="104"/>
        <v>0</v>
      </c>
      <c r="AB264" s="1">
        <f t="shared" si="104"/>
        <v>0</v>
      </c>
      <c r="AC264" s="1">
        <f t="shared" si="105"/>
        <v>0</v>
      </c>
      <c r="AD264" s="1">
        <f t="shared" si="106"/>
        <v>0</v>
      </c>
      <c r="AE264" s="1" t="str">
        <f t="shared" si="111"/>
        <v/>
      </c>
      <c r="AF264" s="1" t="str">
        <f t="shared" si="107"/>
        <v/>
      </c>
      <c r="AG264" s="1" t="str">
        <f t="shared" si="107"/>
        <v/>
      </c>
      <c r="AH264" s="1" t="str">
        <f t="shared" si="107"/>
        <v/>
      </c>
      <c r="AI264" s="1" t="e">
        <f t="shared" si="112"/>
        <v>#N/A</v>
      </c>
      <c r="AJ264" s="9" t="e">
        <f t="shared" si="93"/>
        <v>#N/A</v>
      </c>
      <c r="AK264" s="9" t="e">
        <f t="shared" si="94"/>
        <v>#N/A</v>
      </c>
      <c r="AL264" s="9" t="e">
        <f t="shared" si="95"/>
        <v>#N/A</v>
      </c>
      <c r="AM264" s="9" t="e">
        <f t="shared" si="96"/>
        <v>#N/A</v>
      </c>
      <c r="AN264" s="9" t="e">
        <f t="shared" si="97"/>
        <v>#N/A</v>
      </c>
      <c r="AO264" s="9" t="e">
        <f t="shared" si="98"/>
        <v>#N/A</v>
      </c>
      <c r="AP264" s="1" t="str">
        <f t="shared" si="108"/>
        <v/>
      </c>
      <c r="AQ264" s="1" t="str">
        <f t="shared" si="108"/>
        <v/>
      </c>
      <c r="AS264" s="1" t="str">
        <f t="shared" si="109"/>
        <v/>
      </c>
      <c r="AT264" s="1" t="e">
        <f t="shared" si="113"/>
        <v>#N/A</v>
      </c>
      <c r="AU264" s="1" t="e">
        <f t="shared" si="99"/>
        <v>#N/A</v>
      </c>
      <c r="AV264" s="9" t="e">
        <f t="shared" si="110"/>
        <v>#N/A</v>
      </c>
      <c r="AW264" s="9" t="e">
        <f t="shared" si="100"/>
        <v>#N/A</v>
      </c>
      <c r="AX264" s="9" t="e">
        <f t="shared" si="101"/>
        <v>#N/A</v>
      </c>
      <c r="AY264" s="9" t="e">
        <f t="shared" si="102"/>
        <v>#N/A</v>
      </c>
      <c r="AZ264" s="9" t="e">
        <f t="shared" si="103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 t="e">
        <f t="shared" si="92"/>
        <v>#N/A</v>
      </c>
      <c r="C265" s="3"/>
      <c r="D265" s="3"/>
      <c r="E265" s="3"/>
      <c r="F265" s="3"/>
      <c r="G265" s="3"/>
      <c r="H265" s="3"/>
      <c r="I265" s="3"/>
      <c r="J265" s="80"/>
      <c r="K265" s="80"/>
      <c r="L265" s="80"/>
      <c r="M265" s="104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1">
        <f t="shared" si="104"/>
        <v>0</v>
      </c>
      <c r="AB265" s="1">
        <f t="shared" si="104"/>
        <v>0</v>
      </c>
      <c r="AC265" s="1">
        <f t="shared" si="105"/>
        <v>0</v>
      </c>
      <c r="AD265" s="1">
        <f t="shared" si="106"/>
        <v>0</v>
      </c>
      <c r="AE265" s="1" t="str">
        <f t="shared" si="111"/>
        <v/>
      </c>
      <c r="AF265" s="1" t="str">
        <f t="shared" si="107"/>
        <v/>
      </c>
      <c r="AG265" s="1" t="str">
        <f t="shared" si="107"/>
        <v/>
      </c>
      <c r="AH265" s="1" t="str">
        <f t="shared" si="107"/>
        <v/>
      </c>
      <c r="AI265" s="1" t="e">
        <f t="shared" si="112"/>
        <v>#N/A</v>
      </c>
      <c r="AJ265" s="9" t="e">
        <f t="shared" si="93"/>
        <v>#N/A</v>
      </c>
      <c r="AK265" s="9" t="e">
        <f t="shared" si="94"/>
        <v>#N/A</v>
      </c>
      <c r="AL265" s="9" t="e">
        <f t="shared" si="95"/>
        <v>#N/A</v>
      </c>
      <c r="AM265" s="9" t="e">
        <f t="shared" si="96"/>
        <v>#N/A</v>
      </c>
      <c r="AN265" s="9" t="e">
        <f t="shared" si="97"/>
        <v>#N/A</v>
      </c>
      <c r="AO265" s="9" t="e">
        <f t="shared" si="98"/>
        <v>#N/A</v>
      </c>
      <c r="AP265" s="1" t="str">
        <f t="shared" si="108"/>
        <v/>
      </c>
      <c r="AQ265" s="1" t="str">
        <f t="shared" si="108"/>
        <v/>
      </c>
      <c r="AS265" s="1" t="str">
        <f t="shared" si="109"/>
        <v/>
      </c>
      <c r="AT265" s="1" t="e">
        <f t="shared" si="113"/>
        <v>#N/A</v>
      </c>
      <c r="AU265" s="1" t="e">
        <f t="shared" si="99"/>
        <v>#N/A</v>
      </c>
      <c r="AV265" s="9" t="e">
        <f t="shared" si="110"/>
        <v>#N/A</v>
      </c>
      <c r="AW265" s="9" t="e">
        <f t="shared" si="100"/>
        <v>#N/A</v>
      </c>
      <c r="AX265" s="9" t="e">
        <f t="shared" si="101"/>
        <v>#N/A</v>
      </c>
      <c r="AY265" s="9" t="e">
        <f t="shared" si="102"/>
        <v>#N/A</v>
      </c>
      <c r="AZ265" s="9" t="e">
        <f t="shared" si="103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 t="e">
        <f t="shared" si="92"/>
        <v>#N/A</v>
      </c>
      <c r="C266" s="3"/>
      <c r="D266" s="3"/>
      <c r="E266" s="3"/>
      <c r="F266" s="3"/>
      <c r="G266" s="3"/>
      <c r="H266" s="3"/>
      <c r="I266" s="3"/>
      <c r="J266" s="80"/>
      <c r="K266" s="80"/>
      <c r="L266" s="80"/>
      <c r="M266" s="104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1">
        <f t="shared" si="104"/>
        <v>0</v>
      </c>
      <c r="AB266" s="1">
        <f t="shared" si="104"/>
        <v>0</v>
      </c>
      <c r="AC266" s="1">
        <f t="shared" si="105"/>
        <v>0</v>
      </c>
      <c r="AD266" s="1">
        <f t="shared" si="106"/>
        <v>0</v>
      </c>
      <c r="AE266" s="1" t="str">
        <f t="shared" si="111"/>
        <v/>
      </c>
      <c r="AF266" s="1" t="str">
        <f t="shared" si="107"/>
        <v/>
      </c>
      <c r="AG266" s="1" t="str">
        <f t="shared" si="107"/>
        <v/>
      </c>
      <c r="AH266" s="1" t="str">
        <f t="shared" si="107"/>
        <v/>
      </c>
      <c r="AI266" s="1" t="e">
        <f t="shared" si="112"/>
        <v>#N/A</v>
      </c>
      <c r="AJ266" s="9" t="e">
        <f t="shared" si="93"/>
        <v>#N/A</v>
      </c>
      <c r="AK266" s="9" t="e">
        <f t="shared" si="94"/>
        <v>#N/A</v>
      </c>
      <c r="AL266" s="9" t="e">
        <f t="shared" si="95"/>
        <v>#N/A</v>
      </c>
      <c r="AM266" s="9" t="e">
        <f t="shared" si="96"/>
        <v>#N/A</v>
      </c>
      <c r="AN266" s="9" t="e">
        <f t="shared" si="97"/>
        <v>#N/A</v>
      </c>
      <c r="AO266" s="9" t="e">
        <f t="shared" si="98"/>
        <v>#N/A</v>
      </c>
      <c r="AP266" s="1" t="str">
        <f t="shared" si="108"/>
        <v/>
      </c>
      <c r="AQ266" s="1" t="str">
        <f t="shared" si="108"/>
        <v/>
      </c>
      <c r="AS266" s="1" t="str">
        <f t="shared" si="109"/>
        <v/>
      </c>
      <c r="AT266" s="1" t="e">
        <f t="shared" si="113"/>
        <v>#N/A</v>
      </c>
      <c r="AU266" s="1" t="e">
        <f t="shared" si="99"/>
        <v>#N/A</v>
      </c>
      <c r="AV266" s="9" t="e">
        <f t="shared" si="110"/>
        <v>#N/A</v>
      </c>
      <c r="AW266" s="9" t="e">
        <f t="shared" si="100"/>
        <v>#N/A</v>
      </c>
      <c r="AX266" s="9" t="e">
        <f t="shared" si="101"/>
        <v>#N/A</v>
      </c>
      <c r="AY266" s="9" t="e">
        <f t="shared" si="102"/>
        <v>#N/A</v>
      </c>
      <c r="AZ266" s="9" t="e">
        <f t="shared" si="103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 t="e">
        <f t="shared" si="92"/>
        <v>#N/A</v>
      </c>
      <c r="C267" s="3"/>
      <c r="D267" s="3"/>
      <c r="E267" s="3"/>
      <c r="F267" s="3"/>
      <c r="G267" s="3"/>
      <c r="H267" s="3"/>
      <c r="I267" s="3"/>
      <c r="J267" s="80"/>
      <c r="K267" s="80"/>
      <c r="L267" s="80"/>
      <c r="M267" s="104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1">
        <f t="shared" si="104"/>
        <v>0</v>
      </c>
      <c r="AB267" s="1">
        <f t="shared" si="104"/>
        <v>0</v>
      </c>
      <c r="AC267" s="1">
        <f t="shared" si="105"/>
        <v>0</v>
      </c>
      <c r="AD267" s="1">
        <f t="shared" si="106"/>
        <v>0</v>
      </c>
      <c r="AE267" s="1" t="str">
        <f t="shared" si="111"/>
        <v/>
      </c>
      <c r="AF267" s="1" t="str">
        <f t="shared" si="107"/>
        <v/>
      </c>
      <c r="AG267" s="1" t="str">
        <f t="shared" si="107"/>
        <v/>
      </c>
      <c r="AH267" s="1" t="str">
        <f t="shared" si="107"/>
        <v/>
      </c>
      <c r="AI267" s="1" t="e">
        <f t="shared" si="112"/>
        <v>#N/A</v>
      </c>
      <c r="AJ267" s="9" t="e">
        <f t="shared" si="93"/>
        <v>#N/A</v>
      </c>
      <c r="AK267" s="9" t="e">
        <f t="shared" si="94"/>
        <v>#N/A</v>
      </c>
      <c r="AL267" s="9" t="e">
        <f t="shared" si="95"/>
        <v>#N/A</v>
      </c>
      <c r="AM267" s="9" t="e">
        <f t="shared" si="96"/>
        <v>#N/A</v>
      </c>
      <c r="AN267" s="9" t="e">
        <f t="shared" si="97"/>
        <v>#N/A</v>
      </c>
      <c r="AO267" s="9" t="e">
        <f t="shared" si="98"/>
        <v>#N/A</v>
      </c>
      <c r="AP267" s="1" t="str">
        <f t="shared" si="108"/>
        <v/>
      </c>
      <c r="AQ267" s="1" t="str">
        <f t="shared" si="108"/>
        <v/>
      </c>
      <c r="AS267" s="1" t="str">
        <f t="shared" si="109"/>
        <v/>
      </c>
      <c r="AT267" s="1" t="e">
        <f t="shared" si="113"/>
        <v>#N/A</v>
      </c>
      <c r="AU267" s="1" t="e">
        <f t="shared" si="99"/>
        <v>#N/A</v>
      </c>
      <c r="AV267" s="9" t="e">
        <f t="shared" si="110"/>
        <v>#N/A</v>
      </c>
      <c r="AW267" s="9" t="e">
        <f t="shared" si="100"/>
        <v>#N/A</v>
      </c>
      <c r="AX267" s="9" t="e">
        <f t="shared" si="101"/>
        <v>#N/A</v>
      </c>
      <c r="AY267" s="9" t="e">
        <f t="shared" si="102"/>
        <v>#N/A</v>
      </c>
      <c r="AZ267" s="9" t="e">
        <f t="shared" si="103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 t="e">
        <f t="shared" si="92"/>
        <v>#N/A</v>
      </c>
      <c r="C268" s="3"/>
      <c r="D268" s="3"/>
      <c r="E268" s="3"/>
      <c r="F268" s="3"/>
      <c r="G268" s="3"/>
      <c r="H268" s="3"/>
      <c r="I268" s="3"/>
      <c r="J268" s="80"/>
      <c r="K268" s="80"/>
      <c r="L268" s="80"/>
      <c r="M268" s="104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1">
        <f t="shared" si="104"/>
        <v>0</v>
      </c>
      <c r="AB268" s="1">
        <f t="shared" si="104"/>
        <v>0</v>
      </c>
      <c r="AC268" s="1">
        <f t="shared" si="105"/>
        <v>0</v>
      </c>
      <c r="AD268" s="1">
        <f t="shared" si="106"/>
        <v>0</v>
      </c>
      <c r="AE268" s="1" t="str">
        <f t="shared" si="111"/>
        <v/>
      </c>
      <c r="AF268" s="1" t="str">
        <f t="shared" si="107"/>
        <v/>
      </c>
      <c r="AG268" s="1" t="str">
        <f t="shared" si="107"/>
        <v/>
      </c>
      <c r="AH268" s="1" t="str">
        <f t="shared" si="107"/>
        <v/>
      </c>
      <c r="AI268" s="1" t="e">
        <f t="shared" si="112"/>
        <v>#N/A</v>
      </c>
      <c r="AJ268" s="9" t="e">
        <f t="shared" si="93"/>
        <v>#N/A</v>
      </c>
      <c r="AK268" s="9" t="e">
        <f t="shared" si="94"/>
        <v>#N/A</v>
      </c>
      <c r="AL268" s="9" t="e">
        <f t="shared" si="95"/>
        <v>#N/A</v>
      </c>
      <c r="AM268" s="9" t="e">
        <f t="shared" si="96"/>
        <v>#N/A</v>
      </c>
      <c r="AN268" s="9" t="e">
        <f t="shared" si="97"/>
        <v>#N/A</v>
      </c>
      <c r="AO268" s="9" t="e">
        <f t="shared" si="98"/>
        <v>#N/A</v>
      </c>
      <c r="AP268" s="1" t="str">
        <f t="shared" si="108"/>
        <v/>
      </c>
      <c r="AQ268" s="1" t="str">
        <f t="shared" si="108"/>
        <v/>
      </c>
      <c r="AS268" s="1" t="str">
        <f t="shared" si="109"/>
        <v/>
      </c>
      <c r="AT268" s="1" t="e">
        <f t="shared" si="113"/>
        <v>#N/A</v>
      </c>
      <c r="AU268" s="1" t="e">
        <f t="shared" si="99"/>
        <v>#N/A</v>
      </c>
      <c r="AV268" s="9" t="e">
        <f t="shared" si="110"/>
        <v>#N/A</v>
      </c>
      <c r="AW268" s="9" t="e">
        <f t="shared" si="100"/>
        <v>#N/A</v>
      </c>
      <c r="AX268" s="9" t="e">
        <f t="shared" si="101"/>
        <v>#N/A</v>
      </c>
      <c r="AY268" s="9" t="e">
        <f t="shared" si="102"/>
        <v>#N/A</v>
      </c>
      <c r="AZ268" s="9" t="e">
        <f t="shared" si="103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 t="e">
        <f t="shared" si="92"/>
        <v>#N/A</v>
      </c>
      <c r="C269" s="3"/>
      <c r="D269" s="3"/>
      <c r="E269" s="3"/>
      <c r="F269" s="3"/>
      <c r="G269" s="3"/>
      <c r="H269" s="3"/>
      <c r="I269" s="3"/>
      <c r="J269" s="80"/>
      <c r="K269" s="80"/>
      <c r="L269" s="80"/>
      <c r="M269" s="104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1">
        <f t="shared" si="104"/>
        <v>0</v>
      </c>
      <c r="AB269" s="1">
        <f t="shared" si="104"/>
        <v>0</v>
      </c>
      <c r="AC269" s="1">
        <f t="shared" si="105"/>
        <v>0</v>
      </c>
      <c r="AD269" s="1">
        <f t="shared" si="106"/>
        <v>0</v>
      </c>
      <c r="AE269" s="1" t="str">
        <f t="shared" si="111"/>
        <v/>
      </c>
      <c r="AF269" s="1" t="str">
        <f t="shared" si="107"/>
        <v/>
      </c>
      <c r="AG269" s="1" t="str">
        <f t="shared" si="107"/>
        <v/>
      </c>
      <c r="AH269" s="1" t="str">
        <f t="shared" si="107"/>
        <v/>
      </c>
      <c r="AI269" s="1" t="e">
        <f t="shared" si="112"/>
        <v>#N/A</v>
      </c>
      <c r="AJ269" s="9" t="e">
        <f t="shared" si="93"/>
        <v>#N/A</v>
      </c>
      <c r="AK269" s="9" t="e">
        <f t="shared" si="94"/>
        <v>#N/A</v>
      </c>
      <c r="AL269" s="9" t="e">
        <f t="shared" si="95"/>
        <v>#N/A</v>
      </c>
      <c r="AM269" s="9" t="e">
        <f t="shared" si="96"/>
        <v>#N/A</v>
      </c>
      <c r="AN269" s="9" t="e">
        <f t="shared" si="97"/>
        <v>#N/A</v>
      </c>
      <c r="AO269" s="9" t="e">
        <f t="shared" si="98"/>
        <v>#N/A</v>
      </c>
      <c r="AP269" s="1" t="str">
        <f t="shared" si="108"/>
        <v/>
      </c>
      <c r="AQ269" s="1" t="str">
        <f t="shared" si="108"/>
        <v/>
      </c>
      <c r="AS269" s="1" t="str">
        <f t="shared" si="109"/>
        <v/>
      </c>
      <c r="AT269" s="1" t="e">
        <f t="shared" si="113"/>
        <v>#N/A</v>
      </c>
      <c r="AU269" s="1" t="e">
        <f t="shared" si="99"/>
        <v>#N/A</v>
      </c>
      <c r="AV269" s="9" t="e">
        <f t="shared" si="110"/>
        <v>#N/A</v>
      </c>
      <c r="AW269" s="9" t="e">
        <f t="shared" si="100"/>
        <v>#N/A</v>
      </c>
      <c r="AX269" s="9" t="e">
        <f t="shared" si="101"/>
        <v>#N/A</v>
      </c>
      <c r="AY269" s="9" t="e">
        <f t="shared" si="102"/>
        <v>#N/A</v>
      </c>
      <c r="AZ269" s="9" t="e">
        <f t="shared" si="103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 t="e">
        <f t="shared" ref="B270:B333" si="114">IF(C270="",NA(),E270+G270+H270+I270)</f>
        <v>#N/A</v>
      </c>
      <c r="C270" s="3"/>
      <c r="D270" s="3"/>
      <c r="E270" s="3"/>
      <c r="F270" s="3"/>
      <c r="G270" s="3"/>
      <c r="H270" s="3"/>
      <c r="I270" s="3"/>
      <c r="J270" s="80"/>
      <c r="K270" s="80"/>
      <c r="L270" s="80"/>
      <c r="M270" s="104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1">
        <f t="shared" si="104"/>
        <v>0</v>
      </c>
      <c r="AB270" s="1">
        <f t="shared" si="104"/>
        <v>0</v>
      </c>
      <c r="AC270" s="1">
        <f t="shared" si="105"/>
        <v>0</v>
      </c>
      <c r="AD270" s="1">
        <f t="shared" si="106"/>
        <v>0</v>
      </c>
      <c r="AE270" s="1" t="str">
        <f t="shared" si="111"/>
        <v/>
      </c>
      <c r="AF270" s="1" t="str">
        <f t="shared" si="107"/>
        <v/>
      </c>
      <c r="AG270" s="1" t="str">
        <f t="shared" si="107"/>
        <v/>
      </c>
      <c r="AH270" s="1" t="str">
        <f t="shared" si="107"/>
        <v/>
      </c>
      <c r="AI270" s="1" t="e">
        <f t="shared" si="112"/>
        <v>#N/A</v>
      </c>
      <c r="AJ270" s="9" t="e">
        <f t="shared" ref="AJ270:AJ333" si="115">IF(OR(ISNA(B270),B270=0),NA(),I270/B270)</f>
        <v>#N/A</v>
      </c>
      <c r="AK270" s="9" t="e">
        <f t="shared" ref="AK270:AK333" si="116">IF(OR(ISNA(B270),B270=0),NA(),B270/$AK$11)</f>
        <v>#N/A</v>
      </c>
      <c r="AL270" s="9" t="e">
        <f t="shared" ref="AL270:AL333" si="117">IF(OR(ISNA(B270),B270=0),NA(),E270/$AK$11)</f>
        <v>#N/A</v>
      </c>
      <c r="AM270" s="9" t="e">
        <f t="shared" ref="AM270:AM333" si="118">IF(OR(ISNA(B270),B270=0),NA(),G270/$AK$11)</f>
        <v>#N/A</v>
      </c>
      <c r="AN270" s="9" t="e">
        <f t="shared" ref="AN270:AN333" si="119">IF(OR(ISNA(B270),B270=0),NA(),I270/$AK$11)</f>
        <v>#N/A</v>
      </c>
      <c r="AO270" s="9" t="e">
        <f t="shared" ref="AO270:AO333" si="120">+IF(OR(ISNA(B270),B270=0),NA(),AI270/$AK$11)</f>
        <v>#N/A</v>
      </c>
      <c r="AP270" s="1" t="str">
        <f t="shared" si="108"/>
        <v/>
      </c>
      <c r="AQ270" s="1" t="str">
        <f t="shared" si="108"/>
        <v/>
      </c>
      <c r="AS270" s="1" t="str">
        <f t="shared" si="109"/>
        <v/>
      </c>
      <c r="AT270" s="1" t="e">
        <f t="shared" si="113"/>
        <v>#N/A</v>
      </c>
      <c r="AU270" s="1" t="e">
        <f t="shared" ref="AU270:AU333" si="121">IF(C270="",NA(),V270+W270+X270)</f>
        <v>#N/A</v>
      </c>
      <c r="AV270" s="9" t="e">
        <f t="shared" si="110"/>
        <v>#N/A</v>
      </c>
      <c r="AW270" s="9" t="e">
        <f t="shared" ref="AW270:AW333" si="122">IF(OR(ISNA(B270),B270=0),NA(),V270/$AK$11)</f>
        <v>#N/A</v>
      </c>
      <c r="AX270" s="9" t="e">
        <f t="shared" ref="AX270:AX333" si="123">IF(OR(ISNA(B270),B270=0),NA(),W270/$AK$11)</f>
        <v>#N/A</v>
      </c>
      <c r="AY270" s="9" t="e">
        <f t="shared" ref="AY270:AY333" si="124">IF(OR(ISNA(B270),B270=0),NA(),X270/$AK$11)</f>
        <v>#N/A</v>
      </c>
      <c r="AZ270" s="9" t="e">
        <f t="shared" ref="AZ270:AZ333" si="125">IF(OR(ISNA(B270),B270=0),NA(),AT270/$AK$11)</f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 t="e">
        <f t="shared" si="114"/>
        <v>#N/A</v>
      </c>
      <c r="C271" s="3"/>
      <c r="D271" s="3"/>
      <c r="E271" s="3"/>
      <c r="F271" s="3"/>
      <c r="G271" s="3"/>
      <c r="H271" s="3"/>
      <c r="I271" s="3"/>
      <c r="J271" s="80"/>
      <c r="K271" s="80"/>
      <c r="L271" s="80"/>
      <c r="M271" s="104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1">
        <f t="shared" ref="AA271:AB334" si="126">+D271+U271</f>
        <v>0</v>
      </c>
      <c r="AB271" s="1">
        <f t="shared" si="126"/>
        <v>0</v>
      </c>
      <c r="AC271" s="1">
        <f t="shared" ref="AC271:AC334" si="127">+G271+W271</f>
        <v>0</v>
      </c>
      <c r="AD271" s="1">
        <f t="shared" ref="AD271:AD334" si="128">+I271+X271</f>
        <v>0</v>
      </c>
      <c r="AE271" s="1" t="str">
        <f t="shared" si="111"/>
        <v/>
      </c>
      <c r="AF271" s="1" t="str">
        <f t="shared" ref="AF271:AH334" si="129">IF($C271="","",G271-G270)</f>
        <v/>
      </c>
      <c r="AG271" s="1" t="str">
        <f t="shared" si="129"/>
        <v/>
      </c>
      <c r="AH271" s="1" t="str">
        <f t="shared" si="129"/>
        <v/>
      </c>
      <c r="AI271" s="1" t="e">
        <f t="shared" si="112"/>
        <v>#N/A</v>
      </c>
      <c r="AJ271" s="9" t="e">
        <f t="shared" si="115"/>
        <v>#N/A</v>
      </c>
      <c r="AK271" s="9" t="e">
        <f t="shared" si="116"/>
        <v>#N/A</v>
      </c>
      <c r="AL271" s="9" t="e">
        <f t="shared" si="117"/>
        <v>#N/A</v>
      </c>
      <c r="AM271" s="9" t="e">
        <f t="shared" si="118"/>
        <v>#N/A</v>
      </c>
      <c r="AN271" s="9" t="e">
        <f t="shared" si="119"/>
        <v>#N/A</v>
      </c>
      <c r="AO271" s="9" t="e">
        <f t="shared" si="120"/>
        <v>#N/A</v>
      </c>
      <c r="AP271" s="1" t="str">
        <f t="shared" ref="AP271:AQ334" si="130">IF($C271="","",V271-V270)</f>
        <v/>
      </c>
      <c r="AQ271" s="1" t="str">
        <f t="shared" si="130"/>
        <v/>
      </c>
      <c r="AS271" s="1" t="str">
        <f t="shared" ref="AS271:AS334" si="131">IF($C271="","",X271-X270)</f>
        <v/>
      </c>
      <c r="AT271" s="1" t="e">
        <f t="shared" si="113"/>
        <v>#N/A</v>
      </c>
      <c r="AU271" s="1" t="e">
        <f t="shared" si="121"/>
        <v>#N/A</v>
      </c>
      <c r="AV271" s="9" t="e">
        <f t="shared" ref="AV271:AV334" si="132">IF(OR(ISNA(B271),B271=0),NA(),AU271/$AK$11)</f>
        <v>#N/A</v>
      </c>
      <c r="AW271" s="9" t="e">
        <f t="shared" si="122"/>
        <v>#N/A</v>
      </c>
      <c r="AX271" s="9" t="e">
        <f t="shared" si="123"/>
        <v>#N/A</v>
      </c>
      <c r="AY271" s="9" t="e">
        <f t="shared" si="124"/>
        <v>#N/A</v>
      </c>
      <c r="AZ271" s="9" t="e">
        <f t="shared" si="125"/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 t="e">
        <f t="shared" si="114"/>
        <v>#N/A</v>
      </c>
      <c r="C272" s="3"/>
      <c r="D272" s="3"/>
      <c r="E272" s="3"/>
      <c r="F272" s="3"/>
      <c r="G272" s="3"/>
      <c r="H272" s="3"/>
      <c r="I272" s="3"/>
      <c r="J272" s="80"/>
      <c r="K272" s="80"/>
      <c r="L272" s="80"/>
      <c r="M272" s="104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1">
        <f t="shared" si="126"/>
        <v>0</v>
      </c>
      <c r="AB272" s="1">
        <f t="shared" si="126"/>
        <v>0</v>
      </c>
      <c r="AC272" s="1">
        <f t="shared" si="127"/>
        <v>0</v>
      </c>
      <c r="AD272" s="1">
        <f t="shared" si="128"/>
        <v>0</v>
      </c>
      <c r="AE272" s="1" t="str">
        <f t="shared" ref="AE272:AE335" si="133">IF($C272="","",E272-E271)</f>
        <v/>
      </c>
      <c r="AF272" s="1" t="str">
        <f t="shared" si="129"/>
        <v/>
      </c>
      <c r="AG272" s="1" t="str">
        <f t="shared" si="129"/>
        <v/>
      </c>
      <c r="AH272" s="1" t="str">
        <f t="shared" si="129"/>
        <v/>
      </c>
      <c r="AI272" s="1" t="e">
        <f t="shared" ref="AI272:AI335" si="134">IF(OR($C272="",ISNA($C272)),NA(),AE272+AF272+AG272+AH272)</f>
        <v>#N/A</v>
      </c>
      <c r="AJ272" s="9" t="e">
        <f t="shared" si="115"/>
        <v>#N/A</v>
      </c>
      <c r="AK272" s="9" t="e">
        <f t="shared" si="116"/>
        <v>#N/A</v>
      </c>
      <c r="AL272" s="9" t="e">
        <f t="shared" si="117"/>
        <v>#N/A</v>
      </c>
      <c r="AM272" s="9" t="e">
        <f t="shared" si="118"/>
        <v>#N/A</v>
      </c>
      <c r="AN272" s="9" t="e">
        <f t="shared" si="119"/>
        <v>#N/A</v>
      </c>
      <c r="AO272" s="9" t="e">
        <f t="shared" si="120"/>
        <v>#N/A</v>
      </c>
      <c r="AP272" s="1" t="str">
        <f t="shared" si="130"/>
        <v/>
      </c>
      <c r="AQ272" s="1" t="str">
        <f t="shared" si="130"/>
        <v/>
      </c>
      <c r="AS272" s="1" t="str">
        <f t="shared" si="131"/>
        <v/>
      </c>
      <c r="AT272" s="1" t="e">
        <f t="shared" ref="AT272:AT335" si="135">IF(OR($C272="",ISNA($C272)),NA(),AP272+AQ272+AR272+AS272)</f>
        <v>#N/A</v>
      </c>
      <c r="AU272" s="1" t="e">
        <f t="shared" si="121"/>
        <v>#N/A</v>
      </c>
      <c r="AV272" s="9" t="e">
        <f t="shared" si="132"/>
        <v>#N/A</v>
      </c>
      <c r="AW272" s="9" t="e">
        <f t="shared" si="122"/>
        <v>#N/A</v>
      </c>
      <c r="AX272" s="9" t="e">
        <f t="shared" si="123"/>
        <v>#N/A</v>
      </c>
      <c r="AY272" s="9" t="e">
        <f t="shared" si="124"/>
        <v>#N/A</v>
      </c>
      <c r="AZ272" s="9" t="e">
        <f t="shared" si="125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 t="e">
        <f t="shared" si="114"/>
        <v>#N/A</v>
      </c>
      <c r="C273" s="3"/>
      <c r="D273" s="3"/>
      <c r="E273" s="3"/>
      <c r="F273" s="3"/>
      <c r="G273" s="3"/>
      <c r="H273" s="3"/>
      <c r="I273" s="3"/>
      <c r="J273" s="80"/>
      <c r="K273" s="80"/>
      <c r="L273" s="80"/>
      <c r="M273" s="104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1">
        <f t="shared" si="126"/>
        <v>0</v>
      </c>
      <c r="AB273" s="1">
        <f t="shared" si="126"/>
        <v>0</v>
      </c>
      <c r="AC273" s="1">
        <f t="shared" si="127"/>
        <v>0</v>
      </c>
      <c r="AD273" s="1">
        <f t="shared" si="128"/>
        <v>0</v>
      </c>
      <c r="AE273" s="1" t="str">
        <f t="shared" si="133"/>
        <v/>
      </c>
      <c r="AF273" s="1" t="str">
        <f t="shared" si="129"/>
        <v/>
      </c>
      <c r="AG273" s="1" t="str">
        <f t="shared" si="129"/>
        <v/>
      </c>
      <c r="AH273" s="1" t="str">
        <f t="shared" si="129"/>
        <v/>
      </c>
      <c r="AI273" s="1" t="e">
        <f t="shared" si="134"/>
        <v>#N/A</v>
      </c>
      <c r="AJ273" s="9" t="e">
        <f t="shared" si="115"/>
        <v>#N/A</v>
      </c>
      <c r="AK273" s="9" t="e">
        <f t="shared" si="116"/>
        <v>#N/A</v>
      </c>
      <c r="AL273" s="9" t="e">
        <f t="shared" si="117"/>
        <v>#N/A</v>
      </c>
      <c r="AM273" s="9" t="e">
        <f t="shared" si="118"/>
        <v>#N/A</v>
      </c>
      <c r="AN273" s="9" t="e">
        <f t="shared" si="119"/>
        <v>#N/A</v>
      </c>
      <c r="AO273" s="9" t="e">
        <f t="shared" si="120"/>
        <v>#N/A</v>
      </c>
      <c r="AP273" s="1" t="str">
        <f t="shared" si="130"/>
        <v/>
      </c>
      <c r="AQ273" s="1" t="str">
        <f t="shared" si="130"/>
        <v/>
      </c>
      <c r="AS273" s="1" t="str">
        <f t="shared" si="131"/>
        <v/>
      </c>
      <c r="AT273" s="1" t="e">
        <f t="shared" si="135"/>
        <v>#N/A</v>
      </c>
      <c r="AU273" s="1" t="e">
        <f t="shared" si="121"/>
        <v>#N/A</v>
      </c>
      <c r="AV273" s="9" t="e">
        <f t="shared" si="132"/>
        <v>#N/A</v>
      </c>
      <c r="AW273" s="9" t="e">
        <f t="shared" si="122"/>
        <v>#N/A</v>
      </c>
      <c r="AX273" s="9" t="e">
        <f t="shared" si="123"/>
        <v>#N/A</v>
      </c>
      <c r="AY273" s="9" t="e">
        <f t="shared" si="124"/>
        <v>#N/A</v>
      </c>
      <c r="AZ273" s="9" t="e">
        <f t="shared" si="125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 t="e">
        <f t="shared" si="114"/>
        <v>#N/A</v>
      </c>
      <c r="C274" s="3"/>
      <c r="D274" s="3"/>
      <c r="E274" s="3"/>
      <c r="F274" s="3"/>
      <c r="G274" s="3"/>
      <c r="H274" s="3"/>
      <c r="I274" s="3"/>
      <c r="J274" s="80"/>
      <c r="K274" s="80"/>
      <c r="L274" s="80"/>
      <c r="M274" s="104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1">
        <f t="shared" si="126"/>
        <v>0</v>
      </c>
      <c r="AB274" s="1">
        <f t="shared" si="126"/>
        <v>0</v>
      </c>
      <c r="AC274" s="1">
        <f t="shared" si="127"/>
        <v>0</v>
      </c>
      <c r="AD274" s="1">
        <f t="shared" si="128"/>
        <v>0</v>
      </c>
      <c r="AE274" s="1" t="str">
        <f t="shared" si="133"/>
        <v/>
      </c>
      <c r="AF274" s="1" t="str">
        <f t="shared" si="129"/>
        <v/>
      </c>
      <c r="AG274" s="1" t="str">
        <f t="shared" si="129"/>
        <v/>
      </c>
      <c r="AH274" s="1" t="str">
        <f t="shared" si="129"/>
        <v/>
      </c>
      <c r="AI274" s="1" t="e">
        <f t="shared" si="134"/>
        <v>#N/A</v>
      </c>
      <c r="AJ274" s="9" t="e">
        <f t="shared" si="115"/>
        <v>#N/A</v>
      </c>
      <c r="AK274" s="9" t="e">
        <f t="shared" si="116"/>
        <v>#N/A</v>
      </c>
      <c r="AL274" s="9" t="e">
        <f t="shared" si="117"/>
        <v>#N/A</v>
      </c>
      <c r="AM274" s="9" t="e">
        <f t="shared" si="118"/>
        <v>#N/A</v>
      </c>
      <c r="AN274" s="9" t="e">
        <f t="shared" si="119"/>
        <v>#N/A</v>
      </c>
      <c r="AO274" s="9" t="e">
        <f t="shared" si="120"/>
        <v>#N/A</v>
      </c>
      <c r="AP274" s="1" t="str">
        <f t="shared" si="130"/>
        <v/>
      </c>
      <c r="AQ274" s="1" t="str">
        <f t="shared" si="130"/>
        <v/>
      </c>
      <c r="AS274" s="1" t="str">
        <f t="shared" si="131"/>
        <v/>
      </c>
      <c r="AT274" s="1" t="e">
        <f t="shared" si="135"/>
        <v>#N/A</v>
      </c>
      <c r="AU274" s="1" t="e">
        <f t="shared" si="121"/>
        <v>#N/A</v>
      </c>
      <c r="AV274" s="9" t="e">
        <f t="shared" si="132"/>
        <v>#N/A</v>
      </c>
      <c r="AW274" s="9" t="e">
        <f t="shared" si="122"/>
        <v>#N/A</v>
      </c>
      <c r="AX274" s="9" t="e">
        <f t="shared" si="123"/>
        <v>#N/A</v>
      </c>
      <c r="AY274" s="9" t="e">
        <f t="shared" si="124"/>
        <v>#N/A</v>
      </c>
      <c r="AZ274" s="9" t="e">
        <f t="shared" si="125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 t="e">
        <f t="shared" si="114"/>
        <v>#N/A</v>
      </c>
      <c r="C275" s="3"/>
      <c r="D275" s="3"/>
      <c r="E275" s="3"/>
      <c r="F275" s="3"/>
      <c r="G275" s="3"/>
      <c r="H275" s="3"/>
      <c r="I275" s="3"/>
      <c r="J275" s="80"/>
      <c r="K275" s="80"/>
      <c r="L275" s="80"/>
      <c r="M275" s="104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1">
        <f t="shared" si="126"/>
        <v>0</v>
      </c>
      <c r="AB275" s="1">
        <f t="shared" si="126"/>
        <v>0</v>
      </c>
      <c r="AC275" s="1">
        <f t="shared" si="127"/>
        <v>0</v>
      </c>
      <c r="AD275" s="1">
        <f t="shared" si="128"/>
        <v>0</v>
      </c>
      <c r="AE275" s="1" t="str">
        <f t="shared" si="133"/>
        <v/>
      </c>
      <c r="AF275" s="1" t="str">
        <f t="shared" si="129"/>
        <v/>
      </c>
      <c r="AG275" s="1" t="str">
        <f t="shared" si="129"/>
        <v/>
      </c>
      <c r="AH275" s="1" t="str">
        <f t="shared" si="129"/>
        <v/>
      </c>
      <c r="AI275" s="1" t="e">
        <f t="shared" si="134"/>
        <v>#N/A</v>
      </c>
      <c r="AJ275" s="9" t="e">
        <f t="shared" si="115"/>
        <v>#N/A</v>
      </c>
      <c r="AK275" s="9" t="e">
        <f t="shared" si="116"/>
        <v>#N/A</v>
      </c>
      <c r="AL275" s="9" t="e">
        <f t="shared" si="117"/>
        <v>#N/A</v>
      </c>
      <c r="AM275" s="9" t="e">
        <f t="shared" si="118"/>
        <v>#N/A</v>
      </c>
      <c r="AN275" s="9" t="e">
        <f t="shared" si="119"/>
        <v>#N/A</v>
      </c>
      <c r="AO275" s="9" t="e">
        <f t="shared" si="120"/>
        <v>#N/A</v>
      </c>
      <c r="AP275" s="1" t="str">
        <f t="shared" si="130"/>
        <v/>
      </c>
      <c r="AQ275" s="1" t="str">
        <f t="shared" si="130"/>
        <v/>
      </c>
      <c r="AS275" s="1" t="str">
        <f t="shared" si="131"/>
        <v/>
      </c>
      <c r="AT275" s="1" t="e">
        <f t="shared" si="135"/>
        <v>#N/A</v>
      </c>
      <c r="AU275" s="1" t="e">
        <f t="shared" si="121"/>
        <v>#N/A</v>
      </c>
      <c r="AV275" s="9" t="e">
        <f t="shared" si="132"/>
        <v>#N/A</v>
      </c>
      <c r="AW275" s="9" t="e">
        <f t="shared" si="122"/>
        <v>#N/A</v>
      </c>
      <c r="AX275" s="9" t="e">
        <f t="shared" si="123"/>
        <v>#N/A</v>
      </c>
      <c r="AY275" s="9" t="e">
        <f t="shared" si="124"/>
        <v>#N/A</v>
      </c>
      <c r="AZ275" s="9" t="e">
        <f t="shared" si="125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 t="e">
        <f t="shared" si="114"/>
        <v>#N/A</v>
      </c>
      <c r="C276" s="3"/>
      <c r="D276" s="3"/>
      <c r="E276" s="3"/>
      <c r="F276" s="3"/>
      <c r="G276" s="3"/>
      <c r="H276" s="3"/>
      <c r="I276" s="3"/>
      <c r="J276" s="80"/>
      <c r="K276" s="80"/>
      <c r="L276" s="80"/>
      <c r="M276" s="104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1">
        <f t="shared" si="126"/>
        <v>0</v>
      </c>
      <c r="AB276" s="1">
        <f t="shared" si="126"/>
        <v>0</v>
      </c>
      <c r="AC276" s="1">
        <f t="shared" si="127"/>
        <v>0</v>
      </c>
      <c r="AD276" s="1">
        <f t="shared" si="128"/>
        <v>0</v>
      </c>
      <c r="AE276" s="1" t="str">
        <f t="shared" si="133"/>
        <v/>
      </c>
      <c r="AF276" s="1" t="str">
        <f t="shared" si="129"/>
        <v/>
      </c>
      <c r="AG276" s="1" t="str">
        <f t="shared" si="129"/>
        <v/>
      </c>
      <c r="AH276" s="1" t="str">
        <f t="shared" si="129"/>
        <v/>
      </c>
      <c r="AI276" s="1" t="e">
        <f t="shared" si="134"/>
        <v>#N/A</v>
      </c>
      <c r="AJ276" s="9" t="e">
        <f t="shared" si="115"/>
        <v>#N/A</v>
      </c>
      <c r="AK276" s="9" t="e">
        <f t="shared" si="116"/>
        <v>#N/A</v>
      </c>
      <c r="AL276" s="9" t="e">
        <f t="shared" si="117"/>
        <v>#N/A</v>
      </c>
      <c r="AM276" s="9" t="e">
        <f t="shared" si="118"/>
        <v>#N/A</v>
      </c>
      <c r="AN276" s="9" t="e">
        <f t="shared" si="119"/>
        <v>#N/A</v>
      </c>
      <c r="AO276" s="9" t="e">
        <f t="shared" si="120"/>
        <v>#N/A</v>
      </c>
      <c r="AP276" s="1" t="str">
        <f t="shared" si="130"/>
        <v/>
      </c>
      <c r="AQ276" s="1" t="str">
        <f t="shared" si="130"/>
        <v/>
      </c>
      <c r="AS276" s="1" t="str">
        <f t="shared" si="131"/>
        <v/>
      </c>
      <c r="AT276" s="1" t="e">
        <f t="shared" si="135"/>
        <v>#N/A</v>
      </c>
      <c r="AU276" s="1" t="e">
        <f t="shared" si="121"/>
        <v>#N/A</v>
      </c>
      <c r="AV276" s="9" t="e">
        <f t="shared" si="132"/>
        <v>#N/A</v>
      </c>
      <c r="AW276" s="9" t="e">
        <f t="shared" si="122"/>
        <v>#N/A</v>
      </c>
      <c r="AX276" s="9" t="e">
        <f t="shared" si="123"/>
        <v>#N/A</v>
      </c>
      <c r="AY276" s="9" t="e">
        <f t="shared" si="124"/>
        <v>#N/A</v>
      </c>
      <c r="AZ276" s="9" t="e">
        <f t="shared" si="125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 t="e">
        <f t="shared" si="114"/>
        <v>#N/A</v>
      </c>
      <c r="C277" s="3"/>
      <c r="D277" s="3"/>
      <c r="E277" s="3"/>
      <c r="F277" s="3"/>
      <c r="G277" s="3"/>
      <c r="H277" s="3"/>
      <c r="I277" s="3"/>
      <c r="J277" s="80"/>
      <c r="K277" s="80"/>
      <c r="L277" s="80"/>
      <c r="M277" s="104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1">
        <f t="shared" si="126"/>
        <v>0</v>
      </c>
      <c r="AB277" s="1">
        <f t="shared" si="126"/>
        <v>0</v>
      </c>
      <c r="AC277" s="1">
        <f t="shared" si="127"/>
        <v>0</v>
      </c>
      <c r="AD277" s="1">
        <f t="shared" si="128"/>
        <v>0</v>
      </c>
      <c r="AE277" s="1" t="str">
        <f t="shared" si="133"/>
        <v/>
      </c>
      <c r="AF277" s="1" t="str">
        <f t="shared" si="129"/>
        <v/>
      </c>
      <c r="AG277" s="1" t="str">
        <f t="shared" si="129"/>
        <v/>
      </c>
      <c r="AH277" s="1" t="str">
        <f t="shared" si="129"/>
        <v/>
      </c>
      <c r="AI277" s="1" t="e">
        <f t="shared" si="134"/>
        <v>#N/A</v>
      </c>
      <c r="AJ277" s="9" t="e">
        <f t="shared" si="115"/>
        <v>#N/A</v>
      </c>
      <c r="AK277" s="9" t="e">
        <f t="shared" si="116"/>
        <v>#N/A</v>
      </c>
      <c r="AL277" s="9" t="e">
        <f t="shared" si="117"/>
        <v>#N/A</v>
      </c>
      <c r="AM277" s="9" t="e">
        <f t="shared" si="118"/>
        <v>#N/A</v>
      </c>
      <c r="AN277" s="9" t="e">
        <f t="shared" si="119"/>
        <v>#N/A</v>
      </c>
      <c r="AO277" s="9" t="e">
        <f t="shared" si="120"/>
        <v>#N/A</v>
      </c>
      <c r="AP277" s="1" t="str">
        <f t="shared" si="130"/>
        <v/>
      </c>
      <c r="AQ277" s="1" t="str">
        <f t="shared" si="130"/>
        <v/>
      </c>
      <c r="AS277" s="1" t="str">
        <f t="shared" si="131"/>
        <v/>
      </c>
      <c r="AT277" s="1" t="e">
        <f t="shared" si="135"/>
        <v>#N/A</v>
      </c>
      <c r="AU277" s="1" t="e">
        <f t="shared" si="121"/>
        <v>#N/A</v>
      </c>
      <c r="AV277" s="9" t="e">
        <f t="shared" si="132"/>
        <v>#N/A</v>
      </c>
      <c r="AW277" s="9" t="e">
        <f t="shared" si="122"/>
        <v>#N/A</v>
      </c>
      <c r="AX277" s="9" t="e">
        <f t="shared" si="123"/>
        <v>#N/A</v>
      </c>
      <c r="AY277" s="9" t="e">
        <f t="shared" si="124"/>
        <v>#N/A</v>
      </c>
      <c r="AZ277" s="9" t="e">
        <f t="shared" si="125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 t="e">
        <f t="shared" si="114"/>
        <v>#N/A</v>
      </c>
      <c r="C278" s="3"/>
      <c r="D278" s="3"/>
      <c r="E278" s="3"/>
      <c r="F278" s="3"/>
      <c r="G278" s="3"/>
      <c r="H278" s="3"/>
      <c r="I278" s="3"/>
      <c r="J278" s="80"/>
      <c r="K278" s="80"/>
      <c r="L278" s="80"/>
      <c r="M278" s="104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1">
        <f t="shared" si="126"/>
        <v>0</v>
      </c>
      <c r="AB278" s="1">
        <f t="shared" si="126"/>
        <v>0</v>
      </c>
      <c r="AC278" s="1">
        <f t="shared" si="127"/>
        <v>0</v>
      </c>
      <c r="AD278" s="1">
        <f t="shared" si="128"/>
        <v>0</v>
      </c>
      <c r="AE278" s="1" t="str">
        <f t="shared" si="133"/>
        <v/>
      </c>
      <c r="AF278" s="1" t="str">
        <f t="shared" si="129"/>
        <v/>
      </c>
      <c r="AG278" s="1" t="str">
        <f t="shared" si="129"/>
        <v/>
      </c>
      <c r="AH278" s="1" t="str">
        <f t="shared" si="129"/>
        <v/>
      </c>
      <c r="AI278" s="1" t="e">
        <f t="shared" si="134"/>
        <v>#N/A</v>
      </c>
      <c r="AJ278" s="9" t="e">
        <f t="shared" si="115"/>
        <v>#N/A</v>
      </c>
      <c r="AK278" s="9" t="e">
        <f t="shared" si="116"/>
        <v>#N/A</v>
      </c>
      <c r="AL278" s="9" t="e">
        <f t="shared" si="117"/>
        <v>#N/A</v>
      </c>
      <c r="AM278" s="9" t="e">
        <f t="shared" si="118"/>
        <v>#N/A</v>
      </c>
      <c r="AN278" s="9" t="e">
        <f t="shared" si="119"/>
        <v>#N/A</v>
      </c>
      <c r="AO278" s="9" t="e">
        <f t="shared" si="120"/>
        <v>#N/A</v>
      </c>
      <c r="AP278" s="1" t="str">
        <f t="shared" si="130"/>
        <v/>
      </c>
      <c r="AQ278" s="1" t="str">
        <f t="shared" si="130"/>
        <v/>
      </c>
      <c r="AS278" s="1" t="str">
        <f t="shared" si="131"/>
        <v/>
      </c>
      <c r="AT278" s="1" t="e">
        <f t="shared" si="135"/>
        <v>#N/A</v>
      </c>
      <c r="AU278" s="1" t="e">
        <f t="shared" si="121"/>
        <v>#N/A</v>
      </c>
      <c r="AV278" s="9" t="e">
        <f t="shared" si="132"/>
        <v>#N/A</v>
      </c>
      <c r="AW278" s="9" t="e">
        <f t="shared" si="122"/>
        <v>#N/A</v>
      </c>
      <c r="AX278" s="9" t="e">
        <f t="shared" si="123"/>
        <v>#N/A</v>
      </c>
      <c r="AY278" s="9" t="e">
        <f t="shared" si="124"/>
        <v>#N/A</v>
      </c>
      <c r="AZ278" s="9" t="e">
        <f t="shared" si="125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 t="e">
        <f t="shared" si="114"/>
        <v>#N/A</v>
      </c>
      <c r="C279" s="3"/>
      <c r="D279" s="3"/>
      <c r="E279" s="3"/>
      <c r="F279" s="3"/>
      <c r="G279" s="3"/>
      <c r="H279" s="3"/>
      <c r="I279" s="3"/>
      <c r="J279" s="80"/>
      <c r="K279" s="80"/>
      <c r="L279" s="80"/>
      <c r="M279" s="104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1">
        <f t="shared" si="126"/>
        <v>0</v>
      </c>
      <c r="AB279" s="1">
        <f t="shared" si="126"/>
        <v>0</v>
      </c>
      <c r="AC279" s="1">
        <f t="shared" si="127"/>
        <v>0</v>
      </c>
      <c r="AD279" s="1">
        <f t="shared" si="128"/>
        <v>0</v>
      </c>
      <c r="AE279" s="1" t="str">
        <f t="shared" si="133"/>
        <v/>
      </c>
      <c r="AF279" s="1" t="str">
        <f t="shared" si="129"/>
        <v/>
      </c>
      <c r="AG279" s="1" t="str">
        <f t="shared" si="129"/>
        <v/>
      </c>
      <c r="AH279" s="1" t="str">
        <f t="shared" si="129"/>
        <v/>
      </c>
      <c r="AI279" s="1" t="e">
        <f t="shared" si="134"/>
        <v>#N/A</v>
      </c>
      <c r="AJ279" s="9" t="e">
        <f t="shared" si="115"/>
        <v>#N/A</v>
      </c>
      <c r="AK279" s="9" t="e">
        <f t="shared" si="116"/>
        <v>#N/A</v>
      </c>
      <c r="AL279" s="9" t="e">
        <f t="shared" si="117"/>
        <v>#N/A</v>
      </c>
      <c r="AM279" s="9" t="e">
        <f t="shared" si="118"/>
        <v>#N/A</v>
      </c>
      <c r="AN279" s="9" t="e">
        <f t="shared" si="119"/>
        <v>#N/A</v>
      </c>
      <c r="AO279" s="9" t="e">
        <f t="shared" si="120"/>
        <v>#N/A</v>
      </c>
      <c r="AP279" s="1" t="str">
        <f t="shared" si="130"/>
        <v/>
      </c>
      <c r="AQ279" s="1" t="str">
        <f t="shared" si="130"/>
        <v/>
      </c>
      <c r="AS279" s="1" t="str">
        <f t="shared" si="131"/>
        <v/>
      </c>
      <c r="AT279" s="1" t="e">
        <f t="shared" si="135"/>
        <v>#N/A</v>
      </c>
      <c r="AU279" s="1" t="e">
        <f t="shared" si="121"/>
        <v>#N/A</v>
      </c>
      <c r="AV279" s="9" t="e">
        <f t="shared" si="132"/>
        <v>#N/A</v>
      </c>
      <c r="AW279" s="9" t="e">
        <f t="shared" si="122"/>
        <v>#N/A</v>
      </c>
      <c r="AX279" s="9" t="e">
        <f t="shared" si="123"/>
        <v>#N/A</v>
      </c>
      <c r="AY279" s="9" t="e">
        <f t="shared" si="124"/>
        <v>#N/A</v>
      </c>
      <c r="AZ279" s="9" t="e">
        <f t="shared" si="125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 t="e">
        <f t="shared" si="114"/>
        <v>#N/A</v>
      </c>
      <c r="C280" s="3"/>
      <c r="D280" s="3"/>
      <c r="E280" s="3"/>
      <c r="F280" s="3"/>
      <c r="G280" s="3"/>
      <c r="H280" s="3"/>
      <c r="I280" s="3"/>
      <c r="J280" s="80"/>
      <c r="K280" s="80"/>
      <c r="L280" s="80"/>
      <c r="M280" s="104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1">
        <f t="shared" si="126"/>
        <v>0</v>
      </c>
      <c r="AB280" s="1">
        <f t="shared" si="126"/>
        <v>0</v>
      </c>
      <c r="AC280" s="1">
        <f t="shared" si="127"/>
        <v>0</v>
      </c>
      <c r="AD280" s="1">
        <f t="shared" si="128"/>
        <v>0</v>
      </c>
      <c r="AE280" s="1" t="str">
        <f t="shared" si="133"/>
        <v/>
      </c>
      <c r="AF280" s="1" t="str">
        <f t="shared" si="129"/>
        <v/>
      </c>
      <c r="AG280" s="1" t="str">
        <f t="shared" si="129"/>
        <v/>
      </c>
      <c r="AH280" s="1" t="str">
        <f t="shared" si="129"/>
        <v/>
      </c>
      <c r="AI280" s="1" t="e">
        <f t="shared" si="134"/>
        <v>#N/A</v>
      </c>
      <c r="AJ280" s="9" t="e">
        <f t="shared" si="115"/>
        <v>#N/A</v>
      </c>
      <c r="AK280" s="9" t="e">
        <f t="shared" si="116"/>
        <v>#N/A</v>
      </c>
      <c r="AL280" s="9" t="e">
        <f t="shared" si="117"/>
        <v>#N/A</v>
      </c>
      <c r="AM280" s="9" t="e">
        <f t="shared" si="118"/>
        <v>#N/A</v>
      </c>
      <c r="AN280" s="9" t="e">
        <f t="shared" si="119"/>
        <v>#N/A</v>
      </c>
      <c r="AO280" s="9" t="e">
        <f t="shared" si="120"/>
        <v>#N/A</v>
      </c>
      <c r="AP280" s="1" t="str">
        <f t="shared" si="130"/>
        <v/>
      </c>
      <c r="AQ280" s="1" t="str">
        <f t="shared" si="130"/>
        <v/>
      </c>
      <c r="AS280" s="1" t="str">
        <f t="shared" si="131"/>
        <v/>
      </c>
      <c r="AT280" s="1" t="e">
        <f t="shared" si="135"/>
        <v>#N/A</v>
      </c>
      <c r="AU280" s="1" t="e">
        <f t="shared" si="121"/>
        <v>#N/A</v>
      </c>
      <c r="AV280" s="9" t="e">
        <f t="shared" si="132"/>
        <v>#N/A</v>
      </c>
      <c r="AW280" s="9" t="e">
        <f t="shared" si="122"/>
        <v>#N/A</v>
      </c>
      <c r="AX280" s="9" t="e">
        <f t="shared" si="123"/>
        <v>#N/A</v>
      </c>
      <c r="AY280" s="9" t="e">
        <f t="shared" si="124"/>
        <v>#N/A</v>
      </c>
      <c r="AZ280" s="9" t="e">
        <f t="shared" si="125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 t="e">
        <f t="shared" si="114"/>
        <v>#N/A</v>
      </c>
      <c r="C281" s="3"/>
      <c r="D281" s="3"/>
      <c r="E281" s="3"/>
      <c r="F281" s="3"/>
      <c r="G281" s="3"/>
      <c r="H281" s="3"/>
      <c r="I281" s="3"/>
      <c r="J281" s="80"/>
      <c r="K281" s="80"/>
      <c r="L281" s="80"/>
      <c r="M281" s="104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1">
        <f t="shared" si="126"/>
        <v>0</v>
      </c>
      <c r="AB281" s="1">
        <f t="shared" si="126"/>
        <v>0</v>
      </c>
      <c r="AC281" s="1">
        <f t="shared" si="127"/>
        <v>0</v>
      </c>
      <c r="AD281" s="1">
        <f t="shared" si="128"/>
        <v>0</v>
      </c>
      <c r="AE281" s="1" t="str">
        <f t="shared" si="133"/>
        <v/>
      </c>
      <c r="AF281" s="1" t="str">
        <f t="shared" si="129"/>
        <v/>
      </c>
      <c r="AG281" s="1" t="str">
        <f t="shared" si="129"/>
        <v/>
      </c>
      <c r="AH281" s="1" t="str">
        <f t="shared" si="129"/>
        <v/>
      </c>
      <c r="AI281" s="1" t="e">
        <f t="shared" si="134"/>
        <v>#N/A</v>
      </c>
      <c r="AJ281" s="9" t="e">
        <f t="shared" si="115"/>
        <v>#N/A</v>
      </c>
      <c r="AK281" s="9" t="e">
        <f t="shared" si="116"/>
        <v>#N/A</v>
      </c>
      <c r="AL281" s="9" t="e">
        <f t="shared" si="117"/>
        <v>#N/A</v>
      </c>
      <c r="AM281" s="9" t="e">
        <f t="shared" si="118"/>
        <v>#N/A</v>
      </c>
      <c r="AN281" s="9" t="e">
        <f t="shared" si="119"/>
        <v>#N/A</v>
      </c>
      <c r="AO281" s="9" t="e">
        <f t="shared" si="120"/>
        <v>#N/A</v>
      </c>
      <c r="AP281" s="1" t="str">
        <f t="shared" si="130"/>
        <v/>
      </c>
      <c r="AQ281" s="1" t="str">
        <f t="shared" si="130"/>
        <v/>
      </c>
      <c r="AS281" s="1" t="str">
        <f t="shared" si="131"/>
        <v/>
      </c>
      <c r="AT281" s="1" t="e">
        <f t="shared" si="135"/>
        <v>#N/A</v>
      </c>
      <c r="AU281" s="1" t="e">
        <f t="shared" si="121"/>
        <v>#N/A</v>
      </c>
      <c r="AV281" s="9" t="e">
        <f t="shared" si="132"/>
        <v>#N/A</v>
      </c>
      <c r="AW281" s="9" t="e">
        <f t="shared" si="122"/>
        <v>#N/A</v>
      </c>
      <c r="AX281" s="9" t="e">
        <f t="shared" si="123"/>
        <v>#N/A</v>
      </c>
      <c r="AY281" s="9" t="e">
        <f t="shared" si="124"/>
        <v>#N/A</v>
      </c>
      <c r="AZ281" s="9" t="e">
        <f t="shared" si="125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 t="e">
        <f t="shared" si="114"/>
        <v>#N/A</v>
      </c>
      <c r="C282" s="3"/>
      <c r="D282" s="3"/>
      <c r="E282" s="3"/>
      <c r="F282" s="3"/>
      <c r="G282" s="3"/>
      <c r="H282" s="3"/>
      <c r="I282" s="3"/>
      <c r="J282" s="80"/>
      <c r="K282" s="80"/>
      <c r="L282" s="80"/>
      <c r="M282" s="104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1">
        <f t="shared" si="126"/>
        <v>0</v>
      </c>
      <c r="AB282" s="1">
        <f t="shared" si="126"/>
        <v>0</v>
      </c>
      <c r="AC282" s="1">
        <f t="shared" si="127"/>
        <v>0</v>
      </c>
      <c r="AD282" s="1">
        <f t="shared" si="128"/>
        <v>0</v>
      </c>
      <c r="AE282" s="1" t="str">
        <f t="shared" si="133"/>
        <v/>
      </c>
      <c r="AF282" s="1" t="str">
        <f t="shared" si="129"/>
        <v/>
      </c>
      <c r="AG282" s="1" t="str">
        <f t="shared" si="129"/>
        <v/>
      </c>
      <c r="AH282" s="1" t="str">
        <f t="shared" si="129"/>
        <v/>
      </c>
      <c r="AI282" s="1" t="e">
        <f t="shared" si="134"/>
        <v>#N/A</v>
      </c>
      <c r="AJ282" s="9" t="e">
        <f t="shared" si="115"/>
        <v>#N/A</v>
      </c>
      <c r="AK282" s="9" t="e">
        <f t="shared" si="116"/>
        <v>#N/A</v>
      </c>
      <c r="AL282" s="9" t="e">
        <f t="shared" si="117"/>
        <v>#N/A</v>
      </c>
      <c r="AM282" s="9" t="e">
        <f t="shared" si="118"/>
        <v>#N/A</v>
      </c>
      <c r="AN282" s="9" t="e">
        <f t="shared" si="119"/>
        <v>#N/A</v>
      </c>
      <c r="AO282" s="9" t="e">
        <f t="shared" si="120"/>
        <v>#N/A</v>
      </c>
      <c r="AP282" s="1" t="str">
        <f t="shared" si="130"/>
        <v/>
      </c>
      <c r="AQ282" s="1" t="str">
        <f t="shared" si="130"/>
        <v/>
      </c>
      <c r="AS282" s="1" t="str">
        <f t="shared" si="131"/>
        <v/>
      </c>
      <c r="AT282" s="1" t="e">
        <f t="shared" si="135"/>
        <v>#N/A</v>
      </c>
      <c r="AU282" s="1" t="e">
        <f t="shared" si="121"/>
        <v>#N/A</v>
      </c>
      <c r="AV282" s="9" t="e">
        <f t="shared" si="132"/>
        <v>#N/A</v>
      </c>
      <c r="AW282" s="9" t="e">
        <f t="shared" si="122"/>
        <v>#N/A</v>
      </c>
      <c r="AX282" s="9" t="e">
        <f t="shared" si="123"/>
        <v>#N/A</v>
      </c>
      <c r="AY282" s="9" t="e">
        <f t="shared" si="124"/>
        <v>#N/A</v>
      </c>
      <c r="AZ282" s="9" t="e">
        <f t="shared" si="125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 t="e">
        <f t="shared" si="114"/>
        <v>#N/A</v>
      </c>
      <c r="C283" s="3"/>
      <c r="D283" s="3"/>
      <c r="E283" s="3"/>
      <c r="F283" s="3"/>
      <c r="G283" s="3"/>
      <c r="H283" s="3"/>
      <c r="I283" s="3"/>
      <c r="J283" s="80"/>
      <c r="K283" s="80"/>
      <c r="L283" s="80"/>
      <c r="M283" s="104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1">
        <f t="shared" si="126"/>
        <v>0</v>
      </c>
      <c r="AB283" s="1">
        <f t="shared" si="126"/>
        <v>0</v>
      </c>
      <c r="AC283" s="1">
        <f t="shared" si="127"/>
        <v>0</v>
      </c>
      <c r="AD283" s="1">
        <f t="shared" si="128"/>
        <v>0</v>
      </c>
      <c r="AE283" s="1" t="str">
        <f t="shared" si="133"/>
        <v/>
      </c>
      <c r="AF283" s="1" t="str">
        <f t="shared" si="129"/>
        <v/>
      </c>
      <c r="AG283" s="1" t="str">
        <f t="shared" si="129"/>
        <v/>
      </c>
      <c r="AH283" s="1" t="str">
        <f t="shared" si="129"/>
        <v/>
      </c>
      <c r="AI283" s="1" t="e">
        <f t="shared" si="134"/>
        <v>#N/A</v>
      </c>
      <c r="AJ283" s="9" t="e">
        <f t="shared" si="115"/>
        <v>#N/A</v>
      </c>
      <c r="AK283" s="9" t="e">
        <f t="shared" si="116"/>
        <v>#N/A</v>
      </c>
      <c r="AL283" s="9" t="e">
        <f t="shared" si="117"/>
        <v>#N/A</v>
      </c>
      <c r="AM283" s="9" t="e">
        <f t="shared" si="118"/>
        <v>#N/A</v>
      </c>
      <c r="AN283" s="9" t="e">
        <f t="shared" si="119"/>
        <v>#N/A</v>
      </c>
      <c r="AO283" s="9" t="e">
        <f t="shared" si="120"/>
        <v>#N/A</v>
      </c>
      <c r="AP283" s="1" t="str">
        <f t="shared" si="130"/>
        <v/>
      </c>
      <c r="AQ283" s="1" t="str">
        <f t="shared" si="130"/>
        <v/>
      </c>
      <c r="AS283" s="1" t="str">
        <f t="shared" si="131"/>
        <v/>
      </c>
      <c r="AT283" s="1" t="e">
        <f t="shared" si="135"/>
        <v>#N/A</v>
      </c>
      <c r="AU283" s="1" t="e">
        <f t="shared" si="121"/>
        <v>#N/A</v>
      </c>
      <c r="AV283" s="9" t="e">
        <f t="shared" si="132"/>
        <v>#N/A</v>
      </c>
      <c r="AW283" s="9" t="e">
        <f t="shared" si="122"/>
        <v>#N/A</v>
      </c>
      <c r="AX283" s="9" t="e">
        <f t="shared" si="123"/>
        <v>#N/A</v>
      </c>
      <c r="AY283" s="9" t="e">
        <f t="shared" si="124"/>
        <v>#N/A</v>
      </c>
      <c r="AZ283" s="9" t="e">
        <f t="shared" si="125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 t="e">
        <f t="shared" si="114"/>
        <v>#N/A</v>
      </c>
      <c r="C284" s="3"/>
      <c r="D284" s="3"/>
      <c r="E284" s="3"/>
      <c r="F284" s="3"/>
      <c r="G284" s="3"/>
      <c r="H284" s="3"/>
      <c r="I284" s="3"/>
      <c r="J284" s="80"/>
      <c r="K284" s="80"/>
      <c r="L284" s="80"/>
      <c r="M284" s="104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1">
        <f t="shared" si="126"/>
        <v>0</v>
      </c>
      <c r="AB284" s="1">
        <f t="shared" si="126"/>
        <v>0</v>
      </c>
      <c r="AC284" s="1">
        <f t="shared" si="127"/>
        <v>0</v>
      </c>
      <c r="AD284" s="1">
        <f t="shared" si="128"/>
        <v>0</v>
      </c>
      <c r="AE284" s="1" t="str">
        <f t="shared" si="133"/>
        <v/>
      </c>
      <c r="AF284" s="1" t="str">
        <f t="shared" si="129"/>
        <v/>
      </c>
      <c r="AG284" s="1" t="str">
        <f t="shared" si="129"/>
        <v/>
      </c>
      <c r="AH284" s="1" t="str">
        <f t="shared" si="129"/>
        <v/>
      </c>
      <c r="AI284" s="1" t="e">
        <f t="shared" si="134"/>
        <v>#N/A</v>
      </c>
      <c r="AJ284" s="9" t="e">
        <f t="shared" si="115"/>
        <v>#N/A</v>
      </c>
      <c r="AK284" s="9" t="e">
        <f t="shared" si="116"/>
        <v>#N/A</v>
      </c>
      <c r="AL284" s="9" t="e">
        <f t="shared" si="117"/>
        <v>#N/A</v>
      </c>
      <c r="AM284" s="9" t="e">
        <f t="shared" si="118"/>
        <v>#N/A</v>
      </c>
      <c r="AN284" s="9" t="e">
        <f t="shared" si="119"/>
        <v>#N/A</v>
      </c>
      <c r="AO284" s="9" t="e">
        <f t="shared" si="120"/>
        <v>#N/A</v>
      </c>
      <c r="AP284" s="1" t="str">
        <f t="shared" si="130"/>
        <v/>
      </c>
      <c r="AQ284" s="1" t="str">
        <f t="shared" si="130"/>
        <v/>
      </c>
      <c r="AS284" s="1" t="str">
        <f t="shared" si="131"/>
        <v/>
      </c>
      <c r="AT284" s="1" t="e">
        <f t="shared" si="135"/>
        <v>#N/A</v>
      </c>
      <c r="AU284" s="1" t="e">
        <f t="shared" si="121"/>
        <v>#N/A</v>
      </c>
      <c r="AV284" s="9" t="e">
        <f t="shared" si="132"/>
        <v>#N/A</v>
      </c>
      <c r="AW284" s="9" t="e">
        <f t="shared" si="122"/>
        <v>#N/A</v>
      </c>
      <c r="AX284" s="9" t="e">
        <f t="shared" si="123"/>
        <v>#N/A</v>
      </c>
      <c r="AY284" s="9" t="e">
        <f t="shared" si="124"/>
        <v>#N/A</v>
      </c>
      <c r="AZ284" s="9" t="e">
        <f t="shared" si="125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 t="e">
        <f t="shared" si="114"/>
        <v>#N/A</v>
      </c>
      <c r="C285" s="3"/>
      <c r="D285" s="3"/>
      <c r="E285" s="3"/>
      <c r="F285" s="3"/>
      <c r="G285" s="3"/>
      <c r="H285" s="3"/>
      <c r="I285" s="3"/>
      <c r="J285" s="80"/>
      <c r="K285" s="80"/>
      <c r="L285" s="80"/>
      <c r="M285" s="104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1">
        <f t="shared" si="126"/>
        <v>0</v>
      </c>
      <c r="AB285" s="1">
        <f t="shared" si="126"/>
        <v>0</v>
      </c>
      <c r="AC285" s="1">
        <f t="shared" si="127"/>
        <v>0</v>
      </c>
      <c r="AD285" s="1">
        <f t="shared" si="128"/>
        <v>0</v>
      </c>
      <c r="AE285" s="1" t="str">
        <f t="shared" si="133"/>
        <v/>
      </c>
      <c r="AF285" s="1" t="str">
        <f t="shared" si="129"/>
        <v/>
      </c>
      <c r="AG285" s="1" t="str">
        <f t="shared" si="129"/>
        <v/>
      </c>
      <c r="AH285" s="1" t="str">
        <f t="shared" si="129"/>
        <v/>
      </c>
      <c r="AI285" s="1" t="e">
        <f t="shared" si="134"/>
        <v>#N/A</v>
      </c>
      <c r="AJ285" s="9" t="e">
        <f t="shared" si="115"/>
        <v>#N/A</v>
      </c>
      <c r="AK285" s="9" t="e">
        <f t="shared" si="116"/>
        <v>#N/A</v>
      </c>
      <c r="AL285" s="9" t="e">
        <f t="shared" si="117"/>
        <v>#N/A</v>
      </c>
      <c r="AM285" s="9" t="e">
        <f t="shared" si="118"/>
        <v>#N/A</v>
      </c>
      <c r="AN285" s="9" t="e">
        <f t="shared" si="119"/>
        <v>#N/A</v>
      </c>
      <c r="AO285" s="9" t="e">
        <f t="shared" si="120"/>
        <v>#N/A</v>
      </c>
      <c r="AP285" s="1" t="str">
        <f t="shared" si="130"/>
        <v/>
      </c>
      <c r="AQ285" s="1" t="str">
        <f t="shared" si="130"/>
        <v/>
      </c>
      <c r="AS285" s="1" t="str">
        <f t="shared" si="131"/>
        <v/>
      </c>
      <c r="AT285" s="1" t="e">
        <f t="shared" si="135"/>
        <v>#N/A</v>
      </c>
      <c r="AU285" s="1" t="e">
        <f t="shared" si="121"/>
        <v>#N/A</v>
      </c>
      <c r="AV285" s="9" t="e">
        <f t="shared" si="132"/>
        <v>#N/A</v>
      </c>
      <c r="AW285" s="9" t="e">
        <f t="shared" si="122"/>
        <v>#N/A</v>
      </c>
      <c r="AX285" s="9" t="e">
        <f t="shared" si="123"/>
        <v>#N/A</v>
      </c>
      <c r="AY285" s="9" t="e">
        <f t="shared" si="124"/>
        <v>#N/A</v>
      </c>
      <c r="AZ285" s="9" t="e">
        <f t="shared" si="125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 t="e">
        <f t="shared" si="114"/>
        <v>#N/A</v>
      </c>
      <c r="C286" s="3"/>
      <c r="D286" s="3"/>
      <c r="E286" s="3"/>
      <c r="F286" s="3"/>
      <c r="G286" s="3"/>
      <c r="H286" s="3"/>
      <c r="I286" s="3"/>
      <c r="J286" s="80"/>
      <c r="K286" s="80"/>
      <c r="L286" s="80"/>
      <c r="M286" s="104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1">
        <f t="shared" si="126"/>
        <v>0</v>
      </c>
      <c r="AB286" s="1">
        <f t="shared" si="126"/>
        <v>0</v>
      </c>
      <c r="AC286" s="1">
        <f t="shared" si="127"/>
        <v>0</v>
      </c>
      <c r="AD286" s="1">
        <f t="shared" si="128"/>
        <v>0</v>
      </c>
      <c r="AE286" s="1" t="str">
        <f t="shared" si="133"/>
        <v/>
      </c>
      <c r="AF286" s="1" t="str">
        <f t="shared" si="129"/>
        <v/>
      </c>
      <c r="AG286" s="1" t="str">
        <f t="shared" si="129"/>
        <v/>
      </c>
      <c r="AH286" s="1" t="str">
        <f t="shared" si="129"/>
        <v/>
      </c>
      <c r="AI286" s="1" t="e">
        <f t="shared" si="134"/>
        <v>#N/A</v>
      </c>
      <c r="AJ286" s="9" t="e">
        <f t="shared" si="115"/>
        <v>#N/A</v>
      </c>
      <c r="AK286" s="9" t="e">
        <f t="shared" si="116"/>
        <v>#N/A</v>
      </c>
      <c r="AL286" s="9" t="e">
        <f t="shared" si="117"/>
        <v>#N/A</v>
      </c>
      <c r="AM286" s="9" t="e">
        <f t="shared" si="118"/>
        <v>#N/A</v>
      </c>
      <c r="AN286" s="9" t="e">
        <f t="shared" si="119"/>
        <v>#N/A</v>
      </c>
      <c r="AO286" s="9" t="e">
        <f t="shared" si="120"/>
        <v>#N/A</v>
      </c>
      <c r="AP286" s="1" t="str">
        <f t="shared" si="130"/>
        <v/>
      </c>
      <c r="AQ286" s="1" t="str">
        <f t="shared" si="130"/>
        <v/>
      </c>
      <c r="AS286" s="1" t="str">
        <f t="shared" si="131"/>
        <v/>
      </c>
      <c r="AT286" s="1" t="e">
        <f t="shared" si="135"/>
        <v>#N/A</v>
      </c>
      <c r="AU286" s="1" t="e">
        <f t="shared" si="121"/>
        <v>#N/A</v>
      </c>
      <c r="AV286" s="9" t="e">
        <f t="shared" si="132"/>
        <v>#N/A</v>
      </c>
      <c r="AW286" s="9" t="e">
        <f t="shared" si="122"/>
        <v>#N/A</v>
      </c>
      <c r="AX286" s="9" t="e">
        <f t="shared" si="123"/>
        <v>#N/A</v>
      </c>
      <c r="AY286" s="9" t="e">
        <f t="shared" si="124"/>
        <v>#N/A</v>
      </c>
      <c r="AZ286" s="9" t="e">
        <f t="shared" si="125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 t="e">
        <f t="shared" si="114"/>
        <v>#N/A</v>
      </c>
      <c r="C287" s="3"/>
      <c r="D287" s="3"/>
      <c r="E287" s="3"/>
      <c r="F287" s="3"/>
      <c r="G287" s="3"/>
      <c r="H287" s="3"/>
      <c r="I287" s="3"/>
      <c r="J287" s="80"/>
      <c r="K287" s="80"/>
      <c r="L287" s="80"/>
      <c r="M287" s="104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1">
        <f t="shared" si="126"/>
        <v>0</v>
      </c>
      <c r="AB287" s="1">
        <f t="shared" si="126"/>
        <v>0</v>
      </c>
      <c r="AC287" s="1">
        <f t="shared" si="127"/>
        <v>0</v>
      </c>
      <c r="AD287" s="1">
        <f t="shared" si="128"/>
        <v>0</v>
      </c>
      <c r="AE287" s="1" t="str">
        <f t="shared" si="133"/>
        <v/>
      </c>
      <c r="AF287" s="1" t="str">
        <f t="shared" si="129"/>
        <v/>
      </c>
      <c r="AG287" s="1" t="str">
        <f t="shared" si="129"/>
        <v/>
      </c>
      <c r="AH287" s="1" t="str">
        <f t="shared" si="129"/>
        <v/>
      </c>
      <c r="AI287" s="1" t="e">
        <f t="shared" si="134"/>
        <v>#N/A</v>
      </c>
      <c r="AJ287" s="9" t="e">
        <f t="shared" si="115"/>
        <v>#N/A</v>
      </c>
      <c r="AK287" s="9" t="e">
        <f t="shared" si="116"/>
        <v>#N/A</v>
      </c>
      <c r="AL287" s="9" t="e">
        <f t="shared" si="117"/>
        <v>#N/A</v>
      </c>
      <c r="AM287" s="9" t="e">
        <f t="shared" si="118"/>
        <v>#N/A</v>
      </c>
      <c r="AN287" s="9" t="e">
        <f t="shared" si="119"/>
        <v>#N/A</v>
      </c>
      <c r="AO287" s="9" t="e">
        <f t="shared" si="120"/>
        <v>#N/A</v>
      </c>
      <c r="AP287" s="1" t="str">
        <f t="shared" si="130"/>
        <v/>
      </c>
      <c r="AQ287" s="1" t="str">
        <f t="shared" si="130"/>
        <v/>
      </c>
      <c r="AS287" s="1" t="str">
        <f t="shared" si="131"/>
        <v/>
      </c>
      <c r="AT287" s="1" t="e">
        <f t="shared" si="135"/>
        <v>#N/A</v>
      </c>
      <c r="AU287" s="1" t="e">
        <f t="shared" si="121"/>
        <v>#N/A</v>
      </c>
      <c r="AV287" s="9" t="e">
        <f t="shared" si="132"/>
        <v>#N/A</v>
      </c>
      <c r="AW287" s="9" t="e">
        <f t="shared" si="122"/>
        <v>#N/A</v>
      </c>
      <c r="AX287" s="9" t="e">
        <f t="shared" si="123"/>
        <v>#N/A</v>
      </c>
      <c r="AY287" s="9" t="e">
        <f t="shared" si="124"/>
        <v>#N/A</v>
      </c>
      <c r="AZ287" s="9" t="e">
        <f t="shared" si="125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 t="e">
        <f t="shared" si="114"/>
        <v>#N/A</v>
      </c>
      <c r="C288" s="3"/>
      <c r="D288" s="3"/>
      <c r="E288" s="3"/>
      <c r="F288" s="3"/>
      <c r="G288" s="3"/>
      <c r="H288" s="3"/>
      <c r="I288" s="3"/>
      <c r="J288" s="80"/>
      <c r="K288" s="80"/>
      <c r="L288" s="80"/>
      <c r="M288" s="104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1">
        <f t="shared" si="126"/>
        <v>0</v>
      </c>
      <c r="AB288" s="1">
        <f t="shared" si="126"/>
        <v>0</v>
      </c>
      <c r="AC288" s="1">
        <f t="shared" si="127"/>
        <v>0</v>
      </c>
      <c r="AD288" s="1">
        <f t="shared" si="128"/>
        <v>0</v>
      </c>
      <c r="AE288" s="1" t="str">
        <f t="shared" si="133"/>
        <v/>
      </c>
      <c r="AF288" s="1" t="str">
        <f t="shared" si="129"/>
        <v/>
      </c>
      <c r="AG288" s="1" t="str">
        <f t="shared" si="129"/>
        <v/>
      </c>
      <c r="AH288" s="1" t="str">
        <f t="shared" si="129"/>
        <v/>
      </c>
      <c r="AI288" s="1" t="e">
        <f t="shared" si="134"/>
        <v>#N/A</v>
      </c>
      <c r="AJ288" s="9" t="e">
        <f t="shared" si="115"/>
        <v>#N/A</v>
      </c>
      <c r="AK288" s="9" t="e">
        <f t="shared" si="116"/>
        <v>#N/A</v>
      </c>
      <c r="AL288" s="9" t="e">
        <f t="shared" si="117"/>
        <v>#N/A</v>
      </c>
      <c r="AM288" s="9" t="e">
        <f t="shared" si="118"/>
        <v>#N/A</v>
      </c>
      <c r="AN288" s="9" t="e">
        <f t="shared" si="119"/>
        <v>#N/A</v>
      </c>
      <c r="AO288" s="9" t="e">
        <f t="shared" si="120"/>
        <v>#N/A</v>
      </c>
      <c r="AP288" s="1" t="str">
        <f t="shared" si="130"/>
        <v/>
      </c>
      <c r="AQ288" s="1" t="str">
        <f t="shared" si="130"/>
        <v/>
      </c>
      <c r="AS288" s="1" t="str">
        <f t="shared" si="131"/>
        <v/>
      </c>
      <c r="AT288" s="1" t="e">
        <f t="shared" si="135"/>
        <v>#N/A</v>
      </c>
      <c r="AU288" s="1" t="e">
        <f t="shared" si="121"/>
        <v>#N/A</v>
      </c>
      <c r="AV288" s="9" t="e">
        <f t="shared" si="132"/>
        <v>#N/A</v>
      </c>
      <c r="AW288" s="9" t="e">
        <f t="shared" si="122"/>
        <v>#N/A</v>
      </c>
      <c r="AX288" s="9" t="e">
        <f t="shared" si="123"/>
        <v>#N/A</v>
      </c>
      <c r="AY288" s="9" t="e">
        <f t="shared" si="124"/>
        <v>#N/A</v>
      </c>
      <c r="AZ288" s="9" t="e">
        <f t="shared" si="125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 t="e">
        <f t="shared" si="114"/>
        <v>#N/A</v>
      </c>
      <c r="C289" s="3"/>
      <c r="D289" s="3"/>
      <c r="E289" s="3"/>
      <c r="F289" s="3"/>
      <c r="G289" s="3"/>
      <c r="H289" s="3"/>
      <c r="I289" s="3"/>
      <c r="J289" s="80"/>
      <c r="K289" s="80"/>
      <c r="L289" s="80"/>
      <c r="M289" s="104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1">
        <f t="shared" si="126"/>
        <v>0</v>
      </c>
      <c r="AB289" s="1">
        <f t="shared" si="126"/>
        <v>0</v>
      </c>
      <c r="AC289" s="1">
        <f t="shared" si="127"/>
        <v>0</v>
      </c>
      <c r="AD289" s="1">
        <f t="shared" si="128"/>
        <v>0</v>
      </c>
      <c r="AE289" s="1" t="str">
        <f t="shared" si="133"/>
        <v/>
      </c>
      <c r="AF289" s="1" t="str">
        <f t="shared" si="129"/>
        <v/>
      </c>
      <c r="AG289" s="1" t="str">
        <f t="shared" si="129"/>
        <v/>
      </c>
      <c r="AH289" s="1" t="str">
        <f t="shared" si="129"/>
        <v/>
      </c>
      <c r="AI289" s="1" t="e">
        <f t="shared" si="134"/>
        <v>#N/A</v>
      </c>
      <c r="AJ289" s="9" t="e">
        <f t="shared" si="115"/>
        <v>#N/A</v>
      </c>
      <c r="AK289" s="9" t="e">
        <f t="shared" si="116"/>
        <v>#N/A</v>
      </c>
      <c r="AL289" s="9" t="e">
        <f t="shared" si="117"/>
        <v>#N/A</v>
      </c>
      <c r="AM289" s="9" t="e">
        <f t="shared" si="118"/>
        <v>#N/A</v>
      </c>
      <c r="AN289" s="9" t="e">
        <f t="shared" si="119"/>
        <v>#N/A</v>
      </c>
      <c r="AO289" s="9" t="e">
        <f t="shared" si="120"/>
        <v>#N/A</v>
      </c>
      <c r="AP289" s="1" t="str">
        <f t="shared" si="130"/>
        <v/>
      </c>
      <c r="AQ289" s="1" t="str">
        <f t="shared" si="130"/>
        <v/>
      </c>
      <c r="AS289" s="1" t="str">
        <f t="shared" si="131"/>
        <v/>
      </c>
      <c r="AT289" s="1" t="e">
        <f t="shared" si="135"/>
        <v>#N/A</v>
      </c>
      <c r="AU289" s="1" t="e">
        <f t="shared" si="121"/>
        <v>#N/A</v>
      </c>
      <c r="AV289" s="9" t="e">
        <f t="shared" si="132"/>
        <v>#N/A</v>
      </c>
      <c r="AW289" s="9" t="e">
        <f t="shared" si="122"/>
        <v>#N/A</v>
      </c>
      <c r="AX289" s="9" t="e">
        <f t="shared" si="123"/>
        <v>#N/A</v>
      </c>
      <c r="AY289" s="9" t="e">
        <f t="shared" si="124"/>
        <v>#N/A</v>
      </c>
      <c r="AZ289" s="9" t="e">
        <f t="shared" si="125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 t="e">
        <f t="shared" si="114"/>
        <v>#N/A</v>
      </c>
      <c r="C290" s="3"/>
      <c r="D290" s="3"/>
      <c r="E290" s="3"/>
      <c r="F290" s="3"/>
      <c r="G290" s="3"/>
      <c r="H290" s="3"/>
      <c r="I290" s="3"/>
      <c r="J290" s="80"/>
      <c r="K290" s="80"/>
      <c r="L290" s="80"/>
      <c r="M290" s="104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1">
        <f t="shared" si="126"/>
        <v>0</v>
      </c>
      <c r="AB290" s="1">
        <f t="shared" si="126"/>
        <v>0</v>
      </c>
      <c r="AC290" s="1">
        <f t="shared" si="127"/>
        <v>0</v>
      </c>
      <c r="AD290" s="1">
        <f t="shared" si="128"/>
        <v>0</v>
      </c>
      <c r="AE290" s="1" t="str">
        <f t="shared" si="133"/>
        <v/>
      </c>
      <c r="AF290" s="1" t="str">
        <f t="shared" si="129"/>
        <v/>
      </c>
      <c r="AG290" s="1" t="str">
        <f t="shared" si="129"/>
        <v/>
      </c>
      <c r="AH290" s="1" t="str">
        <f t="shared" si="129"/>
        <v/>
      </c>
      <c r="AI290" s="1" t="e">
        <f t="shared" si="134"/>
        <v>#N/A</v>
      </c>
      <c r="AJ290" s="9" t="e">
        <f t="shared" si="115"/>
        <v>#N/A</v>
      </c>
      <c r="AK290" s="9" t="e">
        <f t="shared" si="116"/>
        <v>#N/A</v>
      </c>
      <c r="AL290" s="9" t="e">
        <f t="shared" si="117"/>
        <v>#N/A</v>
      </c>
      <c r="AM290" s="9" t="e">
        <f t="shared" si="118"/>
        <v>#N/A</v>
      </c>
      <c r="AN290" s="9" t="e">
        <f t="shared" si="119"/>
        <v>#N/A</v>
      </c>
      <c r="AO290" s="9" t="e">
        <f t="shared" si="120"/>
        <v>#N/A</v>
      </c>
      <c r="AP290" s="1" t="str">
        <f t="shared" si="130"/>
        <v/>
      </c>
      <c r="AQ290" s="1" t="str">
        <f t="shared" si="130"/>
        <v/>
      </c>
      <c r="AS290" s="1" t="str">
        <f t="shared" si="131"/>
        <v/>
      </c>
      <c r="AT290" s="1" t="e">
        <f t="shared" si="135"/>
        <v>#N/A</v>
      </c>
      <c r="AU290" s="1" t="e">
        <f t="shared" si="121"/>
        <v>#N/A</v>
      </c>
      <c r="AV290" s="9" t="e">
        <f t="shared" si="132"/>
        <v>#N/A</v>
      </c>
      <c r="AW290" s="9" t="e">
        <f t="shared" si="122"/>
        <v>#N/A</v>
      </c>
      <c r="AX290" s="9" t="e">
        <f t="shared" si="123"/>
        <v>#N/A</v>
      </c>
      <c r="AY290" s="9" t="e">
        <f t="shared" si="124"/>
        <v>#N/A</v>
      </c>
      <c r="AZ290" s="9" t="e">
        <f t="shared" si="125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 t="e">
        <f t="shared" si="114"/>
        <v>#N/A</v>
      </c>
      <c r="C291" s="3"/>
      <c r="D291" s="3"/>
      <c r="E291" s="3"/>
      <c r="F291" s="3"/>
      <c r="G291" s="3"/>
      <c r="H291" s="3"/>
      <c r="I291" s="3"/>
      <c r="J291" s="80"/>
      <c r="K291" s="80"/>
      <c r="L291" s="80"/>
      <c r="M291" s="104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1">
        <f t="shared" si="126"/>
        <v>0</v>
      </c>
      <c r="AB291" s="1">
        <f t="shared" si="126"/>
        <v>0</v>
      </c>
      <c r="AC291" s="1">
        <f t="shared" si="127"/>
        <v>0</v>
      </c>
      <c r="AD291" s="1">
        <f t="shared" si="128"/>
        <v>0</v>
      </c>
      <c r="AE291" s="1" t="str">
        <f t="shared" si="133"/>
        <v/>
      </c>
      <c r="AF291" s="1" t="str">
        <f t="shared" si="129"/>
        <v/>
      </c>
      <c r="AG291" s="1" t="str">
        <f t="shared" si="129"/>
        <v/>
      </c>
      <c r="AH291" s="1" t="str">
        <f t="shared" si="129"/>
        <v/>
      </c>
      <c r="AI291" s="1" t="e">
        <f t="shared" si="134"/>
        <v>#N/A</v>
      </c>
      <c r="AJ291" s="9" t="e">
        <f t="shared" si="115"/>
        <v>#N/A</v>
      </c>
      <c r="AK291" s="9" t="e">
        <f t="shared" si="116"/>
        <v>#N/A</v>
      </c>
      <c r="AL291" s="9" t="e">
        <f t="shared" si="117"/>
        <v>#N/A</v>
      </c>
      <c r="AM291" s="9" t="e">
        <f t="shared" si="118"/>
        <v>#N/A</v>
      </c>
      <c r="AN291" s="9" t="e">
        <f t="shared" si="119"/>
        <v>#N/A</v>
      </c>
      <c r="AO291" s="9" t="e">
        <f t="shared" si="120"/>
        <v>#N/A</v>
      </c>
      <c r="AP291" s="1" t="str">
        <f t="shared" si="130"/>
        <v/>
      </c>
      <c r="AQ291" s="1" t="str">
        <f t="shared" si="130"/>
        <v/>
      </c>
      <c r="AS291" s="1" t="str">
        <f t="shared" si="131"/>
        <v/>
      </c>
      <c r="AT291" s="1" t="e">
        <f t="shared" si="135"/>
        <v>#N/A</v>
      </c>
      <c r="AU291" s="1" t="e">
        <f t="shared" si="121"/>
        <v>#N/A</v>
      </c>
      <c r="AV291" s="9" t="e">
        <f t="shared" si="132"/>
        <v>#N/A</v>
      </c>
      <c r="AW291" s="9" t="e">
        <f t="shared" si="122"/>
        <v>#N/A</v>
      </c>
      <c r="AX291" s="9" t="e">
        <f t="shared" si="123"/>
        <v>#N/A</v>
      </c>
      <c r="AY291" s="9" t="e">
        <f t="shared" si="124"/>
        <v>#N/A</v>
      </c>
      <c r="AZ291" s="9" t="e">
        <f t="shared" si="125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 t="e">
        <f t="shared" si="114"/>
        <v>#N/A</v>
      </c>
      <c r="C292" s="3"/>
      <c r="D292" s="3"/>
      <c r="E292" s="3"/>
      <c r="F292" s="3"/>
      <c r="G292" s="3"/>
      <c r="H292" s="3"/>
      <c r="I292" s="3"/>
      <c r="J292" s="80"/>
      <c r="K292" s="80"/>
      <c r="L292" s="80"/>
      <c r="M292" s="104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1">
        <f t="shared" si="126"/>
        <v>0</v>
      </c>
      <c r="AB292" s="1">
        <f t="shared" si="126"/>
        <v>0</v>
      </c>
      <c r="AC292" s="1">
        <f t="shared" si="127"/>
        <v>0</v>
      </c>
      <c r="AD292" s="1">
        <f t="shared" si="128"/>
        <v>0</v>
      </c>
      <c r="AE292" s="1" t="str">
        <f t="shared" si="133"/>
        <v/>
      </c>
      <c r="AF292" s="1" t="str">
        <f t="shared" si="129"/>
        <v/>
      </c>
      <c r="AG292" s="1" t="str">
        <f t="shared" si="129"/>
        <v/>
      </c>
      <c r="AH292" s="1" t="str">
        <f t="shared" si="129"/>
        <v/>
      </c>
      <c r="AI292" s="1" t="e">
        <f t="shared" si="134"/>
        <v>#N/A</v>
      </c>
      <c r="AJ292" s="9" t="e">
        <f t="shared" si="115"/>
        <v>#N/A</v>
      </c>
      <c r="AK292" s="9" t="e">
        <f t="shared" si="116"/>
        <v>#N/A</v>
      </c>
      <c r="AL292" s="9" t="e">
        <f t="shared" si="117"/>
        <v>#N/A</v>
      </c>
      <c r="AM292" s="9" t="e">
        <f t="shared" si="118"/>
        <v>#N/A</v>
      </c>
      <c r="AN292" s="9" t="e">
        <f t="shared" si="119"/>
        <v>#N/A</v>
      </c>
      <c r="AO292" s="9" t="e">
        <f t="shared" si="120"/>
        <v>#N/A</v>
      </c>
      <c r="AP292" s="1" t="str">
        <f t="shared" si="130"/>
        <v/>
      </c>
      <c r="AQ292" s="1" t="str">
        <f t="shared" si="130"/>
        <v/>
      </c>
      <c r="AS292" s="1" t="str">
        <f t="shared" si="131"/>
        <v/>
      </c>
      <c r="AT292" s="1" t="e">
        <f t="shared" si="135"/>
        <v>#N/A</v>
      </c>
      <c r="AU292" s="1" t="e">
        <f t="shared" si="121"/>
        <v>#N/A</v>
      </c>
      <c r="AV292" s="9" t="e">
        <f t="shared" si="132"/>
        <v>#N/A</v>
      </c>
      <c r="AW292" s="9" t="e">
        <f t="shared" si="122"/>
        <v>#N/A</v>
      </c>
      <c r="AX292" s="9" t="e">
        <f t="shared" si="123"/>
        <v>#N/A</v>
      </c>
      <c r="AY292" s="9" t="e">
        <f t="shared" si="124"/>
        <v>#N/A</v>
      </c>
      <c r="AZ292" s="9" t="e">
        <f t="shared" si="125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 t="e">
        <f t="shared" si="114"/>
        <v>#N/A</v>
      </c>
      <c r="C293" s="3"/>
      <c r="D293" s="3"/>
      <c r="E293" s="3"/>
      <c r="F293" s="3"/>
      <c r="G293" s="3"/>
      <c r="H293" s="3"/>
      <c r="I293" s="3"/>
      <c r="J293" s="80"/>
      <c r="K293" s="80"/>
      <c r="L293" s="80"/>
      <c r="M293" s="104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1">
        <f t="shared" si="126"/>
        <v>0</v>
      </c>
      <c r="AB293" s="1">
        <f t="shared" si="126"/>
        <v>0</v>
      </c>
      <c r="AC293" s="1">
        <f t="shared" si="127"/>
        <v>0</v>
      </c>
      <c r="AD293" s="1">
        <f t="shared" si="128"/>
        <v>0</v>
      </c>
      <c r="AE293" s="1" t="str">
        <f t="shared" si="133"/>
        <v/>
      </c>
      <c r="AF293" s="1" t="str">
        <f t="shared" si="129"/>
        <v/>
      </c>
      <c r="AG293" s="1" t="str">
        <f t="shared" si="129"/>
        <v/>
      </c>
      <c r="AH293" s="1" t="str">
        <f t="shared" si="129"/>
        <v/>
      </c>
      <c r="AI293" s="1" t="e">
        <f t="shared" si="134"/>
        <v>#N/A</v>
      </c>
      <c r="AJ293" s="9" t="e">
        <f t="shared" si="115"/>
        <v>#N/A</v>
      </c>
      <c r="AK293" s="9" t="e">
        <f t="shared" si="116"/>
        <v>#N/A</v>
      </c>
      <c r="AL293" s="9" t="e">
        <f t="shared" si="117"/>
        <v>#N/A</v>
      </c>
      <c r="AM293" s="9" t="e">
        <f t="shared" si="118"/>
        <v>#N/A</v>
      </c>
      <c r="AN293" s="9" t="e">
        <f t="shared" si="119"/>
        <v>#N/A</v>
      </c>
      <c r="AO293" s="9" t="e">
        <f t="shared" si="120"/>
        <v>#N/A</v>
      </c>
      <c r="AP293" s="1" t="str">
        <f t="shared" si="130"/>
        <v/>
      </c>
      <c r="AQ293" s="1" t="str">
        <f t="shared" si="130"/>
        <v/>
      </c>
      <c r="AS293" s="1" t="str">
        <f t="shared" si="131"/>
        <v/>
      </c>
      <c r="AT293" s="1" t="e">
        <f t="shared" si="135"/>
        <v>#N/A</v>
      </c>
      <c r="AU293" s="1" t="e">
        <f t="shared" si="121"/>
        <v>#N/A</v>
      </c>
      <c r="AV293" s="9" t="e">
        <f t="shared" si="132"/>
        <v>#N/A</v>
      </c>
      <c r="AW293" s="9" t="e">
        <f t="shared" si="122"/>
        <v>#N/A</v>
      </c>
      <c r="AX293" s="9" t="e">
        <f t="shared" si="123"/>
        <v>#N/A</v>
      </c>
      <c r="AY293" s="9" t="e">
        <f t="shared" si="124"/>
        <v>#N/A</v>
      </c>
      <c r="AZ293" s="9" t="e">
        <f t="shared" si="125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 t="e">
        <f t="shared" si="114"/>
        <v>#N/A</v>
      </c>
      <c r="C294" s="3"/>
      <c r="D294" s="3"/>
      <c r="E294" s="3"/>
      <c r="F294" s="3"/>
      <c r="G294" s="3"/>
      <c r="H294" s="3"/>
      <c r="I294" s="3"/>
      <c r="J294" s="80"/>
      <c r="K294" s="80"/>
      <c r="L294" s="80"/>
      <c r="M294" s="104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1">
        <f t="shared" si="126"/>
        <v>0</v>
      </c>
      <c r="AB294" s="1">
        <f t="shared" si="126"/>
        <v>0</v>
      </c>
      <c r="AC294" s="1">
        <f t="shared" si="127"/>
        <v>0</v>
      </c>
      <c r="AD294" s="1">
        <f t="shared" si="128"/>
        <v>0</v>
      </c>
      <c r="AE294" s="1" t="str">
        <f t="shared" si="133"/>
        <v/>
      </c>
      <c r="AF294" s="1" t="str">
        <f t="shared" si="129"/>
        <v/>
      </c>
      <c r="AG294" s="1" t="str">
        <f t="shared" si="129"/>
        <v/>
      </c>
      <c r="AH294" s="1" t="str">
        <f t="shared" si="129"/>
        <v/>
      </c>
      <c r="AI294" s="1" t="e">
        <f t="shared" si="134"/>
        <v>#N/A</v>
      </c>
      <c r="AJ294" s="9" t="e">
        <f t="shared" si="115"/>
        <v>#N/A</v>
      </c>
      <c r="AK294" s="9" t="e">
        <f t="shared" si="116"/>
        <v>#N/A</v>
      </c>
      <c r="AL294" s="9" t="e">
        <f t="shared" si="117"/>
        <v>#N/A</v>
      </c>
      <c r="AM294" s="9" t="e">
        <f t="shared" si="118"/>
        <v>#N/A</v>
      </c>
      <c r="AN294" s="9" t="e">
        <f t="shared" si="119"/>
        <v>#N/A</v>
      </c>
      <c r="AO294" s="9" t="e">
        <f t="shared" si="120"/>
        <v>#N/A</v>
      </c>
      <c r="AP294" s="1" t="str">
        <f t="shared" si="130"/>
        <v/>
      </c>
      <c r="AQ294" s="1" t="str">
        <f t="shared" si="130"/>
        <v/>
      </c>
      <c r="AS294" s="1" t="str">
        <f t="shared" si="131"/>
        <v/>
      </c>
      <c r="AT294" s="1" t="e">
        <f t="shared" si="135"/>
        <v>#N/A</v>
      </c>
      <c r="AU294" s="1" t="e">
        <f t="shared" si="121"/>
        <v>#N/A</v>
      </c>
      <c r="AV294" s="9" t="e">
        <f t="shared" si="132"/>
        <v>#N/A</v>
      </c>
      <c r="AW294" s="9" t="e">
        <f t="shared" si="122"/>
        <v>#N/A</v>
      </c>
      <c r="AX294" s="9" t="e">
        <f t="shared" si="123"/>
        <v>#N/A</v>
      </c>
      <c r="AY294" s="9" t="e">
        <f t="shared" si="124"/>
        <v>#N/A</v>
      </c>
      <c r="AZ294" s="9" t="e">
        <f t="shared" si="125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 t="e">
        <f t="shared" si="114"/>
        <v>#N/A</v>
      </c>
      <c r="C295" s="3"/>
      <c r="D295" s="3"/>
      <c r="E295" s="3"/>
      <c r="F295" s="3"/>
      <c r="G295" s="3"/>
      <c r="H295" s="3"/>
      <c r="I295" s="3"/>
      <c r="J295" s="80"/>
      <c r="K295" s="80"/>
      <c r="L295" s="80"/>
      <c r="M295" s="104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1">
        <f t="shared" si="126"/>
        <v>0</v>
      </c>
      <c r="AB295" s="1">
        <f t="shared" si="126"/>
        <v>0</v>
      </c>
      <c r="AC295" s="1">
        <f t="shared" si="127"/>
        <v>0</v>
      </c>
      <c r="AD295" s="1">
        <f t="shared" si="128"/>
        <v>0</v>
      </c>
      <c r="AE295" s="1" t="str">
        <f t="shared" si="133"/>
        <v/>
      </c>
      <c r="AF295" s="1" t="str">
        <f t="shared" si="129"/>
        <v/>
      </c>
      <c r="AG295" s="1" t="str">
        <f t="shared" si="129"/>
        <v/>
      </c>
      <c r="AH295" s="1" t="str">
        <f t="shared" si="129"/>
        <v/>
      </c>
      <c r="AI295" s="1" t="e">
        <f t="shared" si="134"/>
        <v>#N/A</v>
      </c>
      <c r="AJ295" s="9" t="e">
        <f t="shared" si="115"/>
        <v>#N/A</v>
      </c>
      <c r="AK295" s="9" t="e">
        <f t="shared" si="116"/>
        <v>#N/A</v>
      </c>
      <c r="AL295" s="9" t="e">
        <f t="shared" si="117"/>
        <v>#N/A</v>
      </c>
      <c r="AM295" s="9" t="e">
        <f t="shared" si="118"/>
        <v>#N/A</v>
      </c>
      <c r="AN295" s="9" t="e">
        <f t="shared" si="119"/>
        <v>#N/A</v>
      </c>
      <c r="AO295" s="9" t="e">
        <f t="shared" si="120"/>
        <v>#N/A</v>
      </c>
      <c r="AP295" s="1" t="str">
        <f t="shared" si="130"/>
        <v/>
      </c>
      <c r="AQ295" s="1" t="str">
        <f t="shared" si="130"/>
        <v/>
      </c>
      <c r="AS295" s="1" t="str">
        <f t="shared" si="131"/>
        <v/>
      </c>
      <c r="AT295" s="1" t="e">
        <f t="shared" si="135"/>
        <v>#N/A</v>
      </c>
      <c r="AU295" s="1" t="e">
        <f t="shared" si="121"/>
        <v>#N/A</v>
      </c>
      <c r="AV295" s="9" t="e">
        <f t="shared" si="132"/>
        <v>#N/A</v>
      </c>
      <c r="AW295" s="9" t="e">
        <f t="shared" si="122"/>
        <v>#N/A</v>
      </c>
      <c r="AX295" s="9" t="e">
        <f t="shared" si="123"/>
        <v>#N/A</v>
      </c>
      <c r="AY295" s="9" t="e">
        <f t="shared" si="124"/>
        <v>#N/A</v>
      </c>
      <c r="AZ295" s="9" t="e">
        <f t="shared" si="125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 t="e">
        <f t="shared" si="114"/>
        <v>#N/A</v>
      </c>
      <c r="C296" s="3"/>
      <c r="D296" s="3"/>
      <c r="E296" s="3"/>
      <c r="F296" s="3"/>
      <c r="G296" s="3"/>
      <c r="H296" s="3"/>
      <c r="I296" s="3"/>
      <c r="J296" s="80"/>
      <c r="K296" s="80"/>
      <c r="L296" s="80"/>
      <c r="M296" s="104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1">
        <f t="shared" si="126"/>
        <v>0</v>
      </c>
      <c r="AB296" s="1">
        <f t="shared" si="126"/>
        <v>0</v>
      </c>
      <c r="AC296" s="1">
        <f t="shared" si="127"/>
        <v>0</v>
      </c>
      <c r="AD296" s="1">
        <f t="shared" si="128"/>
        <v>0</v>
      </c>
      <c r="AE296" s="1" t="str">
        <f t="shared" si="133"/>
        <v/>
      </c>
      <c r="AF296" s="1" t="str">
        <f t="shared" si="129"/>
        <v/>
      </c>
      <c r="AG296" s="1" t="str">
        <f t="shared" si="129"/>
        <v/>
      </c>
      <c r="AH296" s="1" t="str">
        <f t="shared" si="129"/>
        <v/>
      </c>
      <c r="AI296" s="1" t="e">
        <f t="shared" si="134"/>
        <v>#N/A</v>
      </c>
      <c r="AJ296" s="9" t="e">
        <f t="shared" si="115"/>
        <v>#N/A</v>
      </c>
      <c r="AK296" s="9" t="e">
        <f t="shared" si="116"/>
        <v>#N/A</v>
      </c>
      <c r="AL296" s="9" t="e">
        <f t="shared" si="117"/>
        <v>#N/A</v>
      </c>
      <c r="AM296" s="9" t="e">
        <f t="shared" si="118"/>
        <v>#N/A</v>
      </c>
      <c r="AN296" s="9" t="e">
        <f t="shared" si="119"/>
        <v>#N/A</v>
      </c>
      <c r="AO296" s="9" t="e">
        <f t="shared" si="120"/>
        <v>#N/A</v>
      </c>
      <c r="AP296" s="1" t="str">
        <f t="shared" si="130"/>
        <v/>
      </c>
      <c r="AQ296" s="1" t="str">
        <f t="shared" si="130"/>
        <v/>
      </c>
      <c r="AS296" s="1" t="str">
        <f t="shared" si="131"/>
        <v/>
      </c>
      <c r="AT296" s="1" t="e">
        <f t="shared" si="135"/>
        <v>#N/A</v>
      </c>
      <c r="AU296" s="1" t="e">
        <f t="shared" si="121"/>
        <v>#N/A</v>
      </c>
      <c r="AV296" s="9" t="e">
        <f t="shared" si="132"/>
        <v>#N/A</v>
      </c>
      <c r="AW296" s="9" t="e">
        <f t="shared" si="122"/>
        <v>#N/A</v>
      </c>
      <c r="AX296" s="9" t="e">
        <f t="shared" si="123"/>
        <v>#N/A</v>
      </c>
      <c r="AY296" s="9" t="e">
        <f t="shared" si="124"/>
        <v>#N/A</v>
      </c>
      <c r="AZ296" s="9" t="e">
        <f t="shared" si="125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 t="e">
        <f t="shared" si="114"/>
        <v>#N/A</v>
      </c>
      <c r="C297" s="3"/>
      <c r="D297" s="3"/>
      <c r="E297" s="3"/>
      <c r="F297" s="3"/>
      <c r="G297" s="3"/>
      <c r="H297" s="3"/>
      <c r="I297" s="3"/>
      <c r="J297" s="80"/>
      <c r="K297" s="80"/>
      <c r="L297" s="80"/>
      <c r="M297" s="104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1">
        <f t="shared" si="126"/>
        <v>0</v>
      </c>
      <c r="AB297" s="1">
        <f t="shared" si="126"/>
        <v>0</v>
      </c>
      <c r="AC297" s="1">
        <f t="shared" si="127"/>
        <v>0</v>
      </c>
      <c r="AD297" s="1">
        <f t="shared" si="128"/>
        <v>0</v>
      </c>
      <c r="AE297" s="1" t="str">
        <f t="shared" si="133"/>
        <v/>
      </c>
      <c r="AF297" s="1" t="str">
        <f t="shared" si="129"/>
        <v/>
      </c>
      <c r="AG297" s="1" t="str">
        <f t="shared" si="129"/>
        <v/>
      </c>
      <c r="AH297" s="1" t="str">
        <f t="shared" si="129"/>
        <v/>
      </c>
      <c r="AI297" s="1" t="e">
        <f t="shared" si="134"/>
        <v>#N/A</v>
      </c>
      <c r="AJ297" s="9" t="e">
        <f t="shared" si="115"/>
        <v>#N/A</v>
      </c>
      <c r="AK297" s="9" t="e">
        <f t="shared" si="116"/>
        <v>#N/A</v>
      </c>
      <c r="AL297" s="9" t="e">
        <f t="shared" si="117"/>
        <v>#N/A</v>
      </c>
      <c r="AM297" s="9" t="e">
        <f t="shared" si="118"/>
        <v>#N/A</v>
      </c>
      <c r="AN297" s="9" t="e">
        <f t="shared" si="119"/>
        <v>#N/A</v>
      </c>
      <c r="AO297" s="9" t="e">
        <f t="shared" si="120"/>
        <v>#N/A</v>
      </c>
      <c r="AP297" s="1" t="str">
        <f t="shared" si="130"/>
        <v/>
      </c>
      <c r="AQ297" s="1" t="str">
        <f t="shared" si="130"/>
        <v/>
      </c>
      <c r="AS297" s="1" t="str">
        <f t="shared" si="131"/>
        <v/>
      </c>
      <c r="AT297" s="1" t="e">
        <f t="shared" si="135"/>
        <v>#N/A</v>
      </c>
      <c r="AU297" s="1" t="e">
        <f t="shared" si="121"/>
        <v>#N/A</v>
      </c>
      <c r="AV297" s="9" t="e">
        <f t="shared" si="132"/>
        <v>#N/A</v>
      </c>
      <c r="AW297" s="9" t="e">
        <f t="shared" si="122"/>
        <v>#N/A</v>
      </c>
      <c r="AX297" s="9" t="e">
        <f t="shared" si="123"/>
        <v>#N/A</v>
      </c>
      <c r="AY297" s="9" t="e">
        <f t="shared" si="124"/>
        <v>#N/A</v>
      </c>
      <c r="AZ297" s="9" t="e">
        <f t="shared" si="125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 t="e">
        <f t="shared" si="114"/>
        <v>#N/A</v>
      </c>
      <c r="C298" s="3"/>
      <c r="D298" s="3"/>
      <c r="E298" s="3"/>
      <c r="F298" s="3"/>
      <c r="G298" s="3"/>
      <c r="H298" s="3"/>
      <c r="I298" s="3"/>
      <c r="J298" s="80"/>
      <c r="K298" s="80"/>
      <c r="L298" s="80"/>
      <c r="M298" s="104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1">
        <f t="shared" si="126"/>
        <v>0</v>
      </c>
      <c r="AB298" s="1">
        <f t="shared" si="126"/>
        <v>0</v>
      </c>
      <c r="AC298" s="1">
        <f t="shared" si="127"/>
        <v>0</v>
      </c>
      <c r="AD298" s="1">
        <f t="shared" si="128"/>
        <v>0</v>
      </c>
      <c r="AE298" s="1" t="str">
        <f t="shared" si="133"/>
        <v/>
      </c>
      <c r="AF298" s="1" t="str">
        <f t="shared" si="129"/>
        <v/>
      </c>
      <c r="AG298" s="1" t="str">
        <f t="shared" si="129"/>
        <v/>
      </c>
      <c r="AH298" s="1" t="str">
        <f t="shared" si="129"/>
        <v/>
      </c>
      <c r="AI298" s="1" t="e">
        <f t="shared" si="134"/>
        <v>#N/A</v>
      </c>
      <c r="AJ298" s="9" t="e">
        <f t="shared" si="115"/>
        <v>#N/A</v>
      </c>
      <c r="AK298" s="9" t="e">
        <f t="shared" si="116"/>
        <v>#N/A</v>
      </c>
      <c r="AL298" s="9" t="e">
        <f t="shared" si="117"/>
        <v>#N/A</v>
      </c>
      <c r="AM298" s="9" t="e">
        <f t="shared" si="118"/>
        <v>#N/A</v>
      </c>
      <c r="AN298" s="9" t="e">
        <f t="shared" si="119"/>
        <v>#N/A</v>
      </c>
      <c r="AO298" s="9" t="e">
        <f t="shared" si="120"/>
        <v>#N/A</v>
      </c>
      <c r="AP298" s="1" t="str">
        <f t="shared" si="130"/>
        <v/>
      </c>
      <c r="AQ298" s="1" t="str">
        <f t="shared" si="130"/>
        <v/>
      </c>
      <c r="AS298" s="1" t="str">
        <f t="shared" si="131"/>
        <v/>
      </c>
      <c r="AT298" s="1" t="e">
        <f t="shared" si="135"/>
        <v>#N/A</v>
      </c>
      <c r="AU298" s="1" t="e">
        <f t="shared" si="121"/>
        <v>#N/A</v>
      </c>
      <c r="AV298" s="9" t="e">
        <f t="shared" si="132"/>
        <v>#N/A</v>
      </c>
      <c r="AW298" s="9" t="e">
        <f t="shared" si="122"/>
        <v>#N/A</v>
      </c>
      <c r="AX298" s="9" t="e">
        <f t="shared" si="123"/>
        <v>#N/A</v>
      </c>
      <c r="AY298" s="9" t="e">
        <f t="shared" si="124"/>
        <v>#N/A</v>
      </c>
      <c r="AZ298" s="9" t="e">
        <f t="shared" si="125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 t="e">
        <f t="shared" si="114"/>
        <v>#N/A</v>
      </c>
      <c r="C299" s="3"/>
      <c r="D299" s="3"/>
      <c r="E299" s="3"/>
      <c r="F299" s="3"/>
      <c r="G299" s="3"/>
      <c r="H299" s="3"/>
      <c r="I299" s="3"/>
      <c r="J299" s="80"/>
      <c r="K299" s="80"/>
      <c r="L299" s="80"/>
      <c r="M299" s="104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1">
        <f t="shared" si="126"/>
        <v>0</v>
      </c>
      <c r="AB299" s="1">
        <f t="shared" si="126"/>
        <v>0</v>
      </c>
      <c r="AC299" s="1">
        <f t="shared" si="127"/>
        <v>0</v>
      </c>
      <c r="AD299" s="1">
        <f t="shared" si="128"/>
        <v>0</v>
      </c>
      <c r="AE299" s="1" t="str">
        <f t="shared" si="133"/>
        <v/>
      </c>
      <c r="AF299" s="1" t="str">
        <f t="shared" si="129"/>
        <v/>
      </c>
      <c r="AG299" s="1" t="str">
        <f t="shared" si="129"/>
        <v/>
      </c>
      <c r="AH299" s="1" t="str">
        <f t="shared" si="129"/>
        <v/>
      </c>
      <c r="AI299" s="1" t="e">
        <f t="shared" si="134"/>
        <v>#N/A</v>
      </c>
      <c r="AJ299" s="9" t="e">
        <f t="shared" si="115"/>
        <v>#N/A</v>
      </c>
      <c r="AK299" s="9" t="e">
        <f t="shared" si="116"/>
        <v>#N/A</v>
      </c>
      <c r="AL299" s="9" t="e">
        <f t="shared" si="117"/>
        <v>#N/A</v>
      </c>
      <c r="AM299" s="9" t="e">
        <f t="shared" si="118"/>
        <v>#N/A</v>
      </c>
      <c r="AN299" s="9" t="e">
        <f t="shared" si="119"/>
        <v>#N/A</v>
      </c>
      <c r="AO299" s="9" t="e">
        <f t="shared" si="120"/>
        <v>#N/A</v>
      </c>
      <c r="AP299" s="1" t="str">
        <f t="shared" si="130"/>
        <v/>
      </c>
      <c r="AQ299" s="1" t="str">
        <f t="shared" si="130"/>
        <v/>
      </c>
      <c r="AS299" s="1" t="str">
        <f t="shared" si="131"/>
        <v/>
      </c>
      <c r="AT299" s="1" t="e">
        <f t="shared" si="135"/>
        <v>#N/A</v>
      </c>
      <c r="AU299" s="1" t="e">
        <f t="shared" si="121"/>
        <v>#N/A</v>
      </c>
      <c r="AV299" s="9" t="e">
        <f t="shared" si="132"/>
        <v>#N/A</v>
      </c>
      <c r="AW299" s="9" t="e">
        <f t="shared" si="122"/>
        <v>#N/A</v>
      </c>
      <c r="AX299" s="9" t="e">
        <f t="shared" si="123"/>
        <v>#N/A</v>
      </c>
      <c r="AY299" s="9" t="e">
        <f t="shared" si="124"/>
        <v>#N/A</v>
      </c>
      <c r="AZ299" s="9" t="e">
        <f t="shared" si="125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 t="e">
        <f t="shared" si="114"/>
        <v>#N/A</v>
      </c>
      <c r="C300" s="3"/>
      <c r="D300" s="3"/>
      <c r="E300" s="3"/>
      <c r="F300" s="3"/>
      <c r="G300" s="3"/>
      <c r="H300" s="3"/>
      <c r="I300" s="3"/>
      <c r="J300" s="80"/>
      <c r="K300" s="80"/>
      <c r="L300" s="80"/>
      <c r="M300" s="104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1">
        <f t="shared" si="126"/>
        <v>0</v>
      </c>
      <c r="AB300" s="1">
        <f t="shared" si="126"/>
        <v>0</v>
      </c>
      <c r="AC300" s="1">
        <f t="shared" si="127"/>
        <v>0</v>
      </c>
      <c r="AD300" s="1">
        <f t="shared" si="128"/>
        <v>0</v>
      </c>
      <c r="AE300" s="1" t="str">
        <f t="shared" si="133"/>
        <v/>
      </c>
      <c r="AF300" s="1" t="str">
        <f t="shared" si="129"/>
        <v/>
      </c>
      <c r="AG300" s="1" t="str">
        <f t="shared" si="129"/>
        <v/>
      </c>
      <c r="AH300" s="1" t="str">
        <f t="shared" si="129"/>
        <v/>
      </c>
      <c r="AI300" s="1" t="e">
        <f t="shared" si="134"/>
        <v>#N/A</v>
      </c>
      <c r="AJ300" s="9" t="e">
        <f t="shared" si="115"/>
        <v>#N/A</v>
      </c>
      <c r="AK300" s="9" t="e">
        <f t="shared" si="116"/>
        <v>#N/A</v>
      </c>
      <c r="AL300" s="9" t="e">
        <f t="shared" si="117"/>
        <v>#N/A</v>
      </c>
      <c r="AM300" s="9" t="e">
        <f t="shared" si="118"/>
        <v>#N/A</v>
      </c>
      <c r="AN300" s="9" t="e">
        <f t="shared" si="119"/>
        <v>#N/A</v>
      </c>
      <c r="AO300" s="9" t="e">
        <f t="shared" si="120"/>
        <v>#N/A</v>
      </c>
      <c r="AP300" s="1" t="str">
        <f t="shared" si="130"/>
        <v/>
      </c>
      <c r="AQ300" s="1" t="str">
        <f t="shared" si="130"/>
        <v/>
      </c>
      <c r="AS300" s="1" t="str">
        <f t="shared" si="131"/>
        <v/>
      </c>
      <c r="AT300" s="1" t="e">
        <f t="shared" si="135"/>
        <v>#N/A</v>
      </c>
      <c r="AU300" s="1" t="e">
        <f t="shared" si="121"/>
        <v>#N/A</v>
      </c>
      <c r="AV300" s="9" t="e">
        <f t="shared" si="132"/>
        <v>#N/A</v>
      </c>
      <c r="AW300" s="9" t="e">
        <f t="shared" si="122"/>
        <v>#N/A</v>
      </c>
      <c r="AX300" s="9" t="e">
        <f t="shared" si="123"/>
        <v>#N/A</v>
      </c>
      <c r="AY300" s="9" t="e">
        <f t="shared" si="124"/>
        <v>#N/A</v>
      </c>
      <c r="AZ300" s="9" t="e">
        <f t="shared" si="125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 t="e">
        <f t="shared" si="114"/>
        <v>#N/A</v>
      </c>
      <c r="C301" s="3"/>
      <c r="D301" s="3"/>
      <c r="E301" s="3"/>
      <c r="F301" s="3"/>
      <c r="G301" s="3"/>
      <c r="H301" s="3"/>
      <c r="I301" s="3"/>
      <c r="J301" s="80"/>
      <c r="K301" s="80"/>
      <c r="L301" s="80"/>
      <c r="M301" s="104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1">
        <f t="shared" si="126"/>
        <v>0</v>
      </c>
      <c r="AB301" s="1">
        <f t="shared" si="126"/>
        <v>0</v>
      </c>
      <c r="AC301" s="1">
        <f t="shared" si="127"/>
        <v>0</v>
      </c>
      <c r="AD301" s="1">
        <f t="shared" si="128"/>
        <v>0</v>
      </c>
      <c r="AE301" s="1" t="str">
        <f t="shared" si="133"/>
        <v/>
      </c>
      <c r="AF301" s="1" t="str">
        <f t="shared" si="129"/>
        <v/>
      </c>
      <c r="AG301" s="1" t="str">
        <f t="shared" si="129"/>
        <v/>
      </c>
      <c r="AH301" s="1" t="str">
        <f t="shared" si="129"/>
        <v/>
      </c>
      <c r="AI301" s="1" t="e">
        <f t="shared" si="134"/>
        <v>#N/A</v>
      </c>
      <c r="AJ301" s="9" t="e">
        <f t="shared" si="115"/>
        <v>#N/A</v>
      </c>
      <c r="AK301" s="9" t="e">
        <f t="shared" si="116"/>
        <v>#N/A</v>
      </c>
      <c r="AL301" s="9" t="e">
        <f t="shared" si="117"/>
        <v>#N/A</v>
      </c>
      <c r="AM301" s="9" t="e">
        <f t="shared" si="118"/>
        <v>#N/A</v>
      </c>
      <c r="AN301" s="9" t="e">
        <f t="shared" si="119"/>
        <v>#N/A</v>
      </c>
      <c r="AO301" s="9" t="e">
        <f t="shared" si="120"/>
        <v>#N/A</v>
      </c>
      <c r="AP301" s="1" t="str">
        <f t="shared" si="130"/>
        <v/>
      </c>
      <c r="AQ301" s="1" t="str">
        <f t="shared" si="130"/>
        <v/>
      </c>
      <c r="AS301" s="1" t="str">
        <f t="shared" si="131"/>
        <v/>
      </c>
      <c r="AT301" s="1" t="e">
        <f t="shared" si="135"/>
        <v>#N/A</v>
      </c>
      <c r="AU301" s="1" t="e">
        <f t="shared" si="121"/>
        <v>#N/A</v>
      </c>
      <c r="AV301" s="9" t="e">
        <f t="shared" si="132"/>
        <v>#N/A</v>
      </c>
      <c r="AW301" s="9" t="e">
        <f t="shared" si="122"/>
        <v>#N/A</v>
      </c>
      <c r="AX301" s="9" t="e">
        <f t="shared" si="123"/>
        <v>#N/A</v>
      </c>
      <c r="AY301" s="9" t="e">
        <f t="shared" si="124"/>
        <v>#N/A</v>
      </c>
      <c r="AZ301" s="9" t="e">
        <f t="shared" si="125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 t="e">
        <f t="shared" si="114"/>
        <v>#N/A</v>
      </c>
      <c r="C302" s="3"/>
      <c r="D302" s="3"/>
      <c r="E302" s="3"/>
      <c r="F302" s="3"/>
      <c r="G302" s="3"/>
      <c r="H302" s="3"/>
      <c r="I302" s="3"/>
      <c r="J302" s="80"/>
      <c r="K302" s="80"/>
      <c r="L302" s="80"/>
      <c r="M302" s="104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1">
        <f t="shared" si="126"/>
        <v>0</v>
      </c>
      <c r="AB302" s="1">
        <f t="shared" si="126"/>
        <v>0</v>
      </c>
      <c r="AC302" s="1">
        <f t="shared" si="127"/>
        <v>0</v>
      </c>
      <c r="AD302" s="1">
        <f t="shared" si="128"/>
        <v>0</v>
      </c>
      <c r="AE302" s="1" t="str">
        <f t="shared" si="133"/>
        <v/>
      </c>
      <c r="AF302" s="1" t="str">
        <f t="shared" si="129"/>
        <v/>
      </c>
      <c r="AG302" s="1" t="str">
        <f t="shared" si="129"/>
        <v/>
      </c>
      <c r="AH302" s="1" t="str">
        <f t="shared" si="129"/>
        <v/>
      </c>
      <c r="AI302" s="1" t="e">
        <f t="shared" si="134"/>
        <v>#N/A</v>
      </c>
      <c r="AJ302" s="9" t="e">
        <f t="shared" si="115"/>
        <v>#N/A</v>
      </c>
      <c r="AK302" s="9" t="e">
        <f t="shared" si="116"/>
        <v>#N/A</v>
      </c>
      <c r="AL302" s="9" t="e">
        <f t="shared" si="117"/>
        <v>#N/A</v>
      </c>
      <c r="AM302" s="9" t="e">
        <f t="shared" si="118"/>
        <v>#N/A</v>
      </c>
      <c r="AN302" s="9" t="e">
        <f t="shared" si="119"/>
        <v>#N/A</v>
      </c>
      <c r="AO302" s="9" t="e">
        <f t="shared" si="120"/>
        <v>#N/A</v>
      </c>
      <c r="AP302" s="1" t="str">
        <f t="shared" si="130"/>
        <v/>
      </c>
      <c r="AQ302" s="1" t="str">
        <f t="shared" si="130"/>
        <v/>
      </c>
      <c r="AS302" s="1" t="str">
        <f t="shared" si="131"/>
        <v/>
      </c>
      <c r="AT302" s="1" t="e">
        <f t="shared" si="135"/>
        <v>#N/A</v>
      </c>
      <c r="AU302" s="1" t="e">
        <f t="shared" si="121"/>
        <v>#N/A</v>
      </c>
      <c r="AV302" s="9" t="e">
        <f t="shared" si="132"/>
        <v>#N/A</v>
      </c>
      <c r="AW302" s="9" t="e">
        <f t="shared" si="122"/>
        <v>#N/A</v>
      </c>
      <c r="AX302" s="9" t="e">
        <f t="shared" si="123"/>
        <v>#N/A</v>
      </c>
      <c r="AY302" s="9" t="e">
        <f t="shared" si="124"/>
        <v>#N/A</v>
      </c>
      <c r="AZ302" s="9" t="e">
        <f t="shared" si="125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 t="e">
        <f t="shared" si="114"/>
        <v>#N/A</v>
      </c>
      <c r="C303" s="3"/>
      <c r="D303" s="3"/>
      <c r="E303" s="3"/>
      <c r="F303" s="3"/>
      <c r="G303" s="3"/>
      <c r="H303" s="3"/>
      <c r="I303" s="3"/>
      <c r="J303" s="80"/>
      <c r="K303" s="80"/>
      <c r="L303" s="80"/>
      <c r="M303" s="104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1">
        <f t="shared" si="126"/>
        <v>0</v>
      </c>
      <c r="AB303" s="1">
        <f t="shared" si="126"/>
        <v>0</v>
      </c>
      <c r="AC303" s="1">
        <f t="shared" si="127"/>
        <v>0</v>
      </c>
      <c r="AD303" s="1">
        <f t="shared" si="128"/>
        <v>0</v>
      </c>
      <c r="AE303" s="1" t="str">
        <f t="shared" si="133"/>
        <v/>
      </c>
      <c r="AF303" s="1" t="str">
        <f t="shared" si="129"/>
        <v/>
      </c>
      <c r="AG303" s="1" t="str">
        <f t="shared" si="129"/>
        <v/>
      </c>
      <c r="AH303" s="1" t="str">
        <f t="shared" si="129"/>
        <v/>
      </c>
      <c r="AI303" s="1" t="e">
        <f t="shared" si="134"/>
        <v>#N/A</v>
      </c>
      <c r="AJ303" s="9" t="e">
        <f t="shared" si="115"/>
        <v>#N/A</v>
      </c>
      <c r="AK303" s="9" t="e">
        <f t="shared" si="116"/>
        <v>#N/A</v>
      </c>
      <c r="AL303" s="9" t="e">
        <f t="shared" si="117"/>
        <v>#N/A</v>
      </c>
      <c r="AM303" s="9" t="e">
        <f t="shared" si="118"/>
        <v>#N/A</v>
      </c>
      <c r="AN303" s="9" t="e">
        <f t="shared" si="119"/>
        <v>#N/A</v>
      </c>
      <c r="AO303" s="9" t="e">
        <f t="shared" si="120"/>
        <v>#N/A</v>
      </c>
      <c r="AP303" s="1" t="str">
        <f t="shared" si="130"/>
        <v/>
      </c>
      <c r="AQ303" s="1" t="str">
        <f t="shared" si="130"/>
        <v/>
      </c>
      <c r="AS303" s="1" t="str">
        <f t="shared" si="131"/>
        <v/>
      </c>
      <c r="AT303" s="1" t="e">
        <f t="shared" si="135"/>
        <v>#N/A</v>
      </c>
      <c r="AU303" s="1" t="e">
        <f t="shared" si="121"/>
        <v>#N/A</v>
      </c>
      <c r="AV303" s="9" t="e">
        <f t="shared" si="132"/>
        <v>#N/A</v>
      </c>
      <c r="AW303" s="9" t="e">
        <f t="shared" si="122"/>
        <v>#N/A</v>
      </c>
      <c r="AX303" s="9" t="e">
        <f t="shared" si="123"/>
        <v>#N/A</v>
      </c>
      <c r="AY303" s="9" t="e">
        <f t="shared" si="124"/>
        <v>#N/A</v>
      </c>
      <c r="AZ303" s="9" t="e">
        <f t="shared" si="125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 t="e">
        <f t="shared" si="114"/>
        <v>#N/A</v>
      </c>
      <c r="C304" s="3"/>
      <c r="D304" s="3"/>
      <c r="E304" s="3"/>
      <c r="F304" s="3"/>
      <c r="G304" s="3"/>
      <c r="H304" s="3"/>
      <c r="I304" s="3"/>
      <c r="J304" s="80"/>
      <c r="K304" s="80"/>
      <c r="L304" s="80"/>
      <c r="M304" s="104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1">
        <f t="shared" si="126"/>
        <v>0</v>
      </c>
      <c r="AB304" s="1">
        <f t="shared" si="126"/>
        <v>0</v>
      </c>
      <c r="AC304" s="1">
        <f t="shared" si="127"/>
        <v>0</v>
      </c>
      <c r="AD304" s="1">
        <f t="shared" si="128"/>
        <v>0</v>
      </c>
      <c r="AE304" s="1" t="str">
        <f t="shared" si="133"/>
        <v/>
      </c>
      <c r="AF304" s="1" t="str">
        <f t="shared" si="129"/>
        <v/>
      </c>
      <c r="AG304" s="1" t="str">
        <f t="shared" si="129"/>
        <v/>
      </c>
      <c r="AH304" s="1" t="str">
        <f t="shared" si="129"/>
        <v/>
      </c>
      <c r="AI304" s="1" t="e">
        <f t="shared" si="134"/>
        <v>#N/A</v>
      </c>
      <c r="AJ304" s="9" t="e">
        <f t="shared" si="115"/>
        <v>#N/A</v>
      </c>
      <c r="AK304" s="9" t="e">
        <f t="shared" si="116"/>
        <v>#N/A</v>
      </c>
      <c r="AL304" s="9" t="e">
        <f t="shared" si="117"/>
        <v>#N/A</v>
      </c>
      <c r="AM304" s="9" t="e">
        <f t="shared" si="118"/>
        <v>#N/A</v>
      </c>
      <c r="AN304" s="9" t="e">
        <f t="shared" si="119"/>
        <v>#N/A</v>
      </c>
      <c r="AO304" s="9" t="e">
        <f t="shared" si="120"/>
        <v>#N/A</v>
      </c>
      <c r="AP304" s="1" t="str">
        <f t="shared" si="130"/>
        <v/>
      </c>
      <c r="AQ304" s="1" t="str">
        <f t="shared" si="130"/>
        <v/>
      </c>
      <c r="AS304" s="1" t="str">
        <f t="shared" si="131"/>
        <v/>
      </c>
      <c r="AT304" s="1" t="e">
        <f t="shared" si="135"/>
        <v>#N/A</v>
      </c>
      <c r="AU304" s="1" t="e">
        <f t="shared" si="121"/>
        <v>#N/A</v>
      </c>
      <c r="AV304" s="9" t="e">
        <f t="shared" si="132"/>
        <v>#N/A</v>
      </c>
      <c r="AW304" s="9" t="e">
        <f t="shared" si="122"/>
        <v>#N/A</v>
      </c>
      <c r="AX304" s="9" t="e">
        <f t="shared" si="123"/>
        <v>#N/A</v>
      </c>
      <c r="AY304" s="9" t="e">
        <f t="shared" si="124"/>
        <v>#N/A</v>
      </c>
      <c r="AZ304" s="9" t="e">
        <f t="shared" si="125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 t="e">
        <f t="shared" si="114"/>
        <v>#N/A</v>
      </c>
      <c r="C305" s="3"/>
      <c r="D305" s="3"/>
      <c r="E305" s="3"/>
      <c r="F305" s="3"/>
      <c r="G305" s="3"/>
      <c r="H305" s="3"/>
      <c r="I305" s="3"/>
      <c r="J305" s="80"/>
      <c r="K305" s="80"/>
      <c r="L305" s="80"/>
      <c r="M305" s="104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1">
        <f t="shared" si="126"/>
        <v>0</v>
      </c>
      <c r="AB305" s="1">
        <f t="shared" si="126"/>
        <v>0</v>
      </c>
      <c r="AC305" s="1">
        <f t="shared" si="127"/>
        <v>0</v>
      </c>
      <c r="AD305" s="1">
        <f t="shared" si="128"/>
        <v>0</v>
      </c>
      <c r="AE305" s="1" t="str">
        <f t="shared" si="133"/>
        <v/>
      </c>
      <c r="AF305" s="1" t="str">
        <f t="shared" si="129"/>
        <v/>
      </c>
      <c r="AG305" s="1" t="str">
        <f t="shared" si="129"/>
        <v/>
      </c>
      <c r="AH305" s="1" t="str">
        <f t="shared" si="129"/>
        <v/>
      </c>
      <c r="AI305" s="1" t="e">
        <f t="shared" si="134"/>
        <v>#N/A</v>
      </c>
      <c r="AJ305" s="9" t="e">
        <f t="shared" si="115"/>
        <v>#N/A</v>
      </c>
      <c r="AK305" s="9" t="e">
        <f t="shared" si="116"/>
        <v>#N/A</v>
      </c>
      <c r="AL305" s="9" t="e">
        <f t="shared" si="117"/>
        <v>#N/A</v>
      </c>
      <c r="AM305" s="9" t="e">
        <f t="shared" si="118"/>
        <v>#N/A</v>
      </c>
      <c r="AN305" s="9" t="e">
        <f t="shared" si="119"/>
        <v>#N/A</v>
      </c>
      <c r="AO305" s="9" t="e">
        <f t="shared" si="120"/>
        <v>#N/A</v>
      </c>
      <c r="AP305" s="1" t="str">
        <f t="shared" si="130"/>
        <v/>
      </c>
      <c r="AQ305" s="1" t="str">
        <f t="shared" si="130"/>
        <v/>
      </c>
      <c r="AS305" s="1" t="str">
        <f t="shared" si="131"/>
        <v/>
      </c>
      <c r="AT305" s="1" t="e">
        <f t="shared" si="135"/>
        <v>#N/A</v>
      </c>
      <c r="AU305" s="1" t="e">
        <f t="shared" si="121"/>
        <v>#N/A</v>
      </c>
      <c r="AV305" s="9" t="e">
        <f t="shared" si="132"/>
        <v>#N/A</v>
      </c>
      <c r="AW305" s="9" t="e">
        <f t="shared" si="122"/>
        <v>#N/A</v>
      </c>
      <c r="AX305" s="9" t="e">
        <f t="shared" si="123"/>
        <v>#N/A</v>
      </c>
      <c r="AY305" s="9" t="e">
        <f t="shared" si="124"/>
        <v>#N/A</v>
      </c>
      <c r="AZ305" s="9" t="e">
        <f t="shared" si="125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 t="e">
        <f t="shared" si="114"/>
        <v>#N/A</v>
      </c>
      <c r="C306" s="3"/>
      <c r="D306" s="3"/>
      <c r="E306" s="3"/>
      <c r="F306" s="3"/>
      <c r="G306" s="3"/>
      <c r="H306" s="3"/>
      <c r="I306" s="3"/>
      <c r="J306" s="80"/>
      <c r="K306" s="80"/>
      <c r="L306" s="80"/>
      <c r="M306" s="104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1">
        <f t="shared" si="126"/>
        <v>0</v>
      </c>
      <c r="AB306" s="1">
        <f t="shared" si="126"/>
        <v>0</v>
      </c>
      <c r="AC306" s="1">
        <f t="shared" si="127"/>
        <v>0</v>
      </c>
      <c r="AD306" s="1">
        <f t="shared" si="128"/>
        <v>0</v>
      </c>
      <c r="AE306" s="1" t="str">
        <f t="shared" si="133"/>
        <v/>
      </c>
      <c r="AF306" s="1" t="str">
        <f t="shared" si="129"/>
        <v/>
      </c>
      <c r="AG306" s="1" t="str">
        <f t="shared" si="129"/>
        <v/>
      </c>
      <c r="AH306" s="1" t="str">
        <f t="shared" si="129"/>
        <v/>
      </c>
      <c r="AI306" s="1" t="e">
        <f t="shared" si="134"/>
        <v>#N/A</v>
      </c>
      <c r="AJ306" s="9" t="e">
        <f t="shared" si="115"/>
        <v>#N/A</v>
      </c>
      <c r="AK306" s="9" t="e">
        <f t="shared" si="116"/>
        <v>#N/A</v>
      </c>
      <c r="AL306" s="9" t="e">
        <f t="shared" si="117"/>
        <v>#N/A</v>
      </c>
      <c r="AM306" s="9" t="e">
        <f t="shared" si="118"/>
        <v>#N/A</v>
      </c>
      <c r="AN306" s="9" t="e">
        <f t="shared" si="119"/>
        <v>#N/A</v>
      </c>
      <c r="AO306" s="9" t="e">
        <f t="shared" si="120"/>
        <v>#N/A</v>
      </c>
      <c r="AP306" s="1" t="str">
        <f t="shared" si="130"/>
        <v/>
      </c>
      <c r="AQ306" s="1" t="str">
        <f t="shared" si="130"/>
        <v/>
      </c>
      <c r="AS306" s="1" t="str">
        <f t="shared" si="131"/>
        <v/>
      </c>
      <c r="AT306" s="1" t="e">
        <f t="shared" si="135"/>
        <v>#N/A</v>
      </c>
      <c r="AU306" s="1" t="e">
        <f t="shared" si="121"/>
        <v>#N/A</v>
      </c>
      <c r="AV306" s="9" t="e">
        <f t="shared" si="132"/>
        <v>#N/A</v>
      </c>
      <c r="AW306" s="9" t="e">
        <f t="shared" si="122"/>
        <v>#N/A</v>
      </c>
      <c r="AX306" s="9" t="e">
        <f t="shared" si="123"/>
        <v>#N/A</v>
      </c>
      <c r="AY306" s="9" t="e">
        <f t="shared" si="124"/>
        <v>#N/A</v>
      </c>
      <c r="AZ306" s="9" t="e">
        <f t="shared" si="125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 t="e">
        <f t="shared" si="114"/>
        <v>#N/A</v>
      </c>
      <c r="C307" s="3"/>
      <c r="D307" s="3"/>
      <c r="E307" s="3"/>
      <c r="F307" s="3"/>
      <c r="G307" s="3"/>
      <c r="H307" s="3"/>
      <c r="I307" s="3"/>
      <c r="J307" s="80"/>
      <c r="K307" s="80"/>
      <c r="L307" s="80"/>
      <c r="M307" s="104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1">
        <f t="shared" si="126"/>
        <v>0</v>
      </c>
      <c r="AB307" s="1">
        <f t="shared" si="126"/>
        <v>0</v>
      </c>
      <c r="AC307" s="1">
        <f t="shared" si="127"/>
        <v>0</v>
      </c>
      <c r="AD307" s="1">
        <f t="shared" si="128"/>
        <v>0</v>
      </c>
      <c r="AE307" s="1" t="str">
        <f t="shared" si="133"/>
        <v/>
      </c>
      <c r="AF307" s="1" t="str">
        <f t="shared" si="129"/>
        <v/>
      </c>
      <c r="AG307" s="1" t="str">
        <f t="shared" si="129"/>
        <v/>
      </c>
      <c r="AH307" s="1" t="str">
        <f t="shared" si="129"/>
        <v/>
      </c>
      <c r="AI307" s="1" t="e">
        <f t="shared" si="134"/>
        <v>#N/A</v>
      </c>
      <c r="AJ307" s="9" t="e">
        <f t="shared" si="115"/>
        <v>#N/A</v>
      </c>
      <c r="AK307" s="9" t="e">
        <f t="shared" si="116"/>
        <v>#N/A</v>
      </c>
      <c r="AL307" s="9" t="e">
        <f t="shared" si="117"/>
        <v>#N/A</v>
      </c>
      <c r="AM307" s="9" t="e">
        <f t="shared" si="118"/>
        <v>#N/A</v>
      </c>
      <c r="AN307" s="9" t="e">
        <f t="shared" si="119"/>
        <v>#N/A</v>
      </c>
      <c r="AO307" s="9" t="e">
        <f t="shared" si="120"/>
        <v>#N/A</v>
      </c>
      <c r="AP307" s="1" t="str">
        <f t="shared" si="130"/>
        <v/>
      </c>
      <c r="AQ307" s="1" t="str">
        <f t="shared" si="130"/>
        <v/>
      </c>
      <c r="AS307" s="1" t="str">
        <f t="shared" si="131"/>
        <v/>
      </c>
      <c r="AT307" s="1" t="e">
        <f t="shared" si="135"/>
        <v>#N/A</v>
      </c>
      <c r="AU307" s="1" t="e">
        <f t="shared" si="121"/>
        <v>#N/A</v>
      </c>
      <c r="AV307" s="9" t="e">
        <f t="shared" si="132"/>
        <v>#N/A</v>
      </c>
      <c r="AW307" s="9" t="e">
        <f t="shared" si="122"/>
        <v>#N/A</v>
      </c>
      <c r="AX307" s="9" t="e">
        <f t="shared" si="123"/>
        <v>#N/A</v>
      </c>
      <c r="AY307" s="9" t="e">
        <f t="shared" si="124"/>
        <v>#N/A</v>
      </c>
      <c r="AZ307" s="9" t="e">
        <f t="shared" si="125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 t="e">
        <f t="shared" si="114"/>
        <v>#N/A</v>
      </c>
      <c r="C308" s="3"/>
      <c r="D308" s="3"/>
      <c r="E308" s="3"/>
      <c r="F308" s="3"/>
      <c r="G308" s="3"/>
      <c r="H308" s="3"/>
      <c r="I308" s="3"/>
      <c r="J308" s="80"/>
      <c r="K308" s="80"/>
      <c r="L308" s="80"/>
      <c r="M308" s="104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1">
        <f t="shared" si="126"/>
        <v>0</v>
      </c>
      <c r="AB308" s="1">
        <f t="shared" si="126"/>
        <v>0</v>
      </c>
      <c r="AC308" s="1">
        <f t="shared" si="127"/>
        <v>0</v>
      </c>
      <c r="AD308" s="1">
        <f t="shared" si="128"/>
        <v>0</v>
      </c>
      <c r="AE308" s="1" t="str">
        <f t="shared" si="133"/>
        <v/>
      </c>
      <c r="AF308" s="1" t="str">
        <f t="shared" si="129"/>
        <v/>
      </c>
      <c r="AG308" s="1" t="str">
        <f t="shared" si="129"/>
        <v/>
      </c>
      <c r="AH308" s="1" t="str">
        <f t="shared" si="129"/>
        <v/>
      </c>
      <c r="AI308" s="1" t="e">
        <f t="shared" si="134"/>
        <v>#N/A</v>
      </c>
      <c r="AJ308" s="9" t="e">
        <f t="shared" si="115"/>
        <v>#N/A</v>
      </c>
      <c r="AK308" s="9" t="e">
        <f t="shared" si="116"/>
        <v>#N/A</v>
      </c>
      <c r="AL308" s="9" t="e">
        <f t="shared" si="117"/>
        <v>#N/A</v>
      </c>
      <c r="AM308" s="9" t="e">
        <f t="shared" si="118"/>
        <v>#N/A</v>
      </c>
      <c r="AN308" s="9" t="e">
        <f t="shared" si="119"/>
        <v>#N/A</v>
      </c>
      <c r="AO308" s="9" t="e">
        <f t="shared" si="120"/>
        <v>#N/A</v>
      </c>
      <c r="AP308" s="1" t="str">
        <f t="shared" si="130"/>
        <v/>
      </c>
      <c r="AQ308" s="1" t="str">
        <f t="shared" si="130"/>
        <v/>
      </c>
      <c r="AS308" s="1" t="str">
        <f t="shared" si="131"/>
        <v/>
      </c>
      <c r="AT308" s="1" t="e">
        <f t="shared" si="135"/>
        <v>#N/A</v>
      </c>
      <c r="AU308" s="1" t="e">
        <f t="shared" si="121"/>
        <v>#N/A</v>
      </c>
      <c r="AV308" s="9" t="e">
        <f t="shared" si="132"/>
        <v>#N/A</v>
      </c>
      <c r="AW308" s="9" t="e">
        <f t="shared" si="122"/>
        <v>#N/A</v>
      </c>
      <c r="AX308" s="9" t="e">
        <f t="shared" si="123"/>
        <v>#N/A</v>
      </c>
      <c r="AY308" s="9" t="e">
        <f t="shared" si="124"/>
        <v>#N/A</v>
      </c>
      <c r="AZ308" s="9" t="e">
        <f t="shared" si="125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 t="e">
        <f t="shared" si="114"/>
        <v>#N/A</v>
      </c>
      <c r="C309" s="3"/>
      <c r="D309" s="3"/>
      <c r="E309" s="3"/>
      <c r="F309" s="3"/>
      <c r="G309" s="3"/>
      <c r="H309" s="3"/>
      <c r="I309" s="3"/>
      <c r="J309" s="80"/>
      <c r="K309" s="80"/>
      <c r="L309" s="80"/>
      <c r="M309" s="104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1">
        <f t="shared" si="126"/>
        <v>0</v>
      </c>
      <c r="AB309" s="1">
        <f t="shared" si="126"/>
        <v>0</v>
      </c>
      <c r="AC309" s="1">
        <f t="shared" si="127"/>
        <v>0</v>
      </c>
      <c r="AD309" s="1">
        <f t="shared" si="128"/>
        <v>0</v>
      </c>
      <c r="AE309" s="1" t="str">
        <f t="shared" si="133"/>
        <v/>
      </c>
      <c r="AF309" s="1" t="str">
        <f t="shared" si="129"/>
        <v/>
      </c>
      <c r="AG309" s="1" t="str">
        <f t="shared" si="129"/>
        <v/>
      </c>
      <c r="AH309" s="1" t="str">
        <f t="shared" si="129"/>
        <v/>
      </c>
      <c r="AI309" s="1" t="e">
        <f t="shared" si="134"/>
        <v>#N/A</v>
      </c>
      <c r="AJ309" s="9" t="e">
        <f t="shared" si="115"/>
        <v>#N/A</v>
      </c>
      <c r="AK309" s="9" t="e">
        <f t="shared" si="116"/>
        <v>#N/A</v>
      </c>
      <c r="AL309" s="9" t="e">
        <f t="shared" si="117"/>
        <v>#N/A</v>
      </c>
      <c r="AM309" s="9" t="e">
        <f t="shared" si="118"/>
        <v>#N/A</v>
      </c>
      <c r="AN309" s="9" t="e">
        <f t="shared" si="119"/>
        <v>#N/A</v>
      </c>
      <c r="AO309" s="9" t="e">
        <f t="shared" si="120"/>
        <v>#N/A</v>
      </c>
      <c r="AP309" s="1" t="str">
        <f t="shared" si="130"/>
        <v/>
      </c>
      <c r="AQ309" s="1" t="str">
        <f t="shared" si="130"/>
        <v/>
      </c>
      <c r="AS309" s="1" t="str">
        <f t="shared" si="131"/>
        <v/>
      </c>
      <c r="AT309" s="1" t="e">
        <f t="shared" si="135"/>
        <v>#N/A</v>
      </c>
      <c r="AU309" s="1" t="e">
        <f t="shared" si="121"/>
        <v>#N/A</v>
      </c>
      <c r="AV309" s="9" t="e">
        <f t="shared" si="132"/>
        <v>#N/A</v>
      </c>
      <c r="AW309" s="9" t="e">
        <f t="shared" si="122"/>
        <v>#N/A</v>
      </c>
      <c r="AX309" s="9" t="e">
        <f t="shared" si="123"/>
        <v>#N/A</v>
      </c>
      <c r="AY309" s="9" t="e">
        <f t="shared" si="124"/>
        <v>#N/A</v>
      </c>
      <c r="AZ309" s="9" t="e">
        <f t="shared" si="125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 t="e">
        <f t="shared" si="114"/>
        <v>#N/A</v>
      </c>
      <c r="C310" s="3"/>
      <c r="D310" s="3"/>
      <c r="E310" s="3"/>
      <c r="F310" s="3"/>
      <c r="G310" s="3"/>
      <c r="H310" s="3"/>
      <c r="I310" s="3"/>
      <c r="J310" s="80"/>
      <c r="K310" s="80"/>
      <c r="L310" s="80"/>
      <c r="M310" s="104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1">
        <f t="shared" si="126"/>
        <v>0</v>
      </c>
      <c r="AB310" s="1">
        <f t="shared" si="126"/>
        <v>0</v>
      </c>
      <c r="AC310" s="1">
        <f t="shared" si="127"/>
        <v>0</v>
      </c>
      <c r="AD310" s="1">
        <f t="shared" si="128"/>
        <v>0</v>
      </c>
      <c r="AE310" s="1" t="str">
        <f t="shared" si="133"/>
        <v/>
      </c>
      <c r="AF310" s="1" t="str">
        <f t="shared" si="129"/>
        <v/>
      </c>
      <c r="AG310" s="1" t="str">
        <f t="shared" si="129"/>
        <v/>
      </c>
      <c r="AH310" s="1" t="str">
        <f t="shared" si="129"/>
        <v/>
      </c>
      <c r="AI310" s="1" t="e">
        <f t="shared" si="134"/>
        <v>#N/A</v>
      </c>
      <c r="AJ310" s="9" t="e">
        <f t="shared" si="115"/>
        <v>#N/A</v>
      </c>
      <c r="AK310" s="9" t="e">
        <f t="shared" si="116"/>
        <v>#N/A</v>
      </c>
      <c r="AL310" s="9" t="e">
        <f t="shared" si="117"/>
        <v>#N/A</v>
      </c>
      <c r="AM310" s="9" t="e">
        <f t="shared" si="118"/>
        <v>#N/A</v>
      </c>
      <c r="AN310" s="9" t="e">
        <f t="shared" si="119"/>
        <v>#N/A</v>
      </c>
      <c r="AO310" s="9" t="e">
        <f t="shared" si="120"/>
        <v>#N/A</v>
      </c>
      <c r="AP310" s="1" t="str">
        <f t="shared" si="130"/>
        <v/>
      </c>
      <c r="AQ310" s="1" t="str">
        <f t="shared" si="130"/>
        <v/>
      </c>
      <c r="AS310" s="1" t="str">
        <f t="shared" si="131"/>
        <v/>
      </c>
      <c r="AT310" s="1" t="e">
        <f t="shared" si="135"/>
        <v>#N/A</v>
      </c>
      <c r="AU310" s="1" t="e">
        <f t="shared" si="121"/>
        <v>#N/A</v>
      </c>
      <c r="AV310" s="9" t="e">
        <f t="shared" si="132"/>
        <v>#N/A</v>
      </c>
      <c r="AW310" s="9" t="e">
        <f t="shared" si="122"/>
        <v>#N/A</v>
      </c>
      <c r="AX310" s="9" t="e">
        <f t="shared" si="123"/>
        <v>#N/A</v>
      </c>
      <c r="AY310" s="9" t="e">
        <f t="shared" si="124"/>
        <v>#N/A</v>
      </c>
      <c r="AZ310" s="9" t="e">
        <f t="shared" si="125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 t="e">
        <f t="shared" si="114"/>
        <v>#N/A</v>
      </c>
      <c r="C311" s="3"/>
      <c r="D311" s="3"/>
      <c r="E311" s="3"/>
      <c r="F311" s="3"/>
      <c r="G311" s="3"/>
      <c r="H311" s="3"/>
      <c r="I311" s="3"/>
      <c r="J311" s="80"/>
      <c r="K311" s="80"/>
      <c r="L311" s="80"/>
      <c r="M311" s="104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1">
        <f t="shared" si="126"/>
        <v>0</v>
      </c>
      <c r="AB311" s="1">
        <f t="shared" si="126"/>
        <v>0</v>
      </c>
      <c r="AC311" s="1">
        <f t="shared" si="127"/>
        <v>0</v>
      </c>
      <c r="AD311" s="1">
        <f t="shared" si="128"/>
        <v>0</v>
      </c>
      <c r="AE311" s="1" t="str">
        <f t="shared" si="133"/>
        <v/>
      </c>
      <c r="AF311" s="1" t="str">
        <f t="shared" si="129"/>
        <v/>
      </c>
      <c r="AG311" s="1" t="str">
        <f t="shared" si="129"/>
        <v/>
      </c>
      <c r="AH311" s="1" t="str">
        <f t="shared" si="129"/>
        <v/>
      </c>
      <c r="AI311" s="1" t="e">
        <f t="shared" si="134"/>
        <v>#N/A</v>
      </c>
      <c r="AJ311" s="9" t="e">
        <f t="shared" si="115"/>
        <v>#N/A</v>
      </c>
      <c r="AK311" s="9" t="e">
        <f t="shared" si="116"/>
        <v>#N/A</v>
      </c>
      <c r="AL311" s="9" t="e">
        <f t="shared" si="117"/>
        <v>#N/A</v>
      </c>
      <c r="AM311" s="9" t="e">
        <f t="shared" si="118"/>
        <v>#N/A</v>
      </c>
      <c r="AN311" s="9" t="e">
        <f t="shared" si="119"/>
        <v>#N/A</v>
      </c>
      <c r="AO311" s="9" t="e">
        <f t="shared" si="120"/>
        <v>#N/A</v>
      </c>
      <c r="AP311" s="1" t="str">
        <f t="shared" si="130"/>
        <v/>
      </c>
      <c r="AQ311" s="1" t="str">
        <f t="shared" si="130"/>
        <v/>
      </c>
      <c r="AS311" s="1" t="str">
        <f t="shared" si="131"/>
        <v/>
      </c>
      <c r="AT311" s="1" t="e">
        <f t="shared" si="135"/>
        <v>#N/A</v>
      </c>
      <c r="AU311" s="1" t="e">
        <f t="shared" si="121"/>
        <v>#N/A</v>
      </c>
      <c r="AV311" s="9" t="e">
        <f t="shared" si="132"/>
        <v>#N/A</v>
      </c>
      <c r="AW311" s="9" t="e">
        <f t="shared" si="122"/>
        <v>#N/A</v>
      </c>
      <c r="AX311" s="9" t="e">
        <f t="shared" si="123"/>
        <v>#N/A</v>
      </c>
      <c r="AY311" s="9" t="e">
        <f t="shared" si="124"/>
        <v>#N/A</v>
      </c>
      <c r="AZ311" s="9" t="e">
        <f t="shared" si="125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 t="e">
        <f t="shared" si="114"/>
        <v>#N/A</v>
      </c>
      <c r="C312" s="3"/>
      <c r="D312" s="3"/>
      <c r="E312" s="3"/>
      <c r="F312" s="3"/>
      <c r="G312" s="3"/>
      <c r="H312" s="3"/>
      <c r="I312" s="3"/>
      <c r="J312" s="80"/>
      <c r="K312" s="80"/>
      <c r="L312" s="80"/>
      <c r="M312" s="104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1">
        <f t="shared" si="126"/>
        <v>0</v>
      </c>
      <c r="AB312" s="1">
        <f t="shared" si="126"/>
        <v>0</v>
      </c>
      <c r="AC312" s="1">
        <f t="shared" si="127"/>
        <v>0</v>
      </c>
      <c r="AD312" s="1">
        <f t="shared" si="128"/>
        <v>0</v>
      </c>
      <c r="AE312" s="1" t="str">
        <f t="shared" si="133"/>
        <v/>
      </c>
      <c r="AF312" s="1" t="str">
        <f t="shared" si="129"/>
        <v/>
      </c>
      <c r="AG312" s="1" t="str">
        <f t="shared" si="129"/>
        <v/>
      </c>
      <c r="AH312" s="1" t="str">
        <f t="shared" si="129"/>
        <v/>
      </c>
      <c r="AI312" s="1" t="e">
        <f t="shared" si="134"/>
        <v>#N/A</v>
      </c>
      <c r="AJ312" s="9" t="e">
        <f t="shared" si="115"/>
        <v>#N/A</v>
      </c>
      <c r="AK312" s="9" t="e">
        <f t="shared" si="116"/>
        <v>#N/A</v>
      </c>
      <c r="AL312" s="9" t="e">
        <f t="shared" si="117"/>
        <v>#N/A</v>
      </c>
      <c r="AM312" s="9" t="e">
        <f t="shared" si="118"/>
        <v>#N/A</v>
      </c>
      <c r="AN312" s="9" t="e">
        <f t="shared" si="119"/>
        <v>#N/A</v>
      </c>
      <c r="AO312" s="9" t="e">
        <f t="shared" si="120"/>
        <v>#N/A</v>
      </c>
      <c r="AP312" s="1" t="str">
        <f t="shared" si="130"/>
        <v/>
      </c>
      <c r="AQ312" s="1" t="str">
        <f t="shared" si="130"/>
        <v/>
      </c>
      <c r="AS312" s="1" t="str">
        <f t="shared" si="131"/>
        <v/>
      </c>
      <c r="AT312" s="1" t="e">
        <f t="shared" si="135"/>
        <v>#N/A</v>
      </c>
      <c r="AU312" s="1" t="e">
        <f t="shared" si="121"/>
        <v>#N/A</v>
      </c>
      <c r="AV312" s="9" t="e">
        <f t="shared" si="132"/>
        <v>#N/A</v>
      </c>
      <c r="AW312" s="9" t="e">
        <f t="shared" si="122"/>
        <v>#N/A</v>
      </c>
      <c r="AX312" s="9" t="e">
        <f t="shared" si="123"/>
        <v>#N/A</v>
      </c>
      <c r="AY312" s="9" t="e">
        <f t="shared" si="124"/>
        <v>#N/A</v>
      </c>
      <c r="AZ312" s="9" t="e">
        <f t="shared" si="125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 t="e">
        <f t="shared" si="114"/>
        <v>#N/A</v>
      </c>
      <c r="C313" s="3"/>
      <c r="D313" s="3"/>
      <c r="E313" s="3"/>
      <c r="F313" s="3"/>
      <c r="G313" s="3"/>
      <c r="H313" s="3"/>
      <c r="I313" s="3"/>
      <c r="J313" s="80"/>
      <c r="K313" s="80"/>
      <c r="L313" s="80"/>
      <c r="M313" s="104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1">
        <f t="shared" si="126"/>
        <v>0</v>
      </c>
      <c r="AB313" s="1">
        <f t="shared" si="126"/>
        <v>0</v>
      </c>
      <c r="AC313" s="1">
        <f t="shared" si="127"/>
        <v>0</v>
      </c>
      <c r="AD313" s="1">
        <f t="shared" si="128"/>
        <v>0</v>
      </c>
      <c r="AE313" s="1" t="str">
        <f t="shared" si="133"/>
        <v/>
      </c>
      <c r="AF313" s="1" t="str">
        <f t="shared" si="129"/>
        <v/>
      </c>
      <c r="AG313" s="1" t="str">
        <f t="shared" si="129"/>
        <v/>
      </c>
      <c r="AH313" s="1" t="str">
        <f t="shared" si="129"/>
        <v/>
      </c>
      <c r="AI313" s="1" t="e">
        <f t="shared" si="134"/>
        <v>#N/A</v>
      </c>
      <c r="AJ313" s="9" t="e">
        <f t="shared" si="115"/>
        <v>#N/A</v>
      </c>
      <c r="AK313" s="9" t="e">
        <f t="shared" si="116"/>
        <v>#N/A</v>
      </c>
      <c r="AL313" s="9" t="e">
        <f t="shared" si="117"/>
        <v>#N/A</v>
      </c>
      <c r="AM313" s="9" t="e">
        <f t="shared" si="118"/>
        <v>#N/A</v>
      </c>
      <c r="AN313" s="9" t="e">
        <f t="shared" si="119"/>
        <v>#N/A</v>
      </c>
      <c r="AO313" s="9" t="e">
        <f t="shared" si="120"/>
        <v>#N/A</v>
      </c>
      <c r="AP313" s="1" t="str">
        <f t="shared" si="130"/>
        <v/>
      </c>
      <c r="AQ313" s="1" t="str">
        <f t="shared" si="130"/>
        <v/>
      </c>
      <c r="AS313" s="1" t="str">
        <f t="shared" si="131"/>
        <v/>
      </c>
      <c r="AT313" s="1" t="e">
        <f t="shared" si="135"/>
        <v>#N/A</v>
      </c>
      <c r="AU313" s="1" t="e">
        <f t="shared" si="121"/>
        <v>#N/A</v>
      </c>
      <c r="AV313" s="9" t="e">
        <f t="shared" si="132"/>
        <v>#N/A</v>
      </c>
      <c r="AW313" s="9" t="e">
        <f t="shared" si="122"/>
        <v>#N/A</v>
      </c>
      <c r="AX313" s="9" t="e">
        <f t="shared" si="123"/>
        <v>#N/A</v>
      </c>
      <c r="AY313" s="9" t="e">
        <f t="shared" si="124"/>
        <v>#N/A</v>
      </c>
      <c r="AZ313" s="9" t="e">
        <f t="shared" si="125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 t="e">
        <f t="shared" si="114"/>
        <v>#N/A</v>
      </c>
      <c r="C314" s="3"/>
      <c r="D314" s="3"/>
      <c r="E314" s="3"/>
      <c r="F314" s="3"/>
      <c r="G314" s="3"/>
      <c r="H314" s="3"/>
      <c r="I314" s="3"/>
      <c r="J314" s="80"/>
      <c r="K314" s="80"/>
      <c r="L314" s="80"/>
      <c r="M314" s="104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1">
        <f t="shared" si="126"/>
        <v>0</v>
      </c>
      <c r="AB314" s="1">
        <f t="shared" si="126"/>
        <v>0</v>
      </c>
      <c r="AC314" s="1">
        <f t="shared" si="127"/>
        <v>0</v>
      </c>
      <c r="AD314" s="1">
        <f t="shared" si="128"/>
        <v>0</v>
      </c>
      <c r="AE314" s="1" t="str">
        <f t="shared" si="133"/>
        <v/>
      </c>
      <c r="AF314" s="1" t="str">
        <f t="shared" si="129"/>
        <v/>
      </c>
      <c r="AG314" s="1" t="str">
        <f t="shared" si="129"/>
        <v/>
      </c>
      <c r="AH314" s="1" t="str">
        <f t="shared" si="129"/>
        <v/>
      </c>
      <c r="AI314" s="1" t="e">
        <f t="shared" si="134"/>
        <v>#N/A</v>
      </c>
      <c r="AJ314" s="9" t="e">
        <f t="shared" si="115"/>
        <v>#N/A</v>
      </c>
      <c r="AK314" s="9" t="e">
        <f t="shared" si="116"/>
        <v>#N/A</v>
      </c>
      <c r="AL314" s="9" t="e">
        <f t="shared" si="117"/>
        <v>#N/A</v>
      </c>
      <c r="AM314" s="9" t="e">
        <f t="shared" si="118"/>
        <v>#N/A</v>
      </c>
      <c r="AN314" s="9" t="e">
        <f t="shared" si="119"/>
        <v>#N/A</v>
      </c>
      <c r="AO314" s="9" t="e">
        <f t="shared" si="120"/>
        <v>#N/A</v>
      </c>
      <c r="AP314" s="1" t="str">
        <f t="shared" si="130"/>
        <v/>
      </c>
      <c r="AQ314" s="1" t="str">
        <f t="shared" si="130"/>
        <v/>
      </c>
      <c r="AS314" s="1" t="str">
        <f t="shared" si="131"/>
        <v/>
      </c>
      <c r="AT314" s="1" t="e">
        <f t="shared" si="135"/>
        <v>#N/A</v>
      </c>
      <c r="AU314" s="1" t="e">
        <f t="shared" si="121"/>
        <v>#N/A</v>
      </c>
      <c r="AV314" s="9" t="e">
        <f t="shared" si="132"/>
        <v>#N/A</v>
      </c>
      <c r="AW314" s="9" t="e">
        <f t="shared" si="122"/>
        <v>#N/A</v>
      </c>
      <c r="AX314" s="9" t="e">
        <f t="shared" si="123"/>
        <v>#N/A</v>
      </c>
      <c r="AY314" s="9" t="e">
        <f t="shared" si="124"/>
        <v>#N/A</v>
      </c>
      <c r="AZ314" s="9" t="e">
        <f t="shared" si="125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 t="e">
        <f t="shared" si="114"/>
        <v>#N/A</v>
      </c>
      <c r="C315" s="3"/>
      <c r="D315" s="3"/>
      <c r="E315" s="3"/>
      <c r="F315" s="3"/>
      <c r="G315" s="3"/>
      <c r="H315" s="3"/>
      <c r="I315" s="3"/>
      <c r="J315" s="80"/>
      <c r="K315" s="80"/>
      <c r="L315" s="80"/>
      <c r="M315" s="104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1">
        <f t="shared" si="126"/>
        <v>0</v>
      </c>
      <c r="AB315" s="1">
        <f t="shared" si="126"/>
        <v>0</v>
      </c>
      <c r="AC315" s="1">
        <f t="shared" si="127"/>
        <v>0</v>
      </c>
      <c r="AD315" s="1">
        <f t="shared" si="128"/>
        <v>0</v>
      </c>
      <c r="AE315" s="1" t="str">
        <f t="shared" si="133"/>
        <v/>
      </c>
      <c r="AF315" s="1" t="str">
        <f t="shared" si="129"/>
        <v/>
      </c>
      <c r="AG315" s="1" t="str">
        <f t="shared" si="129"/>
        <v/>
      </c>
      <c r="AH315" s="1" t="str">
        <f t="shared" si="129"/>
        <v/>
      </c>
      <c r="AI315" s="1" t="e">
        <f t="shared" si="134"/>
        <v>#N/A</v>
      </c>
      <c r="AJ315" s="9" t="e">
        <f t="shared" si="115"/>
        <v>#N/A</v>
      </c>
      <c r="AK315" s="9" t="e">
        <f t="shared" si="116"/>
        <v>#N/A</v>
      </c>
      <c r="AL315" s="9" t="e">
        <f t="shared" si="117"/>
        <v>#N/A</v>
      </c>
      <c r="AM315" s="9" t="e">
        <f t="shared" si="118"/>
        <v>#N/A</v>
      </c>
      <c r="AN315" s="9" t="e">
        <f t="shared" si="119"/>
        <v>#N/A</v>
      </c>
      <c r="AO315" s="9" t="e">
        <f t="shared" si="120"/>
        <v>#N/A</v>
      </c>
      <c r="AP315" s="1" t="str">
        <f t="shared" si="130"/>
        <v/>
      </c>
      <c r="AQ315" s="1" t="str">
        <f t="shared" si="130"/>
        <v/>
      </c>
      <c r="AS315" s="1" t="str">
        <f t="shared" si="131"/>
        <v/>
      </c>
      <c r="AT315" s="1" t="e">
        <f t="shared" si="135"/>
        <v>#N/A</v>
      </c>
      <c r="AU315" s="1" t="e">
        <f t="shared" si="121"/>
        <v>#N/A</v>
      </c>
      <c r="AV315" s="9" t="e">
        <f t="shared" si="132"/>
        <v>#N/A</v>
      </c>
      <c r="AW315" s="9" t="e">
        <f t="shared" si="122"/>
        <v>#N/A</v>
      </c>
      <c r="AX315" s="9" t="e">
        <f t="shared" si="123"/>
        <v>#N/A</v>
      </c>
      <c r="AY315" s="9" t="e">
        <f t="shared" si="124"/>
        <v>#N/A</v>
      </c>
      <c r="AZ315" s="9" t="e">
        <f t="shared" si="125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 t="e">
        <f t="shared" si="114"/>
        <v>#N/A</v>
      </c>
      <c r="C316" s="3"/>
      <c r="D316" s="3"/>
      <c r="E316" s="3"/>
      <c r="F316" s="3"/>
      <c r="G316" s="3"/>
      <c r="H316" s="3"/>
      <c r="I316" s="3"/>
      <c r="J316" s="80"/>
      <c r="K316" s="80"/>
      <c r="L316" s="80"/>
      <c r="M316" s="104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1">
        <f t="shared" si="126"/>
        <v>0</v>
      </c>
      <c r="AB316" s="1">
        <f t="shared" si="126"/>
        <v>0</v>
      </c>
      <c r="AC316" s="1">
        <f t="shared" si="127"/>
        <v>0</v>
      </c>
      <c r="AD316" s="1">
        <f t="shared" si="128"/>
        <v>0</v>
      </c>
      <c r="AE316" s="1" t="str">
        <f t="shared" si="133"/>
        <v/>
      </c>
      <c r="AF316" s="1" t="str">
        <f t="shared" si="129"/>
        <v/>
      </c>
      <c r="AG316" s="1" t="str">
        <f t="shared" si="129"/>
        <v/>
      </c>
      <c r="AH316" s="1" t="str">
        <f t="shared" si="129"/>
        <v/>
      </c>
      <c r="AI316" s="1" t="e">
        <f t="shared" si="134"/>
        <v>#N/A</v>
      </c>
      <c r="AJ316" s="9" t="e">
        <f t="shared" si="115"/>
        <v>#N/A</v>
      </c>
      <c r="AK316" s="9" t="e">
        <f t="shared" si="116"/>
        <v>#N/A</v>
      </c>
      <c r="AL316" s="9" t="e">
        <f t="shared" si="117"/>
        <v>#N/A</v>
      </c>
      <c r="AM316" s="9" t="e">
        <f t="shared" si="118"/>
        <v>#N/A</v>
      </c>
      <c r="AN316" s="9" t="e">
        <f t="shared" si="119"/>
        <v>#N/A</v>
      </c>
      <c r="AO316" s="9" t="e">
        <f t="shared" si="120"/>
        <v>#N/A</v>
      </c>
      <c r="AP316" s="1" t="str">
        <f t="shared" si="130"/>
        <v/>
      </c>
      <c r="AQ316" s="1" t="str">
        <f t="shared" si="130"/>
        <v/>
      </c>
      <c r="AS316" s="1" t="str">
        <f t="shared" si="131"/>
        <v/>
      </c>
      <c r="AT316" s="1" t="e">
        <f t="shared" si="135"/>
        <v>#N/A</v>
      </c>
      <c r="AU316" s="1" t="e">
        <f t="shared" si="121"/>
        <v>#N/A</v>
      </c>
      <c r="AV316" s="9" t="e">
        <f t="shared" si="132"/>
        <v>#N/A</v>
      </c>
      <c r="AW316" s="9" t="e">
        <f t="shared" si="122"/>
        <v>#N/A</v>
      </c>
      <c r="AX316" s="9" t="e">
        <f t="shared" si="123"/>
        <v>#N/A</v>
      </c>
      <c r="AY316" s="9" t="e">
        <f t="shared" si="124"/>
        <v>#N/A</v>
      </c>
      <c r="AZ316" s="9" t="e">
        <f t="shared" si="125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 t="e">
        <f t="shared" si="114"/>
        <v>#N/A</v>
      </c>
      <c r="C317" s="3"/>
      <c r="D317" s="3"/>
      <c r="E317" s="3"/>
      <c r="F317" s="3"/>
      <c r="G317" s="3"/>
      <c r="H317" s="3"/>
      <c r="I317" s="3"/>
      <c r="J317" s="80"/>
      <c r="K317" s="80"/>
      <c r="L317" s="80"/>
      <c r="M317" s="104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1">
        <f t="shared" si="126"/>
        <v>0</v>
      </c>
      <c r="AB317" s="1">
        <f t="shared" si="126"/>
        <v>0</v>
      </c>
      <c r="AC317" s="1">
        <f t="shared" si="127"/>
        <v>0</v>
      </c>
      <c r="AD317" s="1">
        <f t="shared" si="128"/>
        <v>0</v>
      </c>
      <c r="AE317" s="1" t="str">
        <f t="shared" si="133"/>
        <v/>
      </c>
      <c r="AF317" s="1" t="str">
        <f t="shared" si="129"/>
        <v/>
      </c>
      <c r="AG317" s="1" t="str">
        <f t="shared" si="129"/>
        <v/>
      </c>
      <c r="AH317" s="1" t="str">
        <f t="shared" si="129"/>
        <v/>
      </c>
      <c r="AI317" s="1" t="e">
        <f t="shared" si="134"/>
        <v>#N/A</v>
      </c>
      <c r="AJ317" s="9" t="e">
        <f t="shared" si="115"/>
        <v>#N/A</v>
      </c>
      <c r="AK317" s="9" t="e">
        <f t="shared" si="116"/>
        <v>#N/A</v>
      </c>
      <c r="AL317" s="9" t="e">
        <f t="shared" si="117"/>
        <v>#N/A</v>
      </c>
      <c r="AM317" s="9" t="e">
        <f t="shared" si="118"/>
        <v>#N/A</v>
      </c>
      <c r="AN317" s="9" t="e">
        <f t="shared" si="119"/>
        <v>#N/A</v>
      </c>
      <c r="AO317" s="9" t="e">
        <f t="shared" si="120"/>
        <v>#N/A</v>
      </c>
      <c r="AP317" s="1" t="str">
        <f t="shared" si="130"/>
        <v/>
      </c>
      <c r="AQ317" s="1" t="str">
        <f t="shared" si="130"/>
        <v/>
      </c>
      <c r="AS317" s="1" t="str">
        <f t="shared" si="131"/>
        <v/>
      </c>
      <c r="AT317" s="1" t="e">
        <f t="shared" si="135"/>
        <v>#N/A</v>
      </c>
      <c r="AU317" s="1" t="e">
        <f t="shared" si="121"/>
        <v>#N/A</v>
      </c>
      <c r="AV317" s="9" t="e">
        <f t="shared" si="132"/>
        <v>#N/A</v>
      </c>
      <c r="AW317" s="9" t="e">
        <f t="shared" si="122"/>
        <v>#N/A</v>
      </c>
      <c r="AX317" s="9" t="e">
        <f t="shared" si="123"/>
        <v>#N/A</v>
      </c>
      <c r="AY317" s="9" t="e">
        <f t="shared" si="124"/>
        <v>#N/A</v>
      </c>
      <c r="AZ317" s="9" t="e">
        <f t="shared" si="125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 t="e">
        <f t="shared" si="114"/>
        <v>#N/A</v>
      </c>
      <c r="C318" s="3"/>
      <c r="D318" s="3"/>
      <c r="E318" s="3"/>
      <c r="F318" s="3"/>
      <c r="G318" s="3"/>
      <c r="H318" s="3"/>
      <c r="I318" s="3"/>
      <c r="J318" s="80"/>
      <c r="K318" s="80"/>
      <c r="L318" s="80"/>
      <c r="M318" s="104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1">
        <f t="shared" si="126"/>
        <v>0</v>
      </c>
      <c r="AB318" s="1">
        <f t="shared" si="126"/>
        <v>0</v>
      </c>
      <c r="AC318" s="1">
        <f t="shared" si="127"/>
        <v>0</v>
      </c>
      <c r="AD318" s="1">
        <f t="shared" si="128"/>
        <v>0</v>
      </c>
      <c r="AE318" s="1" t="str">
        <f t="shared" si="133"/>
        <v/>
      </c>
      <c r="AF318" s="1" t="str">
        <f t="shared" si="129"/>
        <v/>
      </c>
      <c r="AG318" s="1" t="str">
        <f t="shared" si="129"/>
        <v/>
      </c>
      <c r="AH318" s="1" t="str">
        <f t="shared" si="129"/>
        <v/>
      </c>
      <c r="AI318" s="1" t="e">
        <f t="shared" si="134"/>
        <v>#N/A</v>
      </c>
      <c r="AJ318" s="9" t="e">
        <f t="shared" si="115"/>
        <v>#N/A</v>
      </c>
      <c r="AK318" s="9" t="e">
        <f t="shared" si="116"/>
        <v>#N/A</v>
      </c>
      <c r="AL318" s="9" t="e">
        <f t="shared" si="117"/>
        <v>#N/A</v>
      </c>
      <c r="AM318" s="9" t="e">
        <f t="shared" si="118"/>
        <v>#N/A</v>
      </c>
      <c r="AN318" s="9" t="e">
        <f t="shared" si="119"/>
        <v>#N/A</v>
      </c>
      <c r="AO318" s="9" t="e">
        <f t="shared" si="120"/>
        <v>#N/A</v>
      </c>
      <c r="AP318" s="1" t="str">
        <f t="shared" si="130"/>
        <v/>
      </c>
      <c r="AQ318" s="1" t="str">
        <f t="shared" si="130"/>
        <v/>
      </c>
      <c r="AS318" s="1" t="str">
        <f t="shared" si="131"/>
        <v/>
      </c>
      <c r="AT318" s="1" t="e">
        <f t="shared" si="135"/>
        <v>#N/A</v>
      </c>
      <c r="AU318" s="1" t="e">
        <f t="shared" si="121"/>
        <v>#N/A</v>
      </c>
      <c r="AV318" s="9" t="e">
        <f t="shared" si="132"/>
        <v>#N/A</v>
      </c>
      <c r="AW318" s="9" t="e">
        <f t="shared" si="122"/>
        <v>#N/A</v>
      </c>
      <c r="AX318" s="9" t="e">
        <f t="shared" si="123"/>
        <v>#N/A</v>
      </c>
      <c r="AY318" s="9" t="e">
        <f t="shared" si="124"/>
        <v>#N/A</v>
      </c>
      <c r="AZ318" s="9" t="e">
        <f t="shared" si="125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 t="e">
        <f t="shared" si="114"/>
        <v>#N/A</v>
      </c>
      <c r="C319" s="3"/>
      <c r="D319" s="3"/>
      <c r="E319" s="3"/>
      <c r="F319" s="3"/>
      <c r="G319" s="3"/>
      <c r="H319" s="3"/>
      <c r="I319" s="3"/>
      <c r="J319" s="80"/>
      <c r="K319" s="80"/>
      <c r="L319" s="80"/>
      <c r="M319" s="104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1">
        <f t="shared" si="126"/>
        <v>0</v>
      </c>
      <c r="AB319" s="1">
        <f t="shared" si="126"/>
        <v>0</v>
      </c>
      <c r="AC319" s="1">
        <f t="shared" si="127"/>
        <v>0</v>
      </c>
      <c r="AD319" s="1">
        <f t="shared" si="128"/>
        <v>0</v>
      </c>
      <c r="AE319" s="1" t="str">
        <f t="shared" si="133"/>
        <v/>
      </c>
      <c r="AF319" s="1" t="str">
        <f t="shared" si="129"/>
        <v/>
      </c>
      <c r="AG319" s="1" t="str">
        <f t="shared" si="129"/>
        <v/>
      </c>
      <c r="AH319" s="1" t="str">
        <f t="shared" si="129"/>
        <v/>
      </c>
      <c r="AI319" s="1" t="e">
        <f t="shared" si="134"/>
        <v>#N/A</v>
      </c>
      <c r="AJ319" s="9" t="e">
        <f t="shared" si="115"/>
        <v>#N/A</v>
      </c>
      <c r="AK319" s="9" t="e">
        <f t="shared" si="116"/>
        <v>#N/A</v>
      </c>
      <c r="AL319" s="9" t="e">
        <f t="shared" si="117"/>
        <v>#N/A</v>
      </c>
      <c r="AM319" s="9" t="e">
        <f t="shared" si="118"/>
        <v>#N/A</v>
      </c>
      <c r="AN319" s="9" t="e">
        <f t="shared" si="119"/>
        <v>#N/A</v>
      </c>
      <c r="AO319" s="9" t="e">
        <f t="shared" si="120"/>
        <v>#N/A</v>
      </c>
      <c r="AP319" s="1" t="str">
        <f t="shared" si="130"/>
        <v/>
      </c>
      <c r="AQ319" s="1" t="str">
        <f t="shared" si="130"/>
        <v/>
      </c>
      <c r="AS319" s="1" t="str">
        <f t="shared" si="131"/>
        <v/>
      </c>
      <c r="AT319" s="1" t="e">
        <f t="shared" si="135"/>
        <v>#N/A</v>
      </c>
      <c r="AU319" s="1" t="e">
        <f t="shared" si="121"/>
        <v>#N/A</v>
      </c>
      <c r="AV319" s="9" t="e">
        <f t="shared" si="132"/>
        <v>#N/A</v>
      </c>
      <c r="AW319" s="9" t="e">
        <f t="shared" si="122"/>
        <v>#N/A</v>
      </c>
      <c r="AX319" s="9" t="e">
        <f t="shared" si="123"/>
        <v>#N/A</v>
      </c>
      <c r="AY319" s="9" t="e">
        <f t="shared" si="124"/>
        <v>#N/A</v>
      </c>
      <c r="AZ319" s="9" t="e">
        <f t="shared" si="125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 t="e">
        <f t="shared" si="114"/>
        <v>#N/A</v>
      </c>
      <c r="C320" s="3"/>
      <c r="D320" s="3"/>
      <c r="E320" s="3"/>
      <c r="F320" s="3"/>
      <c r="G320" s="3"/>
      <c r="H320" s="3"/>
      <c r="I320" s="3"/>
      <c r="J320" s="80"/>
      <c r="K320" s="80"/>
      <c r="L320" s="80"/>
      <c r="M320" s="104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1">
        <f t="shared" si="126"/>
        <v>0</v>
      </c>
      <c r="AB320" s="1">
        <f t="shared" si="126"/>
        <v>0</v>
      </c>
      <c r="AC320" s="1">
        <f t="shared" si="127"/>
        <v>0</v>
      </c>
      <c r="AD320" s="1">
        <f t="shared" si="128"/>
        <v>0</v>
      </c>
      <c r="AE320" s="1" t="str">
        <f t="shared" si="133"/>
        <v/>
      </c>
      <c r="AF320" s="1" t="str">
        <f t="shared" si="129"/>
        <v/>
      </c>
      <c r="AG320" s="1" t="str">
        <f t="shared" si="129"/>
        <v/>
      </c>
      <c r="AH320" s="1" t="str">
        <f t="shared" si="129"/>
        <v/>
      </c>
      <c r="AI320" s="1" t="e">
        <f t="shared" si="134"/>
        <v>#N/A</v>
      </c>
      <c r="AJ320" s="9" t="e">
        <f t="shared" si="115"/>
        <v>#N/A</v>
      </c>
      <c r="AK320" s="9" t="e">
        <f t="shared" si="116"/>
        <v>#N/A</v>
      </c>
      <c r="AL320" s="9" t="e">
        <f t="shared" si="117"/>
        <v>#N/A</v>
      </c>
      <c r="AM320" s="9" t="e">
        <f t="shared" si="118"/>
        <v>#N/A</v>
      </c>
      <c r="AN320" s="9" t="e">
        <f t="shared" si="119"/>
        <v>#N/A</v>
      </c>
      <c r="AO320" s="9" t="e">
        <f t="shared" si="120"/>
        <v>#N/A</v>
      </c>
      <c r="AP320" s="1" t="str">
        <f t="shared" si="130"/>
        <v/>
      </c>
      <c r="AQ320" s="1" t="str">
        <f t="shared" si="130"/>
        <v/>
      </c>
      <c r="AS320" s="1" t="str">
        <f t="shared" si="131"/>
        <v/>
      </c>
      <c r="AT320" s="1" t="e">
        <f t="shared" si="135"/>
        <v>#N/A</v>
      </c>
      <c r="AU320" s="1" t="e">
        <f t="shared" si="121"/>
        <v>#N/A</v>
      </c>
      <c r="AV320" s="9" t="e">
        <f t="shared" si="132"/>
        <v>#N/A</v>
      </c>
      <c r="AW320" s="9" t="e">
        <f t="shared" si="122"/>
        <v>#N/A</v>
      </c>
      <c r="AX320" s="9" t="e">
        <f t="shared" si="123"/>
        <v>#N/A</v>
      </c>
      <c r="AY320" s="9" t="e">
        <f t="shared" si="124"/>
        <v>#N/A</v>
      </c>
      <c r="AZ320" s="9" t="e">
        <f t="shared" si="125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 t="e">
        <f t="shared" si="114"/>
        <v>#N/A</v>
      </c>
      <c r="C321" s="3"/>
      <c r="D321" s="3"/>
      <c r="E321" s="3"/>
      <c r="F321" s="3"/>
      <c r="G321" s="3"/>
      <c r="H321" s="3"/>
      <c r="I321" s="3"/>
      <c r="J321" s="80"/>
      <c r="K321" s="80"/>
      <c r="L321" s="80"/>
      <c r="M321" s="104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1">
        <f t="shared" si="126"/>
        <v>0</v>
      </c>
      <c r="AB321" s="1">
        <f t="shared" si="126"/>
        <v>0</v>
      </c>
      <c r="AC321" s="1">
        <f t="shared" si="127"/>
        <v>0</v>
      </c>
      <c r="AD321" s="1">
        <f t="shared" si="128"/>
        <v>0</v>
      </c>
      <c r="AE321" s="1" t="str">
        <f t="shared" si="133"/>
        <v/>
      </c>
      <c r="AF321" s="1" t="str">
        <f t="shared" si="129"/>
        <v/>
      </c>
      <c r="AG321" s="1" t="str">
        <f t="shared" si="129"/>
        <v/>
      </c>
      <c r="AH321" s="1" t="str">
        <f t="shared" si="129"/>
        <v/>
      </c>
      <c r="AI321" s="1" t="e">
        <f t="shared" si="134"/>
        <v>#N/A</v>
      </c>
      <c r="AJ321" s="9" t="e">
        <f t="shared" si="115"/>
        <v>#N/A</v>
      </c>
      <c r="AK321" s="9" t="e">
        <f t="shared" si="116"/>
        <v>#N/A</v>
      </c>
      <c r="AL321" s="9" t="e">
        <f t="shared" si="117"/>
        <v>#N/A</v>
      </c>
      <c r="AM321" s="9" t="e">
        <f t="shared" si="118"/>
        <v>#N/A</v>
      </c>
      <c r="AN321" s="9" t="e">
        <f t="shared" si="119"/>
        <v>#N/A</v>
      </c>
      <c r="AO321" s="9" t="e">
        <f t="shared" si="120"/>
        <v>#N/A</v>
      </c>
      <c r="AP321" s="1" t="str">
        <f t="shared" si="130"/>
        <v/>
      </c>
      <c r="AQ321" s="1" t="str">
        <f t="shared" si="130"/>
        <v/>
      </c>
      <c r="AS321" s="1" t="str">
        <f t="shared" si="131"/>
        <v/>
      </c>
      <c r="AT321" s="1" t="e">
        <f t="shared" si="135"/>
        <v>#N/A</v>
      </c>
      <c r="AU321" s="1" t="e">
        <f t="shared" si="121"/>
        <v>#N/A</v>
      </c>
      <c r="AV321" s="9" t="e">
        <f t="shared" si="132"/>
        <v>#N/A</v>
      </c>
      <c r="AW321" s="9" t="e">
        <f t="shared" si="122"/>
        <v>#N/A</v>
      </c>
      <c r="AX321" s="9" t="e">
        <f t="shared" si="123"/>
        <v>#N/A</v>
      </c>
      <c r="AY321" s="9" t="e">
        <f t="shared" si="124"/>
        <v>#N/A</v>
      </c>
      <c r="AZ321" s="9" t="e">
        <f t="shared" si="125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 t="e">
        <f t="shared" si="114"/>
        <v>#N/A</v>
      </c>
      <c r="C322" s="3"/>
      <c r="D322" s="3"/>
      <c r="E322" s="3"/>
      <c r="F322" s="3"/>
      <c r="G322" s="3"/>
      <c r="H322" s="3"/>
      <c r="I322" s="3"/>
      <c r="J322" s="80"/>
      <c r="K322" s="80"/>
      <c r="L322" s="80"/>
      <c r="M322" s="104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1">
        <f t="shared" si="126"/>
        <v>0</v>
      </c>
      <c r="AB322" s="1">
        <f t="shared" si="126"/>
        <v>0</v>
      </c>
      <c r="AC322" s="1">
        <f t="shared" si="127"/>
        <v>0</v>
      </c>
      <c r="AD322" s="1">
        <f t="shared" si="128"/>
        <v>0</v>
      </c>
      <c r="AE322" s="1" t="str">
        <f t="shared" si="133"/>
        <v/>
      </c>
      <c r="AF322" s="1" t="str">
        <f t="shared" si="129"/>
        <v/>
      </c>
      <c r="AG322" s="1" t="str">
        <f t="shared" si="129"/>
        <v/>
      </c>
      <c r="AH322" s="1" t="str">
        <f t="shared" si="129"/>
        <v/>
      </c>
      <c r="AI322" s="1" t="e">
        <f t="shared" si="134"/>
        <v>#N/A</v>
      </c>
      <c r="AJ322" s="9" t="e">
        <f t="shared" si="115"/>
        <v>#N/A</v>
      </c>
      <c r="AK322" s="9" t="e">
        <f t="shared" si="116"/>
        <v>#N/A</v>
      </c>
      <c r="AL322" s="9" t="e">
        <f t="shared" si="117"/>
        <v>#N/A</v>
      </c>
      <c r="AM322" s="9" t="e">
        <f t="shared" si="118"/>
        <v>#N/A</v>
      </c>
      <c r="AN322" s="9" t="e">
        <f t="shared" si="119"/>
        <v>#N/A</v>
      </c>
      <c r="AO322" s="9" t="e">
        <f t="shared" si="120"/>
        <v>#N/A</v>
      </c>
      <c r="AP322" s="1" t="str">
        <f t="shared" si="130"/>
        <v/>
      </c>
      <c r="AQ322" s="1" t="str">
        <f t="shared" si="130"/>
        <v/>
      </c>
      <c r="AS322" s="1" t="str">
        <f t="shared" si="131"/>
        <v/>
      </c>
      <c r="AT322" s="1" t="e">
        <f t="shared" si="135"/>
        <v>#N/A</v>
      </c>
      <c r="AU322" s="1" t="e">
        <f t="shared" si="121"/>
        <v>#N/A</v>
      </c>
      <c r="AV322" s="9" t="e">
        <f t="shared" si="132"/>
        <v>#N/A</v>
      </c>
      <c r="AW322" s="9" t="e">
        <f t="shared" si="122"/>
        <v>#N/A</v>
      </c>
      <c r="AX322" s="9" t="e">
        <f t="shared" si="123"/>
        <v>#N/A</v>
      </c>
      <c r="AY322" s="9" t="e">
        <f t="shared" si="124"/>
        <v>#N/A</v>
      </c>
      <c r="AZ322" s="9" t="e">
        <f t="shared" si="125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 t="e">
        <f t="shared" si="114"/>
        <v>#N/A</v>
      </c>
      <c r="C323" s="3"/>
      <c r="D323" s="3"/>
      <c r="E323" s="3"/>
      <c r="F323" s="3"/>
      <c r="G323" s="3"/>
      <c r="H323" s="3"/>
      <c r="I323" s="3"/>
      <c r="J323" s="80"/>
      <c r="K323" s="80"/>
      <c r="L323" s="80"/>
      <c r="M323" s="104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1">
        <f t="shared" si="126"/>
        <v>0</v>
      </c>
      <c r="AB323" s="1">
        <f t="shared" si="126"/>
        <v>0</v>
      </c>
      <c r="AC323" s="1">
        <f t="shared" si="127"/>
        <v>0</v>
      </c>
      <c r="AD323" s="1">
        <f t="shared" si="128"/>
        <v>0</v>
      </c>
      <c r="AE323" s="1" t="str">
        <f t="shared" si="133"/>
        <v/>
      </c>
      <c r="AF323" s="1" t="str">
        <f t="shared" si="129"/>
        <v/>
      </c>
      <c r="AG323" s="1" t="str">
        <f t="shared" si="129"/>
        <v/>
      </c>
      <c r="AH323" s="1" t="str">
        <f t="shared" si="129"/>
        <v/>
      </c>
      <c r="AI323" s="1" t="e">
        <f t="shared" si="134"/>
        <v>#N/A</v>
      </c>
      <c r="AJ323" s="9" t="e">
        <f t="shared" si="115"/>
        <v>#N/A</v>
      </c>
      <c r="AK323" s="9" t="e">
        <f t="shared" si="116"/>
        <v>#N/A</v>
      </c>
      <c r="AL323" s="9" t="e">
        <f t="shared" si="117"/>
        <v>#N/A</v>
      </c>
      <c r="AM323" s="9" t="e">
        <f t="shared" si="118"/>
        <v>#N/A</v>
      </c>
      <c r="AN323" s="9" t="e">
        <f t="shared" si="119"/>
        <v>#N/A</v>
      </c>
      <c r="AO323" s="9" t="e">
        <f t="shared" si="120"/>
        <v>#N/A</v>
      </c>
      <c r="AP323" s="1" t="str">
        <f t="shared" si="130"/>
        <v/>
      </c>
      <c r="AQ323" s="1" t="str">
        <f t="shared" si="130"/>
        <v/>
      </c>
      <c r="AS323" s="1" t="str">
        <f t="shared" si="131"/>
        <v/>
      </c>
      <c r="AT323" s="1" t="e">
        <f t="shared" si="135"/>
        <v>#N/A</v>
      </c>
      <c r="AU323" s="1" t="e">
        <f t="shared" si="121"/>
        <v>#N/A</v>
      </c>
      <c r="AV323" s="9" t="e">
        <f t="shared" si="132"/>
        <v>#N/A</v>
      </c>
      <c r="AW323" s="9" t="e">
        <f t="shared" si="122"/>
        <v>#N/A</v>
      </c>
      <c r="AX323" s="9" t="e">
        <f t="shared" si="123"/>
        <v>#N/A</v>
      </c>
      <c r="AY323" s="9" t="e">
        <f t="shared" si="124"/>
        <v>#N/A</v>
      </c>
      <c r="AZ323" s="9" t="e">
        <f t="shared" si="125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 t="e">
        <f t="shared" si="114"/>
        <v>#N/A</v>
      </c>
      <c r="C324" s="3"/>
      <c r="D324" s="3"/>
      <c r="E324" s="3"/>
      <c r="F324" s="3"/>
      <c r="G324" s="3"/>
      <c r="H324" s="3"/>
      <c r="I324" s="3"/>
      <c r="J324" s="80"/>
      <c r="K324" s="80"/>
      <c r="L324" s="80"/>
      <c r="M324" s="104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1">
        <f t="shared" si="126"/>
        <v>0</v>
      </c>
      <c r="AB324" s="1">
        <f t="shared" si="126"/>
        <v>0</v>
      </c>
      <c r="AC324" s="1">
        <f t="shared" si="127"/>
        <v>0</v>
      </c>
      <c r="AD324" s="1">
        <f t="shared" si="128"/>
        <v>0</v>
      </c>
      <c r="AE324" s="1" t="str">
        <f t="shared" si="133"/>
        <v/>
      </c>
      <c r="AF324" s="1" t="str">
        <f t="shared" si="129"/>
        <v/>
      </c>
      <c r="AG324" s="1" t="str">
        <f t="shared" si="129"/>
        <v/>
      </c>
      <c r="AH324" s="1" t="str">
        <f t="shared" si="129"/>
        <v/>
      </c>
      <c r="AI324" s="1" t="e">
        <f t="shared" si="134"/>
        <v>#N/A</v>
      </c>
      <c r="AJ324" s="9" t="e">
        <f t="shared" si="115"/>
        <v>#N/A</v>
      </c>
      <c r="AK324" s="9" t="e">
        <f t="shared" si="116"/>
        <v>#N/A</v>
      </c>
      <c r="AL324" s="9" t="e">
        <f t="shared" si="117"/>
        <v>#N/A</v>
      </c>
      <c r="AM324" s="9" t="e">
        <f t="shared" si="118"/>
        <v>#N/A</v>
      </c>
      <c r="AN324" s="9" t="e">
        <f t="shared" si="119"/>
        <v>#N/A</v>
      </c>
      <c r="AO324" s="9" t="e">
        <f t="shared" si="120"/>
        <v>#N/A</v>
      </c>
      <c r="AP324" s="1" t="str">
        <f t="shared" si="130"/>
        <v/>
      </c>
      <c r="AQ324" s="1" t="str">
        <f t="shared" si="130"/>
        <v/>
      </c>
      <c r="AS324" s="1" t="str">
        <f t="shared" si="131"/>
        <v/>
      </c>
      <c r="AT324" s="1" t="e">
        <f t="shared" si="135"/>
        <v>#N/A</v>
      </c>
      <c r="AU324" s="1" t="e">
        <f t="shared" si="121"/>
        <v>#N/A</v>
      </c>
      <c r="AV324" s="9" t="e">
        <f t="shared" si="132"/>
        <v>#N/A</v>
      </c>
      <c r="AW324" s="9" t="e">
        <f t="shared" si="122"/>
        <v>#N/A</v>
      </c>
      <c r="AX324" s="9" t="e">
        <f t="shared" si="123"/>
        <v>#N/A</v>
      </c>
      <c r="AY324" s="9" t="e">
        <f t="shared" si="124"/>
        <v>#N/A</v>
      </c>
      <c r="AZ324" s="9" t="e">
        <f t="shared" si="125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 t="e">
        <f t="shared" si="114"/>
        <v>#N/A</v>
      </c>
      <c r="C325" s="3"/>
      <c r="D325" s="3"/>
      <c r="E325" s="3"/>
      <c r="F325" s="3"/>
      <c r="G325" s="3"/>
      <c r="H325" s="3"/>
      <c r="I325" s="3"/>
      <c r="J325" s="80"/>
      <c r="K325" s="80"/>
      <c r="L325" s="80"/>
      <c r="M325" s="104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1">
        <f t="shared" si="126"/>
        <v>0</v>
      </c>
      <c r="AB325" s="1">
        <f t="shared" si="126"/>
        <v>0</v>
      </c>
      <c r="AC325" s="1">
        <f t="shared" si="127"/>
        <v>0</v>
      </c>
      <c r="AD325" s="1">
        <f t="shared" si="128"/>
        <v>0</v>
      </c>
      <c r="AE325" s="1" t="str">
        <f t="shared" si="133"/>
        <v/>
      </c>
      <c r="AF325" s="1" t="str">
        <f t="shared" si="129"/>
        <v/>
      </c>
      <c r="AG325" s="1" t="str">
        <f t="shared" si="129"/>
        <v/>
      </c>
      <c r="AH325" s="1" t="str">
        <f t="shared" si="129"/>
        <v/>
      </c>
      <c r="AI325" s="1" t="e">
        <f t="shared" si="134"/>
        <v>#N/A</v>
      </c>
      <c r="AJ325" s="9" t="e">
        <f t="shared" si="115"/>
        <v>#N/A</v>
      </c>
      <c r="AK325" s="9" t="e">
        <f t="shared" si="116"/>
        <v>#N/A</v>
      </c>
      <c r="AL325" s="9" t="e">
        <f t="shared" si="117"/>
        <v>#N/A</v>
      </c>
      <c r="AM325" s="9" t="e">
        <f t="shared" si="118"/>
        <v>#N/A</v>
      </c>
      <c r="AN325" s="9" t="e">
        <f t="shared" si="119"/>
        <v>#N/A</v>
      </c>
      <c r="AO325" s="9" t="e">
        <f t="shared" si="120"/>
        <v>#N/A</v>
      </c>
      <c r="AP325" s="1" t="str">
        <f t="shared" si="130"/>
        <v/>
      </c>
      <c r="AQ325" s="1" t="str">
        <f t="shared" si="130"/>
        <v/>
      </c>
      <c r="AS325" s="1" t="str">
        <f t="shared" si="131"/>
        <v/>
      </c>
      <c r="AT325" s="1" t="e">
        <f t="shared" si="135"/>
        <v>#N/A</v>
      </c>
      <c r="AU325" s="1" t="e">
        <f t="shared" si="121"/>
        <v>#N/A</v>
      </c>
      <c r="AV325" s="9" t="e">
        <f t="shared" si="132"/>
        <v>#N/A</v>
      </c>
      <c r="AW325" s="9" t="e">
        <f t="shared" si="122"/>
        <v>#N/A</v>
      </c>
      <c r="AX325" s="9" t="e">
        <f t="shared" si="123"/>
        <v>#N/A</v>
      </c>
      <c r="AY325" s="9" t="e">
        <f t="shared" si="124"/>
        <v>#N/A</v>
      </c>
      <c r="AZ325" s="9" t="e">
        <f t="shared" si="125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 t="e">
        <f t="shared" si="114"/>
        <v>#N/A</v>
      </c>
      <c r="C326" s="3"/>
      <c r="D326" s="3"/>
      <c r="E326" s="3"/>
      <c r="F326" s="3"/>
      <c r="G326" s="3"/>
      <c r="H326" s="3"/>
      <c r="I326" s="3"/>
      <c r="J326" s="80"/>
      <c r="K326" s="80"/>
      <c r="L326" s="80"/>
      <c r="M326" s="104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1">
        <f t="shared" si="126"/>
        <v>0</v>
      </c>
      <c r="AB326" s="1">
        <f t="shared" si="126"/>
        <v>0</v>
      </c>
      <c r="AC326" s="1">
        <f t="shared" si="127"/>
        <v>0</v>
      </c>
      <c r="AD326" s="1">
        <f t="shared" si="128"/>
        <v>0</v>
      </c>
      <c r="AE326" s="1" t="str">
        <f t="shared" si="133"/>
        <v/>
      </c>
      <c r="AF326" s="1" t="str">
        <f t="shared" si="129"/>
        <v/>
      </c>
      <c r="AG326" s="1" t="str">
        <f t="shared" si="129"/>
        <v/>
      </c>
      <c r="AH326" s="1" t="str">
        <f t="shared" si="129"/>
        <v/>
      </c>
      <c r="AI326" s="1" t="e">
        <f t="shared" si="134"/>
        <v>#N/A</v>
      </c>
      <c r="AJ326" s="9" t="e">
        <f t="shared" si="115"/>
        <v>#N/A</v>
      </c>
      <c r="AK326" s="9" t="e">
        <f t="shared" si="116"/>
        <v>#N/A</v>
      </c>
      <c r="AL326" s="9" t="e">
        <f t="shared" si="117"/>
        <v>#N/A</v>
      </c>
      <c r="AM326" s="9" t="e">
        <f t="shared" si="118"/>
        <v>#N/A</v>
      </c>
      <c r="AN326" s="9" t="e">
        <f t="shared" si="119"/>
        <v>#N/A</v>
      </c>
      <c r="AO326" s="9" t="e">
        <f t="shared" si="120"/>
        <v>#N/A</v>
      </c>
      <c r="AP326" s="1" t="str">
        <f t="shared" si="130"/>
        <v/>
      </c>
      <c r="AQ326" s="1" t="str">
        <f t="shared" si="130"/>
        <v/>
      </c>
      <c r="AS326" s="1" t="str">
        <f t="shared" si="131"/>
        <v/>
      </c>
      <c r="AT326" s="1" t="e">
        <f t="shared" si="135"/>
        <v>#N/A</v>
      </c>
      <c r="AU326" s="1" t="e">
        <f t="shared" si="121"/>
        <v>#N/A</v>
      </c>
      <c r="AV326" s="9" t="e">
        <f t="shared" si="132"/>
        <v>#N/A</v>
      </c>
      <c r="AW326" s="9" t="e">
        <f t="shared" si="122"/>
        <v>#N/A</v>
      </c>
      <c r="AX326" s="9" t="e">
        <f t="shared" si="123"/>
        <v>#N/A</v>
      </c>
      <c r="AY326" s="9" t="e">
        <f t="shared" si="124"/>
        <v>#N/A</v>
      </c>
      <c r="AZ326" s="9" t="e">
        <f t="shared" si="125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 t="e">
        <f t="shared" si="114"/>
        <v>#N/A</v>
      </c>
      <c r="C327" s="3"/>
      <c r="D327" s="3"/>
      <c r="E327" s="3"/>
      <c r="F327" s="3"/>
      <c r="G327" s="3"/>
      <c r="H327" s="3"/>
      <c r="I327" s="3"/>
      <c r="J327" s="80"/>
      <c r="K327" s="80"/>
      <c r="L327" s="80"/>
      <c r="M327" s="104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1">
        <f t="shared" si="126"/>
        <v>0</v>
      </c>
      <c r="AB327" s="1">
        <f t="shared" si="126"/>
        <v>0</v>
      </c>
      <c r="AC327" s="1">
        <f t="shared" si="127"/>
        <v>0</v>
      </c>
      <c r="AD327" s="1">
        <f t="shared" si="128"/>
        <v>0</v>
      </c>
      <c r="AE327" s="1" t="str">
        <f t="shared" si="133"/>
        <v/>
      </c>
      <c r="AF327" s="1" t="str">
        <f t="shared" si="129"/>
        <v/>
      </c>
      <c r="AG327" s="1" t="str">
        <f t="shared" si="129"/>
        <v/>
      </c>
      <c r="AH327" s="1" t="str">
        <f t="shared" si="129"/>
        <v/>
      </c>
      <c r="AI327" s="1" t="e">
        <f t="shared" si="134"/>
        <v>#N/A</v>
      </c>
      <c r="AJ327" s="9" t="e">
        <f t="shared" si="115"/>
        <v>#N/A</v>
      </c>
      <c r="AK327" s="9" t="e">
        <f t="shared" si="116"/>
        <v>#N/A</v>
      </c>
      <c r="AL327" s="9" t="e">
        <f t="shared" si="117"/>
        <v>#N/A</v>
      </c>
      <c r="AM327" s="9" t="e">
        <f t="shared" si="118"/>
        <v>#N/A</v>
      </c>
      <c r="AN327" s="9" t="e">
        <f t="shared" si="119"/>
        <v>#N/A</v>
      </c>
      <c r="AO327" s="9" t="e">
        <f t="shared" si="120"/>
        <v>#N/A</v>
      </c>
      <c r="AP327" s="1" t="str">
        <f t="shared" si="130"/>
        <v/>
      </c>
      <c r="AQ327" s="1" t="str">
        <f t="shared" si="130"/>
        <v/>
      </c>
      <c r="AS327" s="1" t="str">
        <f t="shared" si="131"/>
        <v/>
      </c>
      <c r="AT327" s="1" t="e">
        <f t="shared" si="135"/>
        <v>#N/A</v>
      </c>
      <c r="AU327" s="1" t="e">
        <f t="shared" si="121"/>
        <v>#N/A</v>
      </c>
      <c r="AV327" s="9" t="e">
        <f t="shared" si="132"/>
        <v>#N/A</v>
      </c>
      <c r="AW327" s="9" t="e">
        <f t="shared" si="122"/>
        <v>#N/A</v>
      </c>
      <c r="AX327" s="9" t="e">
        <f t="shared" si="123"/>
        <v>#N/A</v>
      </c>
      <c r="AY327" s="9" t="e">
        <f t="shared" si="124"/>
        <v>#N/A</v>
      </c>
      <c r="AZ327" s="9" t="e">
        <f t="shared" si="125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 t="e">
        <f t="shared" si="114"/>
        <v>#N/A</v>
      </c>
      <c r="C328" s="3"/>
      <c r="D328" s="3"/>
      <c r="E328" s="3"/>
      <c r="F328" s="3"/>
      <c r="G328" s="3"/>
      <c r="H328" s="3"/>
      <c r="I328" s="3"/>
      <c r="J328" s="80"/>
      <c r="K328" s="80"/>
      <c r="L328" s="80"/>
      <c r="M328" s="104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1">
        <f t="shared" si="126"/>
        <v>0</v>
      </c>
      <c r="AB328" s="1">
        <f t="shared" si="126"/>
        <v>0</v>
      </c>
      <c r="AC328" s="1">
        <f t="shared" si="127"/>
        <v>0</v>
      </c>
      <c r="AD328" s="1">
        <f t="shared" si="128"/>
        <v>0</v>
      </c>
      <c r="AE328" s="1" t="str">
        <f t="shared" si="133"/>
        <v/>
      </c>
      <c r="AF328" s="1" t="str">
        <f t="shared" si="129"/>
        <v/>
      </c>
      <c r="AG328" s="1" t="str">
        <f t="shared" si="129"/>
        <v/>
      </c>
      <c r="AH328" s="1" t="str">
        <f t="shared" si="129"/>
        <v/>
      </c>
      <c r="AI328" s="1" t="e">
        <f t="shared" si="134"/>
        <v>#N/A</v>
      </c>
      <c r="AJ328" s="9" t="e">
        <f t="shared" si="115"/>
        <v>#N/A</v>
      </c>
      <c r="AK328" s="9" t="e">
        <f t="shared" si="116"/>
        <v>#N/A</v>
      </c>
      <c r="AL328" s="9" t="e">
        <f t="shared" si="117"/>
        <v>#N/A</v>
      </c>
      <c r="AM328" s="9" t="e">
        <f t="shared" si="118"/>
        <v>#N/A</v>
      </c>
      <c r="AN328" s="9" t="e">
        <f t="shared" si="119"/>
        <v>#N/A</v>
      </c>
      <c r="AO328" s="9" t="e">
        <f t="shared" si="120"/>
        <v>#N/A</v>
      </c>
      <c r="AP328" s="1" t="str">
        <f t="shared" si="130"/>
        <v/>
      </c>
      <c r="AQ328" s="1" t="str">
        <f t="shared" si="130"/>
        <v/>
      </c>
      <c r="AS328" s="1" t="str">
        <f t="shared" si="131"/>
        <v/>
      </c>
      <c r="AT328" s="1" t="e">
        <f t="shared" si="135"/>
        <v>#N/A</v>
      </c>
      <c r="AU328" s="1" t="e">
        <f t="shared" si="121"/>
        <v>#N/A</v>
      </c>
      <c r="AV328" s="9" t="e">
        <f t="shared" si="132"/>
        <v>#N/A</v>
      </c>
      <c r="AW328" s="9" t="e">
        <f t="shared" si="122"/>
        <v>#N/A</v>
      </c>
      <c r="AX328" s="9" t="e">
        <f t="shared" si="123"/>
        <v>#N/A</v>
      </c>
      <c r="AY328" s="9" t="e">
        <f t="shared" si="124"/>
        <v>#N/A</v>
      </c>
      <c r="AZ328" s="9" t="e">
        <f t="shared" si="125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 t="e">
        <f t="shared" si="114"/>
        <v>#N/A</v>
      </c>
      <c r="C329" s="3"/>
      <c r="D329" s="3"/>
      <c r="E329" s="3"/>
      <c r="F329" s="3"/>
      <c r="G329" s="3"/>
      <c r="H329" s="3"/>
      <c r="I329" s="3"/>
      <c r="J329" s="80"/>
      <c r="K329" s="80"/>
      <c r="L329" s="80"/>
      <c r="M329" s="104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1">
        <f t="shared" si="126"/>
        <v>0</v>
      </c>
      <c r="AB329" s="1">
        <f t="shared" si="126"/>
        <v>0</v>
      </c>
      <c r="AC329" s="1">
        <f t="shared" si="127"/>
        <v>0</v>
      </c>
      <c r="AD329" s="1">
        <f t="shared" si="128"/>
        <v>0</v>
      </c>
      <c r="AE329" s="1" t="str">
        <f t="shared" si="133"/>
        <v/>
      </c>
      <c r="AF329" s="1" t="str">
        <f t="shared" si="129"/>
        <v/>
      </c>
      <c r="AG329" s="1" t="str">
        <f t="shared" si="129"/>
        <v/>
      </c>
      <c r="AH329" s="1" t="str">
        <f t="shared" si="129"/>
        <v/>
      </c>
      <c r="AI329" s="1" t="e">
        <f t="shared" si="134"/>
        <v>#N/A</v>
      </c>
      <c r="AJ329" s="9" t="e">
        <f t="shared" si="115"/>
        <v>#N/A</v>
      </c>
      <c r="AK329" s="9" t="e">
        <f t="shared" si="116"/>
        <v>#N/A</v>
      </c>
      <c r="AL329" s="9" t="e">
        <f t="shared" si="117"/>
        <v>#N/A</v>
      </c>
      <c r="AM329" s="9" t="e">
        <f t="shared" si="118"/>
        <v>#N/A</v>
      </c>
      <c r="AN329" s="9" t="e">
        <f t="shared" si="119"/>
        <v>#N/A</v>
      </c>
      <c r="AO329" s="9" t="e">
        <f t="shared" si="120"/>
        <v>#N/A</v>
      </c>
      <c r="AP329" s="1" t="str">
        <f t="shared" si="130"/>
        <v/>
      </c>
      <c r="AQ329" s="1" t="str">
        <f t="shared" si="130"/>
        <v/>
      </c>
      <c r="AS329" s="1" t="str">
        <f t="shared" si="131"/>
        <v/>
      </c>
      <c r="AT329" s="1" t="e">
        <f t="shared" si="135"/>
        <v>#N/A</v>
      </c>
      <c r="AU329" s="1" t="e">
        <f t="shared" si="121"/>
        <v>#N/A</v>
      </c>
      <c r="AV329" s="9" t="e">
        <f t="shared" si="132"/>
        <v>#N/A</v>
      </c>
      <c r="AW329" s="9" t="e">
        <f t="shared" si="122"/>
        <v>#N/A</v>
      </c>
      <c r="AX329" s="9" t="e">
        <f t="shared" si="123"/>
        <v>#N/A</v>
      </c>
      <c r="AY329" s="9" t="e">
        <f t="shared" si="124"/>
        <v>#N/A</v>
      </c>
      <c r="AZ329" s="9" t="e">
        <f t="shared" si="125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 t="e">
        <f t="shared" si="114"/>
        <v>#N/A</v>
      </c>
      <c r="C330" s="3"/>
      <c r="D330" s="3"/>
      <c r="E330" s="3"/>
      <c r="F330" s="3"/>
      <c r="G330" s="3"/>
      <c r="H330" s="3"/>
      <c r="I330" s="3"/>
      <c r="J330" s="80"/>
      <c r="K330" s="80"/>
      <c r="L330" s="80"/>
      <c r="M330" s="104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1">
        <f t="shared" si="126"/>
        <v>0</v>
      </c>
      <c r="AB330" s="1">
        <f t="shared" si="126"/>
        <v>0</v>
      </c>
      <c r="AC330" s="1">
        <f t="shared" si="127"/>
        <v>0</v>
      </c>
      <c r="AD330" s="1">
        <f t="shared" si="128"/>
        <v>0</v>
      </c>
      <c r="AE330" s="1" t="str">
        <f t="shared" si="133"/>
        <v/>
      </c>
      <c r="AF330" s="1" t="str">
        <f t="shared" si="129"/>
        <v/>
      </c>
      <c r="AG330" s="1" t="str">
        <f t="shared" si="129"/>
        <v/>
      </c>
      <c r="AH330" s="1" t="str">
        <f t="shared" si="129"/>
        <v/>
      </c>
      <c r="AI330" s="1" t="e">
        <f t="shared" si="134"/>
        <v>#N/A</v>
      </c>
      <c r="AJ330" s="9" t="e">
        <f t="shared" si="115"/>
        <v>#N/A</v>
      </c>
      <c r="AK330" s="9" t="e">
        <f t="shared" si="116"/>
        <v>#N/A</v>
      </c>
      <c r="AL330" s="9" t="e">
        <f t="shared" si="117"/>
        <v>#N/A</v>
      </c>
      <c r="AM330" s="9" t="e">
        <f t="shared" si="118"/>
        <v>#N/A</v>
      </c>
      <c r="AN330" s="9" t="e">
        <f t="shared" si="119"/>
        <v>#N/A</v>
      </c>
      <c r="AO330" s="9" t="e">
        <f t="shared" si="120"/>
        <v>#N/A</v>
      </c>
      <c r="AP330" s="1" t="str">
        <f t="shared" si="130"/>
        <v/>
      </c>
      <c r="AQ330" s="1" t="str">
        <f t="shared" si="130"/>
        <v/>
      </c>
      <c r="AS330" s="1" t="str">
        <f t="shared" si="131"/>
        <v/>
      </c>
      <c r="AT330" s="1" t="e">
        <f t="shared" si="135"/>
        <v>#N/A</v>
      </c>
      <c r="AU330" s="1" t="e">
        <f t="shared" si="121"/>
        <v>#N/A</v>
      </c>
      <c r="AV330" s="9" t="e">
        <f t="shared" si="132"/>
        <v>#N/A</v>
      </c>
      <c r="AW330" s="9" t="e">
        <f t="shared" si="122"/>
        <v>#N/A</v>
      </c>
      <c r="AX330" s="9" t="e">
        <f t="shared" si="123"/>
        <v>#N/A</v>
      </c>
      <c r="AY330" s="9" t="e">
        <f t="shared" si="124"/>
        <v>#N/A</v>
      </c>
      <c r="AZ330" s="9" t="e">
        <f t="shared" si="125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 t="e">
        <f t="shared" si="114"/>
        <v>#N/A</v>
      </c>
      <c r="C331" s="3"/>
      <c r="D331" s="3"/>
      <c r="E331" s="3"/>
      <c r="F331" s="3"/>
      <c r="G331" s="3"/>
      <c r="H331" s="3"/>
      <c r="I331" s="3"/>
      <c r="J331" s="80"/>
      <c r="K331" s="80"/>
      <c r="L331" s="80"/>
      <c r="M331" s="104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1">
        <f t="shared" si="126"/>
        <v>0</v>
      </c>
      <c r="AB331" s="1">
        <f t="shared" si="126"/>
        <v>0</v>
      </c>
      <c r="AC331" s="1">
        <f t="shared" si="127"/>
        <v>0</v>
      </c>
      <c r="AD331" s="1">
        <f t="shared" si="128"/>
        <v>0</v>
      </c>
      <c r="AE331" s="1" t="str">
        <f t="shared" si="133"/>
        <v/>
      </c>
      <c r="AF331" s="1" t="str">
        <f t="shared" si="129"/>
        <v/>
      </c>
      <c r="AG331" s="1" t="str">
        <f t="shared" si="129"/>
        <v/>
      </c>
      <c r="AH331" s="1" t="str">
        <f t="shared" si="129"/>
        <v/>
      </c>
      <c r="AI331" s="1" t="e">
        <f t="shared" si="134"/>
        <v>#N/A</v>
      </c>
      <c r="AJ331" s="9" t="e">
        <f t="shared" si="115"/>
        <v>#N/A</v>
      </c>
      <c r="AK331" s="9" t="e">
        <f t="shared" si="116"/>
        <v>#N/A</v>
      </c>
      <c r="AL331" s="9" t="e">
        <f t="shared" si="117"/>
        <v>#N/A</v>
      </c>
      <c r="AM331" s="9" t="e">
        <f t="shared" si="118"/>
        <v>#N/A</v>
      </c>
      <c r="AN331" s="9" t="e">
        <f t="shared" si="119"/>
        <v>#N/A</v>
      </c>
      <c r="AO331" s="9" t="e">
        <f t="shared" si="120"/>
        <v>#N/A</v>
      </c>
      <c r="AP331" s="1" t="str">
        <f t="shared" si="130"/>
        <v/>
      </c>
      <c r="AQ331" s="1" t="str">
        <f t="shared" si="130"/>
        <v/>
      </c>
      <c r="AS331" s="1" t="str">
        <f t="shared" si="131"/>
        <v/>
      </c>
      <c r="AT331" s="1" t="e">
        <f t="shared" si="135"/>
        <v>#N/A</v>
      </c>
      <c r="AU331" s="1" t="e">
        <f t="shared" si="121"/>
        <v>#N/A</v>
      </c>
      <c r="AV331" s="9" t="e">
        <f t="shared" si="132"/>
        <v>#N/A</v>
      </c>
      <c r="AW331" s="9" t="e">
        <f t="shared" si="122"/>
        <v>#N/A</v>
      </c>
      <c r="AX331" s="9" t="e">
        <f t="shared" si="123"/>
        <v>#N/A</v>
      </c>
      <c r="AY331" s="9" t="e">
        <f t="shared" si="124"/>
        <v>#N/A</v>
      </c>
      <c r="AZ331" s="9" t="e">
        <f t="shared" si="125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 t="e">
        <f t="shared" si="114"/>
        <v>#N/A</v>
      </c>
      <c r="C332" s="3"/>
      <c r="D332" s="3"/>
      <c r="E332" s="3"/>
      <c r="F332" s="3"/>
      <c r="G332" s="3"/>
      <c r="H332" s="3"/>
      <c r="I332" s="3"/>
      <c r="J332" s="80"/>
      <c r="K332" s="80"/>
      <c r="L332" s="80"/>
      <c r="M332" s="104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1">
        <f t="shared" si="126"/>
        <v>0</v>
      </c>
      <c r="AB332" s="1">
        <f t="shared" si="126"/>
        <v>0</v>
      </c>
      <c r="AC332" s="1">
        <f t="shared" si="127"/>
        <v>0</v>
      </c>
      <c r="AD332" s="1">
        <f t="shared" si="128"/>
        <v>0</v>
      </c>
      <c r="AE332" s="1" t="str">
        <f t="shared" si="133"/>
        <v/>
      </c>
      <c r="AF332" s="1" t="str">
        <f t="shared" si="129"/>
        <v/>
      </c>
      <c r="AG332" s="1" t="str">
        <f t="shared" si="129"/>
        <v/>
      </c>
      <c r="AH332" s="1" t="str">
        <f t="shared" si="129"/>
        <v/>
      </c>
      <c r="AI332" s="1" t="e">
        <f t="shared" si="134"/>
        <v>#N/A</v>
      </c>
      <c r="AJ332" s="9" t="e">
        <f t="shared" si="115"/>
        <v>#N/A</v>
      </c>
      <c r="AK332" s="9" t="e">
        <f t="shared" si="116"/>
        <v>#N/A</v>
      </c>
      <c r="AL332" s="9" t="e">
        <f t="shared" si="117"/>
        <v>#N/A</v>
      </c>
      <c r="AM332" s="9" t="e">
        <f t="shared" si="118"/>
        <v>#N/A</v>
      </c>
      <c r="AN332" s="9" t="e">
        <f t="shared" si="119"/>
        <v>#N/A</v>
      </c>
      <c r="AO332" s="9" t="e">
        <f t="shared" si="120"/>
        <v>#N/A</v>
      </c>
      <c r="AP332" s="1" t="str">
        <f t="shared" si="130"/>
        <v/>
      </c>
      <c r="AQ332" s="1" t="str">
        <f t="shared" si="130"/>
        <v/>
      </c>
      <c r="AS332" s="1" t="str">
        <f t="shared" si="131"/>
        <v/>
      </c>
      <c r="AT332" s="1" t="e">
        <f t="shared" si="135"/>
        <v>#N/A</v>
      </c>
      <c r="AU332" s="1" t="e">
        <f t="shared" si="121"/>
        <v>#N/A</v>
      </c>
      <c r="AV332" s="9" t="e">
        <f t="shared" si="132"/>
        <v>#N/A</v>
      </c>
      <c r="AW332" s="9" t="e">
        <f t="shared" si="122"/>
        <v>#N/A</v>
      </c>
      <c r="AX332" s="9" t="e">
        <f t="shared" si="123"/>
        <v>#N/A</v>
      </c>
      <c r="AY332" s="9" t="e">
        <f t="shared" si="124"/>
        <v>#N/A</v>
      </c>
      <c r="AZ332" s="9" t="e">
        <f t="shared" si="125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 t="e">
        <f t="shared" si="114"/>
        <v>#N/A</v>
      </c>
      <c r="C333" s="3"/>
      <c r="D333" s="3"/>
      <c r="E333" s="3"/>
      <c r="F333" s="3"/>
      <c r="G333" s="3"/>
      <c r="H333" s="3"/>
      <c r="I333" s="3"/>
      <c r="J333" s="80"/>
      <c r="K333" s="80"/>
      <c r="L333" s="80"/>
      <c r="M333" s="104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1">
        <f t="shared" si="126"/>
        <v>0</v>
      </c>
      <c r="AB333" s="1">
        <f t="shared" si="126"/>
        <v>0</v>
      </c>
      <c r="AC333" s="1">
        <f t="shared" si="127"/>
        <v>0</v>
      </c>
      <c r="AD333" s="1">
        <f t="shared" si="128"/>
        <v>0</v>
      </c>
      <c r="AE333" s="1" t="str">
        <f t="shared" si="133"/>
        <v/>
      </c>
      <c r="AF333" s="1" t="str">
        <f t="shared" si="129"/>
        <v/>
      </c>
      <c r="AG333" s="1" t="str">
        <f t="shared" si="129"/>
        <v/>
      </c>
      <c r="AH333" s="1" t="str">
        <f t="shared" si="129"/>
        <v/>
      </c>
      <c r="AI333" s="1" t="e">
        <f t="shared" si="134"/>
        <v>#N/A</v>
      </c>
      <c r="AJ333" s="9" t="e">
        <f t="shared" si="115"/>
        <v>#N/A</v>
      </c>
      <c r="AK333" s="9" t="e">
        <f t="shared" si="116"/>
        <v>#N/A</v>
      </c>
      <c r="AL333" s="9" t="e">
        <f t="shared" si="117"/>
        <v>#N/A</v>
      </c>
      <c r="AM333" s="9" t="e">
        <f t="shared" si="118"/>
        <v>#N/A</v>
      </c>
      <c r="AN333" s="9" t="e">
        <f t="shared" si="119"/>
        <v>#N/A</v>
      </c>
      <c r="AO333" s="9" t="e">
        <f t="shared" si="120"/>
        <v>#N/A</v>
      </c>
      <c r="AP333" s="1" t="str">
        <f t="shared" si="130"/>
        <v/>
      </c>
      <c r="AQ333" s="1" t="str">
        <f t="shared" si="130"/>
        <v/>
      </c>
      <c r="AS333" s="1" t="str">
        <f t="shared" si="131"/>
        <v/>
      </c>
      <c r="AT333" s="1" t="e">
        <f t="shared" si="135"/>
        <v>#N/A</v>
      </c>
      <c r="AU333" s="1" t="e">
        <f t="shared" si="121"/>
        <v>#N/A</v>
      </c>
      <c r="AV333" s="9" t="e">
        <f t="shared" si="132"/>
        <v>#N/A</v>
      </c>
      <c r="AW333" s="9" t="e">
        <f t="shared" si="122"/>
        <v>#N/A</v>
      </c>
      <c r="AX333" s="9" t="e">
        <f t="shared" si="123"/>
        <v>#N/A</v>
      </c>
      <c r="AY333" s="9" t="e">
        <f t="shared" si="124"/>
        <v>#N/A</v>
      </c>
      <c r="AZ333" s="9" t="e">
        <f t="shared" si="125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 t="e">
        <f t="shared" ref="B334:B373" si="136">IF(C334="",NA(),E334+G334+H334+I334)</f>
        <v>#N/A</v>
      </c>
      <c r="C334" s="3"/>
      <c r="D334" s="3"/>
      <c r="E334" s="3"/>
      <c r="F334" s="3"/>
      <c r="G334" s="3"/>
      <c r="H334" s="3"/>
      <c r="I334" s="3"/>
      <c r="J334" s="80"/>
      <c r="K334" s="80"/>
      <c r="L334" s="80"/>
      <c r="M334" s="104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1">
        <f t="shared" si="126"/>
        <v>0</v>
      </c>
      <c r="AB334" s="1">
        <f t="shared" si="126"/>
        <v>0</v>
      </c>
      <c r="AC334" s="1">
        <f t="shared" si="127"/>
        <v>0</v>
      </c>
      <c r="AD334" s="1">
        <f t="shared" si="128"/>
        <v>0</v>
      </c>
      <c r="AE334" s="1" t="str">
        <f t="shared" si="133"/>
        <v/>
      </c>
      <c r="AF334" s="1" t="str">
        <f t="shared" si="129"/>
        <v/>
      </c>
      <c r="AG334" s="1" t="str">
        <f t="shared" si="129"/>
        <v/>
      </c>
      <c r="AH334" s="1" t="str">
        <f t="shared" si="129"/>
        <v/>
      </c>
      <c r="AI334" s="1" t="e">
        <f t="shared" si="134"/>
        <v>#N/A</v>
      </c>
      <c r="AJ334" s="9" t="e">
        <f t="shared" ref="AJ334:AJ373" si="137">IF(OR(ISNA(B334),B334=0),NA(),I334/B334)</f>
        <v>#N/A</v>
      </c>
      <c r="AK334" s="9" t="e">
        <f t="shared" ref="AK334:AK373" si="138">IF(OR(ISNA(B334),B334=0),NA(),B334/$AK$11)</f>
        <v>#N/A</v>
      </c>
      <c r="AL334" s="9" t="e">
        <f t="shared" ref="AL334:AL373" si="139">IF(OR(ISNA(B334),B334=0),NA(),E334/$AK$11)</f>
        <v>#N/A</v>
      </c>
      <c r="AM334" s="9" t="e">
        <f t="shared" ref="AM334:AM373" si="140">IF(OR(ISNA(B334),B334=0),NA(),G334/$AK$11)</f>
        <v>#N/A</v>
      </c>
      <c r="AN334" s="9" t="e">
        <f t="shared" ref="AN334:AN373" si="141">IF(OR(ISNA(B334),B334=0),NA(),I334/$AK$11)</f>
        <v>#N/A</v>
      </c>
      <c r="AO334" s="9" t="e">
        <f t="shared" ref="AO334:AO373" si="142">+IF(OR(ISNA(B334),B334=0),NA(),AI334/$AK$11)</f>
        <v>#N/A</v>
      </c>
      <c r="AP334" s="1" t="str">
        <f t="shared" si="130"/>
        <v/>
      </c>
      <c r="AQ334" s="1" t="str">
        <f t="shared" si="130"/>
        <v/>
      </c>
      <c r="AS334" s="1" t="str">
        <f t="shared" si="131"/>
        <v/>
      </c>
      <c r="AT334" s="1" t="e">
        <f t="shared" si="135"/>
        <v>#N/A</v>
      </c>
      <c r="AU334" s="1" t="e">
        <f t="shared" ref="AU334:AU373" si="143">IF(C334="",NA(),V334+W334+X334)</f>
        <v>#N/A</v>
      </c>
      <c r="AV334" s="9" t="e">
        <f t="shared" si="132"/>
        <v>#N/A</v>
      </c>
      <c r="AW334" s="9" t="e">
        <f t="shared" ref="AW334:AW373" si="144">IF(OR(ISNA(B334),B334=0),NA(),V334/$AK$11)</f>
        <v>#N/A</v>
      </c>
      <c r="AX334" s="9" t="e">
        <f t="shared" ref="AX334:AX373" si="145">IF(OR(ISNA(B334),B334=0),NA(),W334/$AK$11)</f>
        <v>#N/A</v>
      </c>
      <c r="AY334" s="9" t="e">
        <f t="shared" ref="AY334:AY373" si="146">IF(OR(ISNA(B334),B334=0),NA(),X334/$AK$11)</f>
        <v>#N/A</v>
      </c>
      <c r="AZ334" s="9" t="e">
        <f t="shared" ref="AZ334:AZ373" si="147">IF(OR(ISNA(B334),B334=0),NA(),AT334/$AK$11)</f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 t="e">
        <f t="shared" si="136"/>
        <v>#N/A</v>
      </c>
      <c r="C335" s="3"/>
      <c r="D335" s="3"/>
      <c r="E335" s="3"/>
      <c r="F335" s="3"/>
      <c r="G335" s="3"/>
      <c r="H335" s="3"/>
      <c r="I335" s="3"/>
      <c r="J335" s="80"/>
      <c r="K335" s="80"/>
      <c r="L335" s="80"/>
      <c r="M335" s="104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1">
        <f t="shared" ref="AA335:AB373" si="148">+D335+U335</f>
        <v>0</v>
      </c>
      <c r="AB335" s="1">
        <f t="shared" si="148"/>
        <v>0</v>
      </c>
      <c r="AC335" s="1">
        <f t="shared" ref="AC335:AC373" si="149">+G335+W335</f>
        <v>0</v>
      </c>
      <c r="AD335" s="1">
        <f t="shared" ref="AD335:AD373" si="150">+I335+X335</f>
        <v>0</v>
      </c>
      <c r="AE335" s="1" t="str">
        <f t="shared" si="133"/>
        <v/>
      </c>
      <c r="AF335" s="1" t="str">
        <f t="shared" ref="AF335:AH373" si="151">IF($C335="","",G335-G334)</f>
        <v/>
      </c>
      <c r="AG335" s="1" t="str">
        <f t="shared" si="151"/>
        <v/>
      </c>
      <c r="AH335" s="1" t="str">
        <f t="shared" si="151"/>
        <v/>
      </c>
      <c r="AI335" s="1" t="e">
        <f t="shared" si="134"/>
        <v>#N/A</v>
      </c>
      <c r="AJ335" s="9" t="e">
        <f t="shared" si="137"/>
        <v>#N/A</v>
      </c>
      <c r="AK335" s="9" t="e">
        <f t="shared" si="138"/>
        <v>#N/A</v>
      </c>
      <c r="AL335" s="9" t="e">
        <f t="shared" si="139"/>
        <v>#N/A</v>
      </c>
      <c r="AM335" s="9" t="e">
        <f t="shared" si="140"/>
        <v>#N/A</v>
      </c>
      <c r="AN335" s="9" t="e">
        <f t="shared" si="141"/>
        <v>#N/A</v>
      </c>
      <c r="AO335" s="9" t="e">
        <f t="shared" si="142"/>
        <v>#N/A</v>
      </c>
      <c r="AP335" s="1" t="str">
        <f t="shared" ref="AP335:AQ373" si="152">IF($C335="","",V335-V334)</f>
        <v/>
      </c>
      <c r="AQ335" s="1" t="str">
        <f t="shared" si="152"/>
        <v/>
      </c>
      <c r="AS335" s="1" t="str">
        <f t="shared" ref="AS335:AS373" si="153">IF($C335="","",X335-X334)</f>
        <v/>
      </c>
      <c r="AT335" s="1" t="e">
        <f t="shared" si="135"/>
        <v>#N/A</v>
      </c>
      <c r="AU335" s="1" t="e">
        <f t="shared" si="143"/>
        <v>#N/A</v>
      </c>
      <c r="AV335" s="9" t="e">
        <f t="shared" ref="AV335:AV373" si="154">IF(OR(ISNA(B335),B335=0),NA(),AU335/$AK$11)</f>
        <v>#N/A</v>
      </c>
      <c r="AW335" s="9" t="e">
        <f t="shared" si="144"/>
        <v>#N/A</v>
      </c>
      <c r="AX335" s="9" t="e">
        <f t="shared" si="145"/>
        <v>#N/A</v>
      </c>
      <c r="AY335" s="9" t="e">
        <f t="shared" si="146"/>
        <v>#N/A</v>
      </c>
      <c r="AZ335" s="9" t="e">
        <f t="shared" si="147"/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 t="e">
        <f t="shared" si="136"/>
        <v>#N/A</v>
      </c>
      <c r="C336" s="3"/>
      <c r="D336" s="3"/>
      <c r="E336" s="3"/>
      <c r="F336" s="3"/>
      <c r="G336" s="3"/>
      <c r="H336" s="3"/>
      <c r="I336" s="3"/>
      <c r="J336" s="80"/>
      <c r="K336" s="80"/>
      <c r="L336" s="80"/>
      <c r="M336" s="104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1">
        <f t="shared" si="148"/>
        <v>0</v>
      </c>
      <c r="AB336" s="1">
        <f t="shared" si="148"/>
        <v>0</v>
      </c>
      <c r="AC336" s="1">
        <f t="shared" si="149"/>
        <v>0</v>
      </c>
      <c r="AD336" s="1">
        <f t="shared" si="150"/>
        <v>0</v>
      </c>
      <c r="AE336" s="1" t="str">
        <f t="shared" ref="AE336:AE373" si="155">IF($C336="","",E336-E335)</f>
        <v/>
      </c>
      <c r="AF336" s="1" t="str">
        <f t="shared" si="151"/>
        <v/>
      </c>
      <c r="AG336" s="1" t="str">
        <f t="shared" si="151"/>
        <v/>
      </c>
      <c r="AH336" s="1" t="str">
        <f t="shared" si="151"/>
        <v/>
      </c>
      <c r="AI336" s="1" t="e">
        <f t="shared" ref="AI336:AI373" si="156">IF(OR($C336="",ISNA($C336)),NA(),AE336+AF336+AG336+AH336)</f>
        <v>#N/A</v>
      </c>
      <c r="AJ336" s="9" t="e">
        <f t="shared" si="137"/>
        <v>#N/A</v>
      </c>
      <c r="AK336" s="9" t="e">
        <f t="shared" si="138"/>
        <v>#N/A</v>
      </c>
      <c r="AL336" s="9" t="e">
        <f t="shared" si="139"/>
        <v>#N/A</v>
      </c>
      <c r="AM336" s="9" t="e">
        <f t="shared" si="140"/>
        <v>#N/A</v>
      </c>
      <c r="AN336" s="9" t="e">
        <f t="shared" si="141"/>
        <v>#N/A</v>
      </c>
      <c r="AO336" s="9" t="e">
        <f t="shared" si="142"/>
        <v>#N/A</v>
      </c>
      <c r="AP336" s="1" t="str">
        <f t="shared" si="152"/>
        <v/>
      </c>
      <c r="AQ336" s="1" t="str">
        <f t="shared" si="152"/>
        <v/>
      </c>
      <c r="AS336" s="1" t="str">
        <f t="shared" si="153"/>
        <v/>
      </c>
      <c r="AT336" s="1" t="e">
        <f t="shared" ref="AT336:AT373" si="157">IF(OR($C336="",ISNA($C336)),NA(),AP336+AQ336+AR336+AS336)</f>
        <v>#N/A</v>
      </c>
      <c r="AU336" s="1" t="e">
        <f t="shared" si="143"/>
        <v>#N/A</v>
      </c>
      <c r="AV336" s="9" t="e">
        <f t="shared" si="154"/>
        <v>#N/A</v>
      </c>
      <c r="AW336" s="9" t="e">
        <f t="shared" si="144"/>
        <v>#N/A</v>
      </c>
      <c r="AX336" s="9" t="e">
        <f t="shared" si="145"/>
        <v>#N/A</v>
      </c>
      <c r="AY336" s="9" t="e">
        <f t="shared" si="146"/>
        <v>#N/A</v>
      </c>
      <c r="AZ336" s="9" t="e">
        <f t="shared" si="147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 t="e">
        <f t="shared" si="136"/>
        <v>#N/A</v>
      </c>
      <c r="C337" s="3"/>
      <c r="D337" s="3"/>
      <c r="E337" s="3"/>
      <c r="F337" s="3"/>
      <c r="G337" s="3"/>
      <c r="H337" s="3"/>
      <c r="I337" s="3"/>
      <c r="J337" s="80"/>
      <c r="K337" s="80"/>
      <c r="L337" s="80"/>
      <c r="M337" s="104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1">
        <f t="shared" si="148"/>
        <v>0</v>
      </c>
      <c r="AB337" s="1">
        <f t="shared" si="148"/>
        <v>0</v>
      </c>
      <c r="AC337" s="1">
        <f t="shared" si="149"/>
        <v>0</v>
      </c>
      <c r="AD337" s="1">
        <f t="shared" si="150"/>
        <v>0</v>
      </c>
      <c r="AE337" s="1" t="str">
        <f t="shared" si="155"/>
        <v/>
      </c>
      <c r="AF337" s="1" t="str">
        <f t="shared" si="151"/>
        <v/>
      </c>
      <c r="AG337" s="1" t="str">
        <f t="shared" si="151"/>
        <v/>
      </c>
      <c r="AH337" s="1" t="str">
        <f t="shared" si="151"/>
        <v/>
      </c>
      <c r="AI337" s="1" t="e">
        <f t="shared" si="156"/>
        <v>#N/A</v>
      </c>
      <c r="AJ337" s="9" t="e">
        <f t="shared" si="137"/>
        <v>#N/A</v>
      </c>
      <c r="AK337" s="9" t="e">
        <f t="shared" si="138"/>
        <v>#N/A</v>
      </c>
      <c r="AL337" s="9" t="e">
        <f t="shared" si="139"/>
        <v>#N/A</v>
      </c>
      <c r="AM337" s="9" t="e">
        <f t="shared" si="140"/>
        <v>#N/A</v>
      </c>
      <c r="AN337" s="9" t="e">
        <f t="shared" si="141"/>
        <v>#N/A</v>
      </c>
      <c r="AO337" s="9" t="e">
        <f t="shared" si="142"/>
        <v>#N/A</v>
      </c>
      <c r="AP337" s="1" t="str">
        <f t="shared" si="152"/>
        <v/>
      </c>
      <c r="AQ337" s="1" t="str">
        <f t="shared" si="152"/>
        <v/>
      </c>
      <c r="AS337" s="1" t="str">
        <f t="shared" si="153"/>
        <v/>
      </c>
      <c r="AT337" s="1" t="e">
        <f t="shared" si="157"/>
        <v>#N/A</v>
      </c>
      <c r="AU337" s="1" t="e">
        <f t="shared" si="143"/>
        <v>#N/A</v>
      </c>
      <c r="AV337" s="9" t="e">
        <f t="shared" si="154"/>
        <v>#N/A</v>
      </c>
      <c r="AW337" s="9" t="e">
        <f t="shared" si="144"/>
        <v>#N/A</v>
      </c>
      <c r="AX337" s="9" t="e">
        <f t="shared" si="145"/>
        <v>#N/A</v>
      </c>
      <c r="AY337" s="9" t="e">
        <f t="shared" si="146"/>
        <v>#N/A</v>
      </c>
      <c r="AZ337" s="9" t="e">
        <f t="shared" si="147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 t="e">
        <f t="shared" si="136"/>
        <v>#N/A</v>
      </c>
      <c r="C338" s="3"/>
      <c r="D338" s="3"/>
      <c r="E338" s="3"/>
      <c r="F338" s="3"/>
      <c r="G338" s="3"/>
      <c r="H338" s="3"/>
      <c r="I338" s="3"/>
      <c r="J338" s="80"/>
      <c r="K338" s="80"/>
      <c r="L338" s="80"/>
      <c r="M338" s="104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1">
        <f t="shared" si="148"/>
        <v>0</v>
      </c>
      <c r="AB338" s="1">
        <f t="shared" si="148"/>
        <v>0</v>
      </c>
      <c r="AC338" s="1">
        <f t="shared" si="149"/>
        <v>0</v>
      </c>
      <c r="AD338" s="1">
        <f t="shared" si="150"/>
        <v>0</v>
      </c>
      <c r="AE338" s="1" t="str">
        <f t="shared" si="155"/>
        <v/>
      </c>
      <c r="AF338" s="1" t="str">
        <f t="shared" si="151"/>
        <v/>
      </c>
      <c r="AG338" s="1" t="str">
        <f t="shared" si="151"/>
        <v/>
      </c>
      <c r="AH338" s="1" t="str">
        <f t="shared" si="151"/>
        <v/>
      </c>
      <c r="AI338" s="1" t="e">
        <f t="shared" si="156"/>
        <v>#N/A</v>
      </c>
      <c r="AJ338" s="9" t="e">
        <f t="shared" si="137"/>
        <v>#N/A</v>
      </c>
      <c r="AK338" s="9" t="e">
        <f t="shared" si="138"/>
        <v>#N/A</v>
      </c>
      <c r="AL338" s="9" t="e">
        <f t="shared" si="139"/>
        <v>#N/A</v>
      </c>
      <c r="AM338" s="9" t="e">
        <f t="shared" si="140"/>
        <v>#N/A</v>
      </c>
      <c r="AN338" s="9" t="e">
        <f t="shared" si="141"/>
        <v>#N/A</v>
      </c>
      <c r="AO338" s="9" t="e">
        <f t="shared" si="142"/>
        <v>#N/A</v>
      </c>
      <c r="AP338" s="1" t="str">
        <f t="shared" si="152"/>
        <v/>
      </c>
      <c r="AQ338" s="1" t="str">
        <f t="shared" si="152"/>
        <v/>
      </c>
      <c r="AS338" s="1" t="str">
        <f t="shared" si="153"/>
        <v/>
      </c>
      <c r="AT338" s="1" t="e">
        <f t="shared" si="157"/>
        <v>#N/A</v>
      </c>
      <c r="AU338" s="1" t="e">
        <f t="shared" si="143"/>
        <v>#N/A</v>
      </c>
      <c r="AV338" s="9" t="e">
        <f t="shared" si="154"/>
        <v>#N/A</v>
      </c>
      <c r="AW338" s="9" t="e">
        <f t="shared" si="144"/>
        <v>#N/A</v>
      </c>
      <c r="AX338" s="9" t="e">
        <f t="shared" si="145"/>
        <v>#N/A</v>
      </c>
      <c r="AY338" s="9" t="e">
        <f t="shared" si="146"/>
        <v>#N/A</v>
      </c>
      <c r="AZ338" s="9" t="e">
        <f t="shared" si="147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 t="e">
        <f t="shared" si="136"/>
        <v>#N/A</v>
      </c>
      <c r="C339" s="3"/>
      <c r="D339" s="3"/>
      <c r="E339" s="3"/>
      <c r="F339" s="3"/>
      <c r="G339" s="3"/>
      <c r="H339" s="3"/>
      <c r="I339" s="3"/>
      <c r="J339" s="80"/>
      <c r="K339" s="80"/>
      <c r="L339" s="80"/>
      <c r="M339" s="104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1">
        <f t="shared" si="148"/>
        <v>0</v>
      </c>
      <c r="AB339" s="1">
        <f t="shared" si="148"/>
        <v>0</v>
      </c>
      <c r="AC339" s="1">
        <f t="shared" si="149"/>
        <v>0</v>
      </c>
      <c r="AD339" s="1">
        <f t="shared" si="150"/>
        <v>0</v>
      </c>
      <c r="AE339" s="1" t="str">
        <f t="shared" si="155"/>
        <v/>
      </c>
      <c r="AF339" s="1" t="str">
        <f t="shared" si="151"/>
        <v/>
      </c>
      <c r="AG339" s="1" t="str">
        <f t="shared" si="151"/>
        <v/>
      </c>
      <c r="AH339" s="1" t="str">
        <f t="shared" si="151"/>
        <v/>
      </c>
      <c r="AI339" s="1" t="e">
        <f t="shared" si="156"/>
        <v>#N/A</v>
      </c>
      <c r="AJ339" s="9" t="e">
        <f t="shared" si="137"/>
        <v>#N/A</v>
      </c>
      <c r="AK339" s="9" t="e">
        <f t="shared" si="138"/>
        <v>#N/A</v>
      </c>
      <c r="AL339" s="9" t="e">
        <f t="shared" si="139"/>
        <v>#N/A</v>
      </c>
      <c r="AM339" s="9" t="e">
        <f t="shared" si="140"/>
        <v>#N/A</v>
      </c>
      <c r="AN339" s="9" t="e">
        <f t="shared" si="141"/>
        <v>#N/A</v>
      </c>
      <c r="AO339" s="9" t="e">
        <f t="shared" si="142"/>
        <v>#N/A</v>
      </c>
      <c r="AP339" s="1" t="str">
        <f t="shared" si="152"/>
        <v/>
      </c>
      <c r="AQ339" s="1" t="str">
        <f t="shared" si="152"/>
        <v/>
      </c>
      <c r="AS339" s="1" t="str">
        <f t="shared" si="153"/>
        <v/>
      </c>
      <c r="AT339" s="1" t="e">
        <f t="shared" si="157"/>
        <v>#N/A</v>
      </c>
      <c r="AU339" s="1" t="e">
        <f t="shared" si="143"/>
        <v>#N/A</v>
      </c>
      <c r="AV339" s="9" t="e">
        <f t="shared" si="154"/>
        <v>#N/A</v>
      </c>
      <c r="AW339" s="9" t="e">
        <f t="shared" si="144"/>
        <v>#N/A</v>
      </c>
      <c r="AX339" s="9" t="e">
        <f t="shared" si="145"/>
        <v>#N/A</v>
      </c>
      <c r="AY339" s="9" t="e">
        <f t="shared" si="146"/>
        <v>#N/A</v>
      </c>
      <c r="AZ339" s="9" t="e">
        <f t="shared" si="147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 t="e">
        <f t="shared" si="136"/>
        <v>#N/A</v>
      </c>
      <c r="C340" s="3"/>
      <c r="D340" s="3"/>
      <c r="E340" s="3"/>
      <c r="F340" s="3"/>
      <c r="G340" s="3"/>
      <c r="H340" s="3"/>
      <c r="I340" s="3"/>
      <c r="J340" s="80"/>
      <c r="K340" s="80"/>
      <c r="L340" s="80"/>
      <c r="M340" s="104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1">
        <f t="shared" si="148"/>
        <v>0</v>
      </c>
      <c r="AB340" s="1">
        <f t="shared" si="148"/>
        <v>0</v>
      </c>
      <c r="AC340" s="1">
        <f t="shared" si="149"/>
        <v>0</v>
      </c>
      <c r="AD340" s="1">
        <f t="shared" si="150"/>
        <v>0</v>
      </c>
      <c r="AE340" s="1" t="str">
        <f t="shared" si="155"/>
        <v/>
      </c>
      <c r="AF340" s="1" t="str">
        <f t="shared" si="151"/>
        <v/>
      </c>
      <c r="AG340" s="1" t="str">
        <f t="shared" si="151"/>
        <v/>
      </c>
      <c r="AH340" s="1" t="str">
        <f t="shared" si="151"/>
        <v/>
      </c>
      <c r="AI340" s="1" t="e">
        <f t="shared" si="156"/>
        <v>#N/A</v>
      </c>
      <c r="AJ340" s="9" t="e">
        <f t="shared" si="137"/>
        <v>#N/A</v>
      </c>
      <c r="AK340" s="9" t="e">
        <f t="shared" si="138"/>
        <v>#N/A</v>
      </c>
      <c r="AL340" s="9" t="e">
        <f t="shared" si="139"/>
        <v>#N/A</v>
      </c>
      <c r="AM340" s="9" t="e">
        <f t="shared" si="140"/>
        <v>#N/A</v>
      </c>
      <c r="AN340" s="9" t="e">
        <f t="shared" si="141"/>
        <v>#N/A</v>
      </c>
      <c r="AO340" s="9" t="e">
        <f t="shared" si="142"/>
        <v>#N/A</v>
      </c>
      <c r="AP340" s="1" t="str">
        <f t="shared" si="152"/>
        <v/>
      </c>
      <c r="AQ340" s="1" t="str">
        <f t="shared" si="152"/>
        <v/>
      </c>
      <c r="AS340" s="1" t="str">
        <f t="shared" si="153"/>
        <v/>
      </c>
      <c r="AT340" s="1" t="e">
        <f t="shared" si="157"/>
        <v>#N/A</v>
      </c>
      <c r="AU340" s="1" t="e">
        <f t="shared" si="143"/>
        <v>#N/A</v>
      </c>
      <c r="AV340" s="9" t="e">
        <f t="shared" si="154"/>
        <v>#N/A</v>
      </c>
      <c r="AW340" s="9" t="e">
        <f t="shared" si="144"/>
        <v>#N/A</v>
      </c>
      <c r="AX340" s="9" t="e">
        <f t="shared" si="145"/>
        <v>#N/A</v>
      </c>
      <c r="AY340" s="9" t="e">
        <f t="shared" si="146"/>
        <v>#N/A</v>
      </c>
      <c r="AZ340" s="9" t="e">
        <f t="shared" si="147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 t="e">
        <f t="shared" si="136"/>
        <v>#N/A</v>
      </c>
      <c r="C341" s="3"/>
      <c r="D341" s="3"/>
      <c r="E341" s="3"/>
      <c r="F341" s="3"/>
      <c r="G341" s="3"/>
      <c r="H341" s="3"/>
      <c r="I341" s="3"/>
      <c r="J341" s="80"/>
      <c r="K341" s="80"/>
      <c r="L341" s="80"/>
      <c r="M341" s="104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1">
        <f t="shared" si="148"/>
        <v>0</v>
      </c>
      <c r="AB341" s="1">
        <f t="shared" si="148"/>
        <v>0</v>
      </c>
      <c r="AC341" s="1">
        <f t="shared" si="149"/>
        <v>0</v>
      </c>
      <c r="AD341" s="1">
        <f t="shared" si="150"/>
        <v>0</v>
      </c>
      <c r="AE341" s="1" t="str">
        <f t="shared" si="155"/>
        <v/>
      </c>
      <c r="AF341" s="1" t="str">
        <f t="shared" si="151"/>
        <v/>
      </c>
      <c r="AG341" s="1" t="str">
        <f t="shared" si="151"/>
        <v/>
      </c>
      <c r="AH341" s="1" t="str">
        <f t="shared" si="151"/>
        <v/>
      </c>
      <c r="AI341" s="1" t="e">
        <f t="shared" si="156"/>
        <v>#N/A</v>
      </c>
      <c r="AJ341" s="9" t="e">
        <f t="shared" si="137"/>
        <v>#N/A</v>
      </c>
      <c r="AK341" s="9" t="e">
        <f t="shared" si="138"/>
        <v>#N/A</v>
      </c>
      <c r="AL341" s="9" t="e">
        <f t="shared" si="139"/>
        <v>#N/A</v>
      </c>
      <c r="AM341" s="9" t="e">
        <f t="shared" si="140"/>
        <v>#N/A</v>
      </c>
      <c r="AN341" s="9" t="e">
        <f t="shared" si="141"/>
        <v>#N/A</v>
      </c>
      <c r="AO341" s="9" t="e">
        <f t="shared" si="142"/>
        <v>#N/A</v>
      </c>
      <c r="AP341" s="1" t="str">
        <f t="shared" si="152"/>
        <v/>
      </c>
      <c r="AQ341" s="1" t="str">
        <f t="shared" si="152"/>
        <v/>
      </c>
      <c r="AS341" s="1" t="str">
        <f t="shared" si="153"/>
        <v/>
      </c>
      <c r="AT341" s="1" t="e">
        <f t="shared" si="157"/>
        <v>#N/A</v>
      </c>
      <c r="AU341" s="1" t="e">
        <f t="shared" si="143"/>
        <v>#N/A</v>
      </c>
      <c r="AV341" s="9" t="e">
        <f t="shared" si="154"/>
        <v>#N/A</v>
      </c>
      <c r="AW341" s="9" t="e">
        <f t="shared" si="144"/>
        <v>#N/A</v>
      </c>
      <c r="AX341" s="9" t="e">
        <f t="shared" si="145"/>
        <v>#N/A</v>
      </c>
      <c r="AY341" s="9" t="e">
        <f t="shared" si="146"/>
        <v>#N/A</v>
      </c>
      <c r="AZ341" s="9" t="e">
        <f t="shared" si="147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 t="e">
        <f t="shared" si="136"/>
        <v>#N/A</v>
      </c>
      <c r="C342" s="3"/>
      <c r="D342" s="3"/>
      <c r="E342" s="3"/>
      <c r="F342" s="3"/>
      <c r="G342" s="3"/>
      <c r="H342" s="3"/>
      <c r="I342" s="3"/>
      <c r="J342" s="80"/>
      <c r="K342" s="80"/>
      <c r="L342" s="80"/>
      <c r="M342" s="104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1">
        <f t="shared" si="148"/>
        <v>0</v>
      </c>
      <c r="AB342" s="1">
        <f t="shared" si="148"/>
        <v>0</v>
      </c>
      <c r="AC342" s="1">
        <f t="shared" si="149"/>
        <v>0</v>
      </c>
      <c r="AD342" s="1">
        <f t="shared" si="150"/>
        <v>0</v>
      </c>
      <c r="AE342" s="1" t="str">
        <f t="shared" si="155"/>
        <v/>
      </c>
      <c r="AF342" s="1" t="str">
        <f t="shared" si="151"/>
        <v/>
      </c>
      <c r="AG342" s="1" t="str">
        <f t="shared" si="151"/>
        <v/>
      </c>
      <c r="AH342" s="1" t="str">
        <f t="shared" si="151"/>
        <v/>
      </c>
      <c r="AI342" s="1" t="e">
        <f t="shared" si="156"/>
        <v>#N/A</v>
      </c>
      <c r="AJ342" s="9" t="e">
        <f t="shared" si="137"/>
        <v>#N/A</v>
      </c>
      <c r="AK342" s="9" t="e">
        <f t="shared" si="138"/>
        <v>#N/A</v>
      </c>
      <c r="AL342" s="9" t="e">
        <f t="shared" si="139"/>
        <v>#N/A</v>
      </c>
      <c r="AM342" s="9" t="e">
        <f t="shared" si="140"/>
        <v>#N/A</v>
      </c>
      <c r="AN342" s="9" t="e">
        <f t="shared" si="141"/>
        <v>#N/A</v>
      </c>
      <c r="AO342" s="9" t="e">
        <f t="shared" si="142"/>
        <v>#N/A</v>
      </c>
      <c r="AP342" s="1" t="str">
        <f t="shared" si="152"/>
        <v/>
      </c>
      <c r="AQ342" s="1" t="str">
        <f t="shared" si="152"/>
        <v/>
      </c>
      <c r="AS342" s="1" t="str">
        <f t="shared" si="153"/>
        <v/>
      </c>
      <c r="AT342" s="1" t="e">
        <f t="shared" si="157"/>
        <v>#N/A</v>
      </c>
      <c r="AU342" s="1" t="e">
        <f t="shared" si="143"/>
        <v>#N/A</v>
      </c>
      <c r="AV342" s="9" t="e">
        <f t="shared" si="154"/>
        <v>#N/A</v>
      </c>
      <c r="AW342" s="9" t="e">
        <f t="shared" si="144"/>
        <v>#N/A</v>
      </c>
      <c r="AX342" s="9" t="e">
        <f t="shared" si="145"/>
        <v>#N/A</v>
      </c>
      <c r="AY342" s="9" t="e">
        <f t="shared" si="146"/>
        <v>#N/A</v>
      </c>
      <c r="AZ342" s="9" t="e">
        <f t="shared" si="147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 t="e">
        <f t="shared" si="136"/>
        <v>#N/A</v>
      </c>
      <c r="C343" s="3"/>
      <c r="D343" s="3"/>
      <c r="E343" s="3"/>
      <c r="F343" s="3"/>
      <c r="G343" s="3"/>
      <c r="H343" s="3"/>
      <c r="I343" s="3"/>
      <c r="J343" s="80"/>
      <c r="K343" s="80"/>
      <c r="L343" s="80"/>
      <c r="M343" s="104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1">
        <f t="shared" si="148"/>
        <v>0</v>
      </c>
      <c r="AB343" s="1">
        <f t="shared" si="148"/>
        <v>0</v>
      </c>
      <c r="AC343" s="1">
        <f t="shared" si="149"/>
        <v>0</v>
      </c>
      <c r="AD343" s="1">
        <f t="shared" si="150"/>
        <v>0</v>
      </c>
      <c r="AE343" s="1" t="str">
        <f t="shared" si="155"/>
        <v/>
      </c>
      <c r="AF343" s="1" t="str">
        <f t="shared" si="151"/>
        <v/>
      </c>
      <c r="AG343" s="1" t="str">
        <f t="shared" si="151"/>
        <v/>
      </c>
      <c r="AH343" s="1" t="str">
        <f t="shared" si="151"/>
        <v/>
      </c>
      <c r="AI343" s="1" t="e">
        <f t="shared" si="156"/>
        <v>#N/A</v>
      </c>
      <c r="AJ343" s="9" t="e">
        <f t="shared" si="137"/>
        <v>#N/A</v>
      </c>
      <c r="AK343" s="9" t="e">
        <f t="shared" si="138"/>
        <v>#N/A</v>
      </c>
      <c r="AL343" s="9" t="e">
        <f t="shared" si="139"/>
        <v>#N/A</v>
      </c>
      <c r="AM343" s="9" t="e">
        <f t="shared" si="140"/>
        <v>#N/A</v>
      </c>
      <c r="AN343" s="9" t="e">
        <f t="shared" si="141"/>
        <v>#N/A</v>
      </c>
      <c r="AO343" s="9" t="e">
        <f t="shared" si="142"/>
        <v>#N/A</v>
      </c>
      <c r="AP343" s="1" t="str">
        <f t="shared" si="152"/>
        <v/>
      </c>
      <c r="AQ343" s="1" t="str">
        <f t="shared" si="152"/>
        <v/>
      </c>
      <c r="AS343" s="1" t="str">
        <f t="shared" si="153"/>
        <v/>
      </c>
      <c r="AT343" s="1" t="e">
        <f t="shared" si="157"/>
        <v>#N/A</v>
      </c>
      <c r="AU343" s="1" t="e">
        <f t="shared" si="143"/>
        <v>#N/A</v>
      </c>
      <c r="AV343" s="9" t="e">
        <f t="shared" si="154"/>
        <v>#N/A</v>
      </c>
      <c r="AW343" s="9" t="e">
        <f t="shared" si="144"/>
        <v>#N/A</v>
      </c>
      <c r="AX343" s="9" t="e">
        <f t="shared" si="145"/>
        <v>#N/A</v>
      </c>
      <c r="AY343" s="9" t="e">
        <f t="shared" si="146"/>
        <v>#N/A</v>
      </c>
      <c r="AZ343" s="9" t="e">
        <f t="shared" si="147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 t="e">
        <f t="shared" si="136"/>
        <v>#N/A</v>
      </c>
      <c r="C344" s="3"/>
      <c r="D344" s="3"/>
      <c r="E344" s="3"/>
      <c r="F344" s="3"/>
      <c r="G344" s="3"/>
      <c r="H344" s="3"/>
      <c r="I344" s="3"/>
      <c r="J344" s="80"/>
      <c r="K344" s="80"/>
      <c r="L344" s="80"/>
      <c r="M344" s="104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1">
        <f t="shared" si="148"/>
        <v>0</v>
      </c>
      <c r="AB344" s="1">
        <f t="shared" si="148"/>
        <v>0</v>
      </c>
      <c r="AC344" s="1">
        <f t="shared" si="149"/>
        <v>0</v>
      </c>
      <c r="AD344" s="1">
        <f t="shared" si="150"/>
        <v>0</v>
      </c>
      <c r="AE344" s="1" t="str">
        <f t="shared" si="155"/>
        <v/>
      </c>
      <c r="AF344" s="1" t="str">
        <f t="shared" si="151"/>
        <v/>
      </c>
      <c r="AG344" s="1" t="str">
        <f t="shared" si="151"/>
        <v/>
      </c>
      <c r="AH344" s="1" t="str">
        <f t="shared" si="151"/>
        <v/>
      </c>
      <c r="AI344" s="1" t="e">
        <f t="shared" si="156"/>
        <v>#N/A</v>
      </c>
      <c r="AJ344" s="9" t="e">
        <f t="shared" si="137"/>
        <v>#N/A</v>
      </c>
      <c r="AK344" s="9" t="e">
        <f t="shared" si="138"/>
        <v>#N/A</v>
      </c>
      <c r="AL344" s="9" t="e">
        <f t="shared" si="139"/>
        <v>#N/A</v>
      </c>
      <c r="AM344" s="9" t="e">
        <f t="shared" si="140"/>
        <v>#N/A</v>
      </c>
      <c r="AN344" s="9" t="e">
        <f t="shared" si="141"/>
        <v>#N/A</v>
      </c>
      <c r="AO344" s="9" t="e">
        <f t="shared" si="142"/>
        <v>#N/A</v>
      </c>
      <c r="AP344" s="1" t="str">
        <f t="shared" si="152"/>
        <v/>
      </c>
      <c r="AQ344" s="1" t="str">
        <f t="shared" si="152"/>
        <v/>
      </c>
      <c r="AS344" s="1" t="str">
        <f t="shared" si="153"/>
        <v/>
      </c>
      <c r="AT344" s="1" t="e">
        <f t="shared" si="157"/>
        <v>#N/A</v>
      </c>
      <c r="AU344" s="1" t="e">
        <f t="shared" si="143"/>
        <v>#N/A</v>
      </c>
      <c r="AV344" s="9" t="e">
        <f t="shared" si="154"/>
        <v>#N/A</v>
      </c>
      <c r="AW344" s="9" t="e">
        <f t="shared" si="144"/>
        <v>#N/A</v>
      </c>
      <c r="AX344" s="9" t="e">
        <f t="shared" si="145"/>
        <v>#N/A</v>
      </c>
      <c r="AY344" s="9" t="e">
        <f t="shared" si="146"/>
        <v>#N/A</v>
      </c>
      <c r="AZ344" s="9" t="e">
        <f t="shared" si="147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 t="e">
        <f t="shared" si="136"/>
        <v>#N/A</v>
      </c>
      <c r="C345" s="3"/>
      <c r="D345" s="3"/>
      <c r="E345" s="3"/>
      <c r="F345" s="3"/>
      <c r="G345" s="3"/>
      <c r="H345" s="3"/>
      <c r="I345" s="3"/>
      <c r="J345" s="80"/>
      <c r="K345" s="80"/>
      <c r="L345" s="80"/>
      <c r="M345" s="104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1">
        <f t="shared" si="148"/>
        <v>0</v>
      </c>
      <c r="AB345" s="1">
        <f t="shared" si="148"/>
        <v>0</v>
      </c>
      <c r="AC345" s="1">
        <f t="shared" si="149"/>
        <v>0</v>
      </c>
      <c r="AD345" s="1">
        <f t="shared" si="150"/>
        <v>0</v>
      </c>
      <c r="AE345" s="1" t="str">
        <f t="shared" si="155"/>
        <v/>
      </c>
      <c r="AF345" s="1" t="str">
        <f t="shared" si="151"/>
        <v/>
      </c>
      <c r="AG345" s="1" t="str">
        <f t="shared" si="151"/>
        <v/>
      </c>
      <c r="AH345" s="1" t="str">
        <f t="shared" si="151"/>
        <v/>
      </c>
      <c r="AI345" s="1" t="e">
        <f t="shared" si="156"/>
        <v>#N/A</v>
      </c>
      <c r="AJ345" s="9" t="e">
        <f t="shared" si="137"/>
        <v>#N/A</v>
      </c>
      <c r="AK345" s="9" t="e">
        <f t="shared" si="138"/>
        <v>#N/A</v>
      </c>
      <c r="AL345" s="9" t="e">
        <f t="shared" si="139"/>
        <v>#N/A</v>
      </c>
      <c r="AM345" s="9" t="e">
        <f t="shared" si="140"/>
        <v>#N/A</v>
      </c>
      <c r="AN345" s="9" t="e">
        <f t="shared" si="141"/>
        <v>#N/A</v>
      </c>
      <c r="AO345" s="9" t="e">
        <f t="shared" si="142"/>
        <v>#N/A</v>
      </c>
      <c r="AP345" s="1" t="str">
        <f t="shared" si="152"/>
        <v/>
      </c>
      <c r="AQ345" s="1" t="str">
        <f t="shared" si="152"/>
        <v/>
      </c>
      <c r="AS345" s="1" t="str">
        <f t="shared" si="153"/>
        <v/>
      </c>
      <c r="AT345" s="1" t="e">
        <f t="shared" si="157"/>
        <v>#N/A</v>
      </c>
      <c r="AU345" s="1" t="e">
        <f t="shared" si="143"/>
        <v>#N/A</v>
      </c>
      <c r="AV345" s="9" t="e">
        <f t="shared" si="154"/>
        <v>#N/A</v>
      </c>
      <c r="AW345" s="9" t="e">
        <f t="shared" si="144"/>
        <v>#N/A</v>
      </c>
      <c r="AX345" s="9" t="e">
        <f t="shared" si="145"/>
        <v>#N/A</v>
      </c>
      <c r="AY345" s="9" t="e">
        <f t="shared" si="146"/>
        <v>#N/A</v>
      </c>
      <c r="AZ345" s="9" t="e">
        <f t="shared" si="147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 t="e">
        <f t="shared" si="136"/>
        <v>#N/A</v>
      </c>
      <c r="C346" s="3"/>
      <c r="D346" s="3"/>
      <c r="E346" s="3"/>
      <c r="F346" s="3"/>
      <c r="G346" s="3"/>
      <c r="H346" s="3"/>
      <c r="I346" s="3"/>
      <c r="J346" s="80"/>
      <c r="K346" s="80"/>
      <c r="L346" s="80"/>
      <c r="M346" s="104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1">
        <f t="shared" si="148"/>
        <v>0</v>
      </c>
      <c r="AB346" s="1">
        <f t="shared" si="148"/>
        <v>0</v>
      </c>
      <c r="AC346" s="1">
        <f t="shared" si="149"/>
        <v>0</v>
      </c>
      <c r="AD346" s="1">
        <f t="shared" si="150"/>
        <v>0</v>
      </c>
      <c r="AE346" s="1" t="str">
        <f t="shared" si="155"/>
        <v/>
      </c>
      <c r="AF346" s="1" t="str">
        <f t="shared" si="151"/>
        <v/>
      </c>
      <c r="AG346" s="1" t="str">
        <f t="shared" si="151"/>
        <v/>
      </c>
      <c r="AH346" s="1" t="str">
        <f t="shared" si="151"/>
        <v/>
      </c>
      <c r="AI346" s="1" t="e">
        <f t="shared" si="156"/>
        <v>#N/A</v>
      </c>
      <c r="AJ346" s="9" t="e">
        <f t="shared" si="137"/>
        <v>#N/A</v>
      </c>
      <c r="AK346" s="9" t="e">
        <f t="shared" si="138"/>
        <v>#N/A</v>
      </c>
      <c r="AL346" s="9" t="e">
        <f t="shared" si="139"/>
        <v>#N/A</v>
      </c>
      <c r="AM346" s="9" t="e">
        <f t="shared" si="140"/>
        <v>#N/A</v>
      </c>
      <c r="AN346" s="9" t="e">
        <f t="shared" si="141"/>
        <v>#N/A</v>
      </c>
      <c r="AO346" s="9" t="e">
        <f t="shared" si="142"/>
        <v>#N/A</v>
      </c>
      <c r="AP346" s="1" t="str">
        <f t="shared" si="152"/>
        <v/>
      </c>
      <c r="AQ346" s="1" t="str">
        <f t="shared" si="152"/>
        <v/>
      </c>
      <c r="AS346" s="1" t="str">
        <f t="shared" si="153"/>
        <v/>
      </c>
      <c r="AT346" s="1" t="e">
        <f t="shared" si="157"/>
        <v>#N/A</v>
      </c>
      <c r="AU346" s="1" t="e">
        <f t="shared" si="143"/>
        <v>#N/A</v>
      </c>
      <c r="AV346" s="9" t="e">
        <f t="shared" si="154"/>
        <v>#N/A</v>
      </c>
      <c r="AW346" s="9" t="e">
        <f t="shared" si="144"/>
        <v>#N/A</v>
      </c>
      <c r="AX346" s="9" t="e">
        <f t="shared" si="145"/>
        <v>#N/A</v>
      </c>
      <c r="AY346" s="9" t="e">
        <f t="shared" si="146"/>
        <v>#N/A</v>
      </c>
      <c r="AZ346" s="9" t="e">
        <f t="shared" si="147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 t="e">
        <f t="shared" si="136"/>
        <v>#N/A</v>
      </c>
      <c r="C347" s="3"/>
      <c r="D347" s="3"/>
      <c r="E347" s="3"/>
      <c r="F347" s="3"/>
      <c r="G347" s="3"/>
      <c r="H347" s="3"/>
      <c r="I347" s="3"/>
      <c r="J347" s="80"/>
      <c r="K347" s="80"/>
      <c r="L347" s="80"/>
      <c r="M347" s="104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1">
        <f t="shared" si="148"/>
        <v>0</v>
      </c>
      <c r="AB347" s="1">
        <f t="shared" si="148"/>
        <v>0</v>
      </c>
      <c r="AC347" s="1">
        <f t="shared" si="149"/>
        <v>0</v>
      </c>
      <c r="AD347" s="1">
        <f t="shared" si="150"/>
        <v>0</v>
      </c>
      <c r="AE347" s="1" t="str">
        <f t="shared" si="155"/>
        <v/>
      </c>
      <c r="AF347" s="1" t="str">
        <f t="shared" si="151"/>
        <v/>
      </c>
      <c r="AG347" s="1" t="str">
        <f t="shared" si="151"/>
        <v/>
      </c>
      <c r="AH347" s="1" t="str">
        <f t="shared" si="151"/>
        <v/>
      </c>
      <c r="AI347" s="1" t="e">
        <f t="shared" si="156"/>
        <v>#N/A</v>
      </c>
      <c r="AJ347" s="9" t="e">
        <f t="shared" si="137"/>
        <v>#N/A</v>
      </c>
      <c r="AK347" s="9" t="e">
        <f t="shared" si="138"/>
        <v>#N/A</v>
      </c>
      <c r="AL347" s="9" t="e">
        <f t="shared" si="139"/>
        <v>#N/A</v>
      </c>
      <c r="AM347" s="9" t="e">
        <f t="shared" si="140"/>
        <v>#N/A</v>
      </c>
      <c r="AN347" s="9" t="e">
        <f t="shared" si="141"/>
        <v>#N/A</v>
      </c>
      <c r="AO347" s="9" t="e">
        <f t="shared" si="142"/>
        <v>#N/A</v>
      </c>
      <c r="AP347" s="1" t="str">
        <f t="shared" si="152"/>
        <v/>
      </c>
      <c r="AQ347" s="1" t="str">
        <f t="shared" si="152"/>
        <v/>
      </c>
      <c r="AS347" s="1" t="str">
        <f t="shared" si="153"/>
        <v/>
      </c>
      <c r="AT347" s="1" t="e">
        <f t="shared" si="157"/>
        <v>#N/A</v>
      </c>
      <c r="AU347" s="1" t="e">
        <f t="shared" si="143"/>
        <v>#N/A</v>
      </c>
      <c r="AV347" s="9" t="e">
        <f t="shared" si="154"/>
        <v>#N/A</v>
      </c>
      <c r="AW347" s="9" t="e">
        <f t="shared" si="144"/>
        <v>#N/A</v>
      </c>
      <c r="AX347" s="9" t="e">
        <f t="shared" si="145"/>
        <v>#N/A</v>
      </c>
      <c r="AY347" s="9" t="e">
        <f t="shared" si="146"/>
        <v>#N/A</v>
      </c>
      <c r="AZ347" s="9" t="e">
        <f t="shared" si="147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 t="e">
        <f t="shared" si="136"/>
        <v>#N/A</v>
      </c>
      <c r="C348" s="3"/>
      <c r="D348" s="3"/>
      <c r="E348" s="3"/>
      <c r="F348" s="3"/>
      <c r="G348" s="3"/>
      <c r="H348" s="3"/>
      <c r="I348" s="3"/>
      <c r="J348" s="80"/>
      <c r="K348" s="80"/>
      <c r="L348" s="80"/>
      <c r="M348" s="104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1">
        <f t="shared" si="148"/>
        <v>0</v>
      </c>
      <c r="AB348" s="1">
        <f t="shared" si="148"/>
        <v>0</v>
      </c>
      <c r="AC348" s="1">
        <f t="shared" si="149"/>
        <v>0</v>
      </c>
      <c r="AD348" s="1">
        <f t="shared" si="150"/>
        <v>0</v>
      </c>
      <c r="AE348" s="1" t="str">
        <f t="shared" si="155"/>
        <v/>
      </c>
      <c r="AF348" s="1" t="str">
        <f t="shared" si="151"/>
        <v/>
      </c>
      <c r="AG348" s="1" t="str">
        <f t="shared" si="151"/>
        <v/>
      </c>
      <c r="AH348" s="1" t="str">
        <f t="shared" si="151"/>
        <v/>
      </c>
      <c r="AI348" s="1" t="e">
        <f t="shared" si="156"/>
        <v>#N/A</v>
      </c>
      <c r="AJ348" s="9" t="e">
        <f t="shared" si="137"/>
        <v>#N/A</v>
      </c>
      <c r="AK348" s="9" t="e">
        <f t="shared" si="138"/>
        <v>#N/A</v>
      </c>
      <c r="AL348" s="9" t="e">
        <f t="shared" si="139"/>
        <v>#N/A</v>
      </c>
      <c r="AM348" s="9" t="e">
        <f t="shared" si="140"/>
        <v>#N/A</v>
      </c>
      <c r="AN348" s="9" t="e">
        <f t="shared" si="141"/>
        <v>#N/A</v>
      </c>
      <c r="AO348" s="9" t="e">
        <f t="shared" si="142"/>
        <v>#N/A</v>
      </c>
      <c r="AP348" s="1" t="str">
        <f t="shared" si="152"/>
        <v/>
      </c>
      <c r="AQ348" s="1" t="str">
        <f t="shared" si="152"/>
        <v/>
      </c>
      <c r="AS348" s="1" t="str">
        <f t="shared" si="153"/>
        <v/>
      </c>
      <c r="AT348" s="1" t="e">
        <f t="shared" si="157"/>
        <v>#N/A</v>
      </c>
      <c r="AU348" s="1" t="e">
        <f t="shared" si="143"/>
        <v>#N/A</v>
      </c>
      <c r="AV348" s="9" t="e">
        <f t="shared" si="154"/>
        <v>#N/A</v>
      </c>
      <c r="AW348" s="9" t="e">
        <f t="shared" si="144"/>
        <v>#N/A</v>
      </c>
      <c r="AX348" s="9" t="e">
        <f t="shared" si="145"/>
        <v>#N/A</v>
      </c>
      <c r="AY348" s="9" t="e">
        <f t="shared" si="146"/>
        <v>#N/A</v>
      </c>
      <c r="AZ348" s="9" t="e">
        <f t="shared" si="147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 t="e">
        <f t="shared" si="136"/>
        <v>#N/A</v>
      </c>
      <c r="C349" s="3"/>
      <c r="D349" s="3"/>
      <c r="E349" s="3"/>
      <c r="F349" s="3"/>
      <c r="G349" s="3"/>
      <c r="H349" s="3"/>
      <c r="I349" s="3"/>
      <c r="J349" s="80"/>
      <c r="K349" s="80"/>
      <c r="L349" s="80"/>
      <c r="M349" s="104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1">
        <f t="shared" si="148"/>
        <v>0</v>
      </c>
      <c r="AB349" s="1">
        <f t="shared" si="148"/>
        <v>0</v>
      </c>
      <c r="AC349" s="1">
        <f t="shared" si="149"/>
        <v>0</v>
      </c>
      <c r="AD349" s="1">
        <f t="shared" si="150"/>
        <v>0</v>
      </c>
      <c r="AE349" s="1" t="str">
        <f t="shared" si="155"/>
        <v/>
      </c>
      <c r="AF349" s="1" t="str">
        <f t="shared" si="151"/>
        <v/>
      </c>
      <c r="AG349" s="1" t="str">
        <f t="shared" si="151"/>
        <v/>
      </c>
      <c r="AH349" s="1" t="str">
        <f t="shared" si="151"/>
        <v/>
      </c>
      <c r="AI349" s="1" t="e">
        <f t="shared" si="156"/>
        <v>#N/A</v>
      </c>
      <c r="AJ349" s="9" t="e">
        <f t="shared" si="137"/>
        <v>#N/A</v>
      </c>
      <c r="AK349" s="9" t="e">
        <f t="shared" si="138"/>
        <v>#N/A</v>
      </c>
      <c r="AL349" s="9" t="e">
        <f t="shared" si="139"/>
        <v>#N/A</v>
      </c>
      <c r="AM349" s="9" t="e">
        <f t="shared" si="140"/>
        <v>#N/A</v>
      </c>
      <c r="AN349" s="9" t="e">
        <f t="shared" si="141"/>
        <v>#N/A</v>
      </c>
      <c r="AO349" s="9" t="e">
        <f t="shared" si="142"/>
        <v>#N/A</v>
      </c>
      <c r="AP349" s="1" t="str">
        <f t="shared" si="152"/>
        <v/>
      </c>
      <c r="AQ349" s="1" t="str">
        <f t="shared" si="152"/>
        <v/>
      </c>
      <c r="AS349" s="1" t="str">
        <f t="shared" si="153"/>
        <v/>
      </c>
      <c r="AT349" s="1" t="e">
        <f t="shared" si="157"/>
        <v>#N/A</v>
      </c>
      <c r="AU349" s="1" t="e">
        <f t="shared" si="143"/>
        <v>#N/A</v>
      </c>
      <c r="AV349" s="9" t="e">
        <f t="shared" si="154"/>
        <v>#N/A</v>
      </c>
      <c r="AW349" s="9" t="e">
        <f t="shared" si="144"/>
        <v>#N/A</v>
      </c>
      <c r="AX349" s="9" t="e">
        <f t="shared" si="145"/>
        <v>#N/A</v>
      </c>
      <c r="AY349" s="9" t="e">
        <f t="shared" si="146"/>
        <v>#N/A</v>
      </c>
      <c r="AZ349" s="9" t="e">
        <f t="shared" si="147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 t="e">
        <f t="shared" si="136"/>
        <v>#N/A</v>
      </c>
      <c r="C350" s="3"/>
      <c r="D350" s="3"/>
      <c r="E350" s="3"/>
      <c r="F350" s="3"/>
      <c r="G350" s="3"/>
      <c r="H350" s="3"/>
      <c r="I350" s="3"/>
      <c r="J350" s="80"/>
      <c r="K350" s="80"/>
      <c r="L350" s="80"/>
      <c r="M350" s="104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1">
        <f t="shared" si="148"/>
        <v>0</v>
      </c>
      <c r="AB350" s="1">
        <f t="shared" si="148"/>
        <v>0</v>
      </c>
      <c r="AC350" s="1">
        <f t="shared" si="149"/>
        <v>0</v>
      </c>
      <c r="AD350" s="1">
        <f t="shared" si="150"/>
        <v>0</v>
      </c>
      <c r="AE350" s="1" t="str">
        <f t="shared" si="155"/>
        <v/>
      </c>
      <c r="AF350" s="1" t="str">
        <f t="shared" si="151"/>
        <v/>
      </c>
      <c r="AG350" s="1" t="str">
        <f t="shared" si="151"/>
        <v/>
      </c>
      <c r="AH350" s="1" t="str">
        <f t="shared" si="151"/>
        <v/>
      </c>
      <c r="AI350" s="1" t="e">
        <f t="shared" si="156"/>
        <v>#N/A</v>
      </c>
      <c r="AJ350" s="9" t="e">
        <f t="shared" si="137"/>
        <v>#N/A</v>
      </c>
      <c r="AK350" s="9" t="e">
        <f t="shared" si="138"/>
        <v>#N/A</v>
      </c>
      <c r="AL350" s="9" t="e">
        <f t="shared" si="139"/>
        <v>#N/A</v>
      </c>
      <c r="AM350" s="9" t="e">
        <f t="shared" si="140"/>
        <v>#N/A</v>
      </c>
      <c r="AN350" s="9" t="e">
        <f t="shared" si="141"/>
        <v>#N/A</v>
      </c>
      <c r="AO350" s="9" t="e">
        <f t="shared" si="142"/>
        <v>#N/A</v>
      </c>
      <c r="AP350" s="1" t="str">
        <f t="shared" si="152"/>
        <v/>
      </c>
      <c r="AQ350" s="1" t="str">
        <f t="shared" si="152"/>
        <v/>
      </c>
      <c r="AS350" s="1" t="str">
        <f t="shared" si="153"/>
        <v/>
      </c>
      <c r="AT350" s="1" t="e">
        <f t="shared" si="157"/>
        <v>#N/A</v>
      </c>
      <c r="AU350" s="1" t="e">
        <f t="shared" si="143"/>
        <v>#N/A</v>
      </c>
      <c r="AV350" s="9" t="e">
        <f t="shared" si="154"/>
        <v>#N/A</v>
      </c>
      <c r="AW350" s="9" t="e">
        <f t="shared" si="144"/>
        <v>#N/A</v>
      </c>
      <c r="AX350" s="9" t="e">
        <f t="shared" si="145"/>
        <v>#N/A</v>
      </c>
      <c r="AY350" s="9" t="e">
        <f t="shared" si="146"/>
        <v>#N/A</v>
      </c>
      <c r="AZ350" s="9" t="e">
        <f t="shared" si="147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 t="e">
        <f t="shared" si="136"/>
        <v>#N/A</v>
      </c>
      <c r="C351" s="3"/>
      <c r="D351" s="3"/>
      <c r="E351" s="3"/>
      <c r="F351" s="3"/>
      <c r="G351" s="3"/>
      <c r="H351" s="3"/>
      <c r="I351" s="3"/>
      <c r="J351" s="80"/>
      <c r="K351" s="80"/>
      <c r="L351" s="80"/>
      <c r="M351" s="104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1">
        <f t="shared" si="148"/>
        <v>0</v>
      </c>
      <c r="AB351" s="1">
        <f t="shared" si="148"/>
        <v>0</v>
      </c>
      <c r="AC351" s="1">
        <f t="shared" si="149"/>
        <v>0</v>
      </c>
      <c r="AD351" s="1">
        <f t="shared" si="150"/>
        <v>0</v>
      </c>
      <c r="AE351" s="1" t="str">
        <f t="shared" si="155"/>
        <v/>
      </c>
      <c r="AF351" s="1" t="str">
        <f t="shared" si="151"/>
        <v/>
      </c>
      <c r="AG351" s="1" t="str">
        <f t="shared" si="151"/>
        <v/>
      </c>
      <c r="AH351" s="1" t="str">
        <f t="shared" si="151"/>
        <v/>
      </c>
      <c r="AI351" s="1" t="e">
        <f t="shared" si="156"/>
        <v>#N/A</v>
      </c>
      <c r="AJ351" s="9" t="e">
        <f t="shared" si="137"/>
        <v>#N/A</v>
      </c>
      <c r="AK351" s="9" t="e">
        <f t="shared" si="138"/>
        <v>#N/A</v>
      </c>
      <c r="AL351" s="9" t="e">
        <f t="shared" si="139"/>
        <v>#N/A</v>
      </c>
      <c r="AM351" s="9" t="e">
        <f t="shared" si="140"/>
        <v>#N/A</v>
      </c>
      <c r="AN351" s="9" t="e">
        <f t="shared" si="141"/>
        <v>#N/A</v>
      </c>
      <c r="AO351" s="9" t="e">
        <f t="shared" si="142"/>
        <v>#N/A</v>
      </c>
      <c r="AP351" s="1" t="str">
        <f t="shared" si="152"/>
        <v/>
      </c>
      <c r="AQ351" s="1" t="str">
        <f t="shared" si="152"/>
        <v/>
      </c>
      <c r="AS351" s="1" t="str">
        <f t="shared" si="153"/>
        <v/>
      </c>
      <c r="AT351" s="1" t="e">
        <f t="shared" si="157"/>
        <v>#N/A</v>
      </c>
      <c r="AU351" s="1" t="e">
        <f t="shared" si="143"/>
        <v>#N/A</v>
      </c>
      <c r="AV351" s="9" t="e">
        <f t="shared" si="154"/>
        <v>#N/A</v>
      </c>
      <c r="AW351" s="9" t="e">
        <f t="shared" si="144"/>
        <v>#N/A</v>
      </c>
      <c r="AX351" s="9" t="e">
        <f t="shared" si="145"/>
        <v>#N/A</v>
      </c>
      <c r="AY351" s="9" t="e">
        <f t="shared" si="146"/>
        <v>#N/A</v>
      </c>
      <c r="AZ351" s="9" t="e">
        <f t="shared" si="147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 t="e">
        <f t="shared" si="136"/>
        <v>#N/A</v>
      </c>
      <c r="C352" s="3"/>
      <c r="D352" s="3"/>
      <c r="E352" s="3"/>
      <c r="F352" s="3"/>
      <c r="G352" s="3"/>
      <c r="H352" s="3"/>
      <c r="I352" s="3"/>
      <c r="J352" s="80"/>
      <c r="K352" s="80"/>
      <c r="L352" s="80"/>
      <c r="M352" s="104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1">
        <f t="shared" si="148"/>
        <v>0</v>
      </c>
      <c r="AB352" s="1">
        <f t="shared" si="148"/>
        <v>0</v>
      </c>
      <c r="AC352" s="1">
        <f t="shared" si="149"/>
        <v>0</v>
      </c>
      <c r="AD352" s="1">
        <f t="shared" si="150"/>
        <v>0</v>
      </c>
      <c r="AE352" s="1" t="str">
        <f t="shared" si="155"/>
        <v/>
      </c>
      <c r="AF352" s="1" t="str">
        <f t="shared" si="151"/>
        <v/>
      </c>
      <c r="AG352" s="1" t="str">
        <f t="shared" si="151"/>
        <v/>
      </c>
      <c r="AH352" s="1" t="str">
        <f t="shared" si="151"/>
        <v/>
      </c>
      <c r="AI352" s="1" t="e">
        <f t="shared" si="156"/>
        <v>#N/A</v>
      </c>
      <c r="AJ352" s="9" t="e">
        <f t="shared" si="137"/>
        <v>#N/A</v>
      </c>
      <c r="AK352" s="9" t="e">
        <f t="shared" si="138"/>
        <v>#N/A</v>
      </c>
      <c r="AL352" s="9" t="e">
        <f t="shared" si="139"/>
        <v>#N/A</v>
      </c>
      <c r="AM352" s="9" t="e">
        <f t="shared" si="140"/>
        <v>#N/A</v>
      </c>
      <c r="AN352" s="9" t="e">
        <f t="shared" si="141"/>
        <v>#N/A</v>
      </c>
      <c r="AO352" s="9" t="e">
        <f t="shared" si="142"/>
        <v>#N/A</v>
      </c>
      <c r="AP352" s="1" t="str">
        <f t="shared" si="152"/>
        <v/>
      </c>
      <c r="AQ352" s="1" t="str">
        <f t="shared" si="152"/>
        <v/>
      </c>
      <c r="AS352" s="1" t="str">
        <f t="shared" si="153"/>
        <v/>
      </c>
      <c r="AT352" s="1" t="e">
        <f t="shared" si="157"/>
        <v>#N/A</v>
      </c>
      <c r="AU352" s="1" t="e">
        <f t="shared" si="143"/>
        <v>#N/A</v>
      </c>
      <c r="AV352" s="9" t="e">
        <f t="shared" si="154"/>
        <v>#N/A</v>
      </c>
      <c r="AW352" s="9" t="e">
        <f t="shared" si="144"/>
        <v>#N/A</v>
      </c>
      <c r="AX352" s="9" t="e">
        <f t="shared" si="145"/>
        <v>#N/A</v>
      </c>
      <c r="AY352" s="9" t="e">
        <f t="shared" si="146"/>
        <v>#N/A</v>
      </c>
      <c r="AZ352" s="9" t="e">
        <f t="shared" si="147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 t="e">
        <f t="shared" si="136"/>
        <v>#N/A</v>
      </c>
      <c r="C353" s="3"/>
      <c r="D353" s="3"/>
      <c r="E353" s="3"/>
      <c r="F353" s="3"/>
      <c r="G353" s="3"/>
      <c r="H353" s="3"/>
      <c r="I353" s="3"/>
      <c r="J353" s="80"/>
      <c r="K353" s="80"/>
      <c r="L353" s="80"/>
      <c r="M353" s="104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1">
        <f t="shared" si="148"/>
        <v>0</v>
      </c>
      <c r="AB353" s="1">
        <f t="shared" si="148"/>
        <v>0</v>
      </c>
      <c r="AC353" s="1">
        <f t="shared" si="149"/>
        <v>0</v>
      </c>
      <c r="AD353" s="1">
        <f t="shared" si="150"/>
        <v>0</v>
      </c>
      <c r="AE353" s="1" t="str">
        <f t="shared" si="155"/>
        <v/>
      </c>
      <c r="AF353" s="1" t="str">
        <f t="shared" si="151"/>
        <v/>
      </c>
      <c r="AG353" s="1" t="str">
        <f t="shared" si="151"/>
        <v/>
      </c>
      <c r="AH353" s="1" t="str">
        <f t="shared" si="151"/>
        <v/>
      </c>
      <c r="AI353" s="1" t="e">
        <f t="shared" si="156"/>
        <v>#N/A</v>
      </c>
      <c r="AJ353" s="9" t="e">
        <f t="shared" si="137"/>
        <v>#N/A</v>
      </c>
      <c r="AK353" s="9" t="e">
        <f t="shared" si="138"/>
        <v>#N/A</v>
      </c>
      <c r="AL353" s="9" t="e">
        <f t="shared" si="139"/>
        <v>#N/A</v>
      </c>
      <c r="AM353" s="9" t="e">
        <f t="shared" si="140"/>
        <v>#N/A</v>
      </c>
      <c r="AN353" s="9" t="e">
        <f t="shared" si="141"/>
        <v>#N/A</v>
      </c>
      <c r="AO353" s="9" t="e">
        <f t="shared" si="142"/>
        <v>#N/A</v>
      </c>
      <c r="AP353" s="1" t="str">
        <f t="shared" si="152"/>
        <v/>
      </c>
      <c r="AQ353" s="1" t="str">
        <f t="shared" si="152"/>
        <v/>
      </c>
      <c r="AS353" s="1" t="str">
        <f t="shared" si="153"/>
        <v/>
      </c>
      <c r="AT353" s="1" t="e">
        <f t="shared" si="157"/>
        <v>#N/A</v>
      </c>
      <c r="AU353" s="1" t="e">
        <f t="shared" si="143"/>
        <v>#N/A</v>
      </c>
      <c r="AV353" s="9" t="e">
        <f t="shared" si="154"/>
        <v>#N/A</v>
      </c>
      <c r="AW353" s="9" t="e">
        <f t="shared" si="144"/>
        <v>#N/A</v>
      </c>
      <c r="AX353" s="9" t="e">
        <f t="shared" si="145"/>
        <v>#N/A</v>
      </c>
      <c r="AY353" s="9" t="e">
        <f t="shared" si="146"/>
        <v>#N/A</v>
      </c>
      <c r="AZ353" s="9" t="e">
        <f t="shared" si="147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 t="e">
        <f t="shared" si="136"/>
        <v>#N/A</v>
      </c>
      <c r="C354" s="3"/>
      <c r="D354" s="3"/>
      <c r="E354" s="3"/>
      <c r="F354" s="3"/>
      <c r="G354" s="3"/>
      <c r="H354" s="3"/>
      <c r="I354" s="3"/>
      <c r="J354" s="80"/>
      <c r="K354" s="80"/>
      <c r="L354" s="80"/>
      <c r="M354" s="104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1">
        <f t="shared" si="148"/>
        <v>0</v>
      </c>
      <c r="AB354" s="1">
        <f t="shared" si="148"/>
        <v>0</v>
      </c>
      <c r="AC354" s="1">
        <f t="shared" si="149"/>
        <v>0</v>
      </c>
      <c r="AD354" s="1">
        <f t="shared" si="150"/>
        <v>0</v>
      </c>
      <c r="AE354" s="1" t="str">
        <f t="shared" si="155"/>
        <v/>
      </c>
      <c r="AF354" s="1" t="str">
        <f t="shared" si="151"/>
        <v/>
      </c>
      <c r="AG354" s="1" t="str">
        <f t="shared" si="151"/>
        <v/>
      </c>
      <c r="AH354" s="1" t="str">
        <f t="shared" si="151"/>
        <v/>
      </c>
      <c r="AI354" s="1" t="e">
        <f t="shared" si="156"/>
        <v>#N/A</v>
      </c>
      <c r="AJ354" s="9" t="e">
        <f t="shared" si="137"/>
        <v>#N/A</v>
      </c>
      <c r="AK354" s="9" t="e">
        <f t="shared" si="138"/>
        <v>#N/A</v>
      </c>
      <c r="AL354" s="9" t="e">
        <f t="shared" si="139"/>
        <v>#N/A</v>
      </c>
      <c r="AM354" s="9" t="e">
        <f t="shared" si="140"/>
        <v>#N/A</v>
      </c>
      <c r="AN354" s="9" t="e">
        <f t="shared" si="141"/>
        <v>#N/A</v>
      </c>
      <c r="AO354" s="9" t="e">
        <f t="shared" si="142"/>
        <v>#N/A</v>
      </c>
      <c r="AP354" s="1" t="str">
        <f t="shared" si="152"/>
        <v/>
      </c>
      <c r="AQ354" s="1" t="str">
        <f t="shared" si="152"/>
        <v/>
      </c>
      <c r="AS354" s="1" t="str">
        <f t="shared" si="153"/>
        <v/>
      </c>
      <c r="AT354" s="1" t="e">
        <f t="shared" si="157"/>
        <v>#N/A</v>
      </c>
      <c r="AU354" s="1" t="e">
        <f t="shared" si="143"/>
        <v>#N/A</v>
      </c>
      <c r="AV354" s="9" t="e">
        <f t="shared" si="154"/>
        <v>#N/A</v>
      </c>
      <c r="AW354" s="9" t="e">
        <f t="shared" si="144"/>
        <v>#N/A</v>
      </c>
      <c r="AX354" s="9" t="e">
        <f t="shared" si="145"/>
        <v>#N/A</v>
      </c>
      <c r="AY354" s="9" t="e">
        <f t="shared" si="146"/>
        <v>#N/A</v>
      </c>
      <c r="AZ354" s="9" t="e">
        <f t="shared" si="147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 t="e">
        <f t="shared" si="136"/>
        <v>#N/A</v>
      </c>
      <c r="C355" s="3"/>
      <c r="D355" s="3"/>
      <c r="E355" s="3"/>
      <c r="F355" s="3"/>
      <c r="G355" s="3"/>
      <c r="H355" s="3"/>
      <c r="I355" s="3"/>
      <c r="J355" s="80"/>
      <c r="K355" s="80"/>
      <c r="L355" s="80"/>
      <c r="M355" s="104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1">
        <f t="shared" si="148"/>
        <v>0</v>
      </c>
      <c r="AB355" s="1">
        <f t="shared" si="148"/>
        <v>0</v>
      </c>
      <c r="AC355" s="1">
        <f t="shared" si="149"/>
        <v>0</v>
      </c>
      <c r="AD355" s="1">
        <f t="shared" si="150"/>
        <v>0</v>
      </c>
      <c r="AE355" s="1" t="str">
        <f t="shared" si="155"/>
        <v/>
      </c>
      <c r="AF355" s="1" t="str">
        <f t="shared" si="151"/>
        <v/>
      </c>
      <c r="AG355" s="1" t="str">
        <f t="shared" si="151"/>
        <v/>
      </c>
      <c r="AH355" s="1" t="str">
        <f t="shared" si="151"/>
        <v/>
      </c>
      <c r="AI355" s="1" t="e">
        <f t="shared" si="156"/>
        <v>#N/A</v>
      </c>
      <c r="AJ355" s="9" t="e">
        <f t="shared" si="137"/>
        <v>#N/A</v>
      </c>
      <c r="AK355" s="9" t="e">
        <f t="shared" si="138"/>
        <v>#N/A</v>
      </c>
      <c r="AL355" s="9" t="e">
        <f t="shared" si="139"/>
        <v>#N/A</v>
      </c>
      <c r="AM355" s="9" t="e">
        <f t="shared" si="140"/>
        <v>#N/A</v>
      </c>
      <c r="AN355" s="9" t="e">
        <f t="shared" si="141"/>
        <v>#N/A</v>
      </c>
      <c r="AO355" s="9" t="e">
        <f t="shared" si="142"/>
        <v>#N/A</v>
      </c>
      <c r="AP355" s="1" t="str">
        <f t="shared" si="152"/>
        <v/>
      </c>
      <c r="AQ355" s="1" t="str">
        <f t="shared" si="152"/>
        <v/>
      </c>
      <c r="AS355" s="1" t="str">
        <f t="shared" si="153"/>
        <v/>
      </c>
      <c r="AT355" s="1" t="e">
        <f t="shared" si="157"/>
        <v>#N/A</v>
      </c>
      <c r="AU355" s="1" t="e">
        <f t="shared" si="143"/>
        <v>#N/A</v>
      </c>
      <c r="AV355" s="9" t="e">
        <f t="shared" si="154"/>
        <v>#N/A</v>
      </c>
      <c r="AW355" s="9" t="e">
        <f t="shared" si="144"/>
        <v>#N/A</v>
      </c>
      <c r="AX355" s="9" t="e">
        <f t="shared" si="145"/>
        <v>#N/A</v>
      </c>
      <c r="AY355" s="9" t="e">
        <f t="shared" si="146"/>
        <v>#N/A</v>
      </c>
      <c r="AZ355" s="9" t="e">
        <f t="shared" si="147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 t="e">
        <f t="shared" si="136"/>
        <v>#N/A</v>
      </c>
      <c r="C356" s="3"/>
      <c r="D356" s="3"/>
      <c r="E356" s="3"/>
      <c r="F356" s="3"/>
      <c r="G356" s="3"/>
      <c r="H356" s="3"/>
      <c r="I356" s="3"/>
      <c r="J356" s="80"/>
      <c r="K356" s="80"/>
      <c r="L356" s="80"/>
      <c r="M356" s="104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1">
        <f t="shared" si="148"/>
        <v>0</v>
      </c>
      <c r="AB356" s="1">
        <f t="shared" si="148"/>
        <v>0</v>
      </c>
      <c r="AC356" s="1">
        <f t="shared" si="149"/>
        <v>0</v>
      </c>
      <c r="AD356" s="1">
        <f t="shared" si="150"/>
        <v>0</v>
      </c>
      <c r="AE356" s="1" t="str">
        <f t="shared" si="155"/>
        <v/>
      </c>
      <c r="AF356" s="1" t="str">
        <f t="shared" si="151"/>
        <v/>
      </c>
      <c r="AG356" s="1" t="str">
        <f t="shared" si="151"/>
        <v/>
      </c>
      <c r="AH356" s="1" t="str">
        <f t="shared" si="151"/>
        <v/>
      </c>
      <c r="AI356" s="1" t="e">
        <f t="shared" si="156"/>
        <v>#N/A</v>
      </c>
      <c r="AJ356" s="9" t="e">
        <f t="shared" si="137"/>
        <v>#N/A</v>
      </c>
      <c r="AK356" s="9" t="e">
        <f t="shared" si="138"/>
        <v>#N/A</v>
      </c>
      <c r="AL356" s="9" t="e">
        <f t="shared" si="139"/>
        <v>#N/A</v>
      </c>
      <c r="AM356" s="9" t="e">
        <f t="shared" si="140"/>
        <v>#N/A</v>
      </c>
      <c r="AN356" s="9" t="e">
        <f t="shared" si="141"/>
        <v>#N/A</v>
      </c>
      <c r="AO356" s="9" t="e">
        <f t="shared" si="142"/>
        <v>#N/A</v>
      </c>
      <c r="AP356" s="1" t="str">
        <f t="shared" si="152"/>
        <v/>
      </c>
      <c r="AQ356" s="1" t="str">
        <f t="shared" si="152"/>
        <v/>
      </c>
      <c r="AS356" s="1" t="str">
        <f t="shared" si="153"/>
        <v/>
      </c>
      <c r="AT356" s="1" t="e">
        <f t="shared" si="157"/>
        <v>#N/A</v>
      </c>
      <c r="AU356" s="1" t="e">
        <f t="shared" si="143"/>
        <v>#N/A</v>
      </c>
      <c r="AV356" s="9" t="e">
        <f t="shared" si="154"/>
        <v>#N/A</v>
      </c>
      <c r="AW356" s="9" t="e">
        <f t="shared" si="144"/>
        <v>#N/A</v>
      </c>
      <c r="AX356" s="9" t="e">
        <f t="shared" si="145"/>
        <v>#N/A</v>
      </c>
      <c r="AY356" s="9" t="e">
        <f t="shared" si="146"/>
        <v>#N/A</v>
      </c>
      <c r="AZ356" s="9" t="e">
        <f t="shared" si="147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 t="e">
        <f t="shared" si="136"/>
        <v>#N/A</v>
      </c>
      <c r="C357" s="3"/>
      <c r="D357" s="3"/>
      <c r="E357" s="3"/>
      <c r="F357" s="3"/>
      <c r="G357" s="3"/>
      <c r="H357" s="3"/>
      <c r="I357" s="3"/>
      <c r="J357" s="80"/>
      <c r="K357" s="80"/>
      <c r="L357" s="80"/>
      <c r="M357" s="104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1">
        <f t="shared" si="148"/>
        <v>0</v>
      </c>
      <c r="AB357" s="1">
        <f t="shared" si="148"/>
        <v>0</v>
      </c>
      <c r="AC357" s="1">
        <f t="shared" si="149"/>
        <v>0</v>
      </c>
      <c r="AD357" s="1">
        <f t="shared" si="150"/>
        <v>0</v>
      </c>
      <c r="AE357" s="1" t="str">
        <f t="shared" si="155"/>
        <v/>
      </c>
      <c r="AF357" s="1" t="str">
        <f t="shared" si="151"/>
        <v/>
      </c>
      <c r="AG357" s="1" t="str">
        <f t="shared" si="151"/>
        <v/>
      </c>
      <c r="AH357" s="1" t="str">
        <f t="shared" si="151"/>
        <v/>
      </c>
      <c r="AI357" s="1" t="e">
        <f t="shared" si="156"/>
        <v>#N/A</v>
      </c>
      <c r="AJ357" s="9" t="e">
        <f t="shared" si="137"/>
        <v>#N/A</v>
      </c>
      <c r="AK357" s="9" t="e">
        <f t="shared" si="138"/>
        <v>#N/A</v>
      </c>
      <c r="AL357" s="9" t="e">
        <f t="shared" si="139"/>
        <v>#N/A</v>
      </c>
      <c r="AM357" s="9" t="e">
        <f t="shared" si="140"/>
        <v>#N/A</v>
      </c>
      <c r="AN357" s="9" t="e">
        <f t="shared" si="141"/>
        <v>#N/A</v>
      </c>
      <c r="AO357" s="9" t="e">
        <f t="shared" si="142"/>
        <v>#N/A</v>
      </c>
      <c r="AP357" s="1" t="str">
        <f t="shared" si="152"/>
        <v/>
      </c>
      <c r="AQ357" s="1" t="str">
        <f t="shared" si="152"/>
        <v/>
      </c>
      <c r="AS357" s="1" t="str">
        <f t="shared" si="153"/>
        <v/>
      </c>
      <c r="AT357" s="1" t="e">
        <f t="shared" si="157"/>
        <v>#N/A</v>
      </c>
      <c r="AU357" s="1" t="e">
        <f t="shared" si="143"/>
        <v>#N/A</v>
      </c>
      <c r="AV357" s="9" t="e">
        <f t="shared" si="154"/>
        <v>#N/A</v>
      </c>
      <c r="AW357" s="9" t="e">
        <f t="shared" si="144"/>
        <v>#N/A</v>
      </c>
      <c r="AX357" s="9" t="e">
        <f t="shared" si="145"/>
        <v>#N/A</v>
      </c>
      <c r="AY357" s="9" t="e">
        <f t="shared" si="146"/>
        <v>#N/A</v>
      </c>
      <c r="AZ357" s="9" t="e">
        <f t="shared" si="147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 t="e">
        <f t="shared" si="136"/>
        <v>#N/A</v>
      </c>
      <c r="C358" s="3"/>
      <c r="D358" s="3"/>
      <c r="E358" s="3"/>
      <c r="F358" s="3"/>
      <c r="G358" s="3"/>
      <c r="H358" s="3"/>
      <c r="I358" s="3"/>
      <c r="J358" s="80"/>
      <c r="K358" s="80"/>
      <c r="L358" s="80"/>
      <c r="M358" s="104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1">
        <f t="shared" si="148"/>
        <v>0</v>
      </c>
      <c r="AB358" s="1">
        <f t="shared" si="148"/>
        <v>0</v>
      </c>
      <c r="AC358" s="1">
        <f t="shared" si="149"/>
        <v>0</v>
      </c>
      <c r="AD358" s="1">
        <f t="shared" si="150"/>
        <v>0</v>
      </c>
      <c r="AE358" s="1" t="str">
        <f t="shared" si="155"/>
        <v/>
      </c>
      <c r="AF358" s="1" t="str">
        <f t="shared" si="151"/>
        <v/>
      </c>
      <c r="AG358" s="1" t="str">
        <f t="shared" si="151"/>
        <v/>
      </c>
      <c r="AH358" s="1" t="str">
        <f t="shared" si="151"/>
        <v/>
      </c>
      <c r="AI358" s="1" t="e">
        <f t="shared" si="156"/>
        <v>#N/A</v>
      </c>
      <c r="AJ358" s="9" t="e">
        <f t="shared" si="137"/>
        <v>#N/A</v>
      </c>
      <c r="AK358" s="9" t="e">
        <f t="shared" si="138"/>
        <v>#N/A</v>
      </c>
      <c r="AL358" s="9" t="e">
        <f t="shared" si="139"/>
        <v>#N/A</v>
      </c>
      <c r="AM358" s="9" t="e">
        <f t="shared" si="140"/>
        <v>#N/A</v>
      </c>
      <c r="AN358" s="9" t="e">
        <f t="shared" si="141"/>
        <v>#N/A</v>
      </c>
      <c r="AO358" s="9" t="e">
        <f t="shared" si="142"/>
        <v>#N/A</v>
      </c>
      <c r="AP358" s="1" t="str">
        <f t="shared" si="152"/>
        <v/>
      </c>
      <c r="AQ358" s="1" t="str">
        <f t="shared" si="152"/>
        <v/>
      </c>
      <c r="AS358" s="1" t="str">
        <f t="shared" si="153"/>
        <v/>
      </c>
      <c r="AT358" s="1" t="e">
        <f t="shared" si="157"/>
        <v>#N/A</v>
      </c>
      <c r="AU358" s="1" t="e">
        <f t="shared" si="143"/>
        <v>#N/A</v>
      </c>
      <c r="AV358" s="9" t="e">
        <f t="shared" si="154"/>
        <v>#N/A</v>
      </c>
      <c r="AW358" s="9" t="e">
        <f t="shared" si="144"/>
        <v>#N/A</v>
      </c>
      <c r="AX358" s="9" t="e">
        <f t="shared" si="145"/>
        <v>#N/A</v>
      </c>
      <c r="AY358" s="9" t="e">
        <f t="shared" si="146"/>
        <v>#N/A</v>
      </c>
      <c r="AZ358" s="9" t="e">
        <f t="shared" si="147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 t="e">
        <f t="shared" si="136"/>
        <v>#N/A</v>
      </c>
      <c r="C359" s="3"/>
      <c r="D359" s="3"/>
      <c r="E359" s="3"/>
      <c r="F359" s="3"/>
      <c r="G359" s="3"/>
      <c r="H359" s="3"/>
      <c r="I359" s="3"/>
      <c r="J359" s="80"/>
      <c r="K359" s="80"/>
      <c r="L359" s="80"/>
      <c r="M359" s="104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1">
        <f t="shared" si="148"/>
        <v>0</v>
      </c>
      <c r="AB359" s="1">
        <f t="shared" si="148"/>
        <v>0</v>
      </c>
      <c r="AC359" s="1">
        <f t="shared" si="149"/>
        <v>0</v>
      </c>
      <c r="AD359" s="1">
        <f t="shared" si="150"/>
        <v>0</v>
      </c>
      <c r="AE359" s="1" t="str">
        <f t="shared" si="155"/>
        <v/>
      </c>
      <c r="AF359" s="1" t="str">
        <f t="shared" si="151"/>
        <v/>
      </c>
      <c r="AG359" s="1" t="str">
        <f t="shared" si="151"/>
        <v/>
      </c>
      <c r="AH359" s="1" t="str">
        <f t="shared" si="151"/>
        <v/>
      </c>
      <c r="AI359" s="1" t="e">
        <f t="shared" si="156"/>
        <v>#N/A</v>
      </c>
      <c r="AJ359" s="9" t="e">
        <f t="shared" si="137"/>
        <v>#N/A</v>
      </c>
      <c r="AK359" s="9" t="e">
        <f t="shared" si="138"/>
        <v>#N/A</v>
      </c>
      <c r="AL359" s="9" t="e">
        <f t="shared" si="139"/>
        <v>#N/A</v>
      </c>
      <c r="AM359" s="9" t="e">
        <f t="shared" si="140"/>
        <v>#N/A</v>
      </c>
      <c r="AN359" s="9" t="e">
        <f t="shared" si="141"/>
        <v>#N/A</v>
      </c>
      <c r="AO359" s="9" t="e">
        <f t="shared" si="142"/>
        <v>#N/A</v>
      </c>
      <c r="AP359" s="1" t="str">
        <f t="shared" si="152"/>
        <v/>
      </c>
      <c r="AQ359" s="1" t="str">
        <f t="shared" si="152"/>
        <v/>
      </c>
      <c r="AS359" s="1" t="str">
        <f t="shared" si="153"/>
        <v/>
      </c>
      <c r="AT359" s="1" t="e">
        <f t="shared" si="157"/>
        <v>#N/A</v>
      </c>
      <c r="AU359" s="1" t="e">
        <f t="shared" si="143"/>
        <v>#N/A</v>
      </c>
      <c r="AV359" s="9" t="e">
        <f t="shared" si="154"/>
        <v>#N/A</v>
      </c>
      <c r="AW359" s="9" t="e">
        <f t="shared" si="144"/>
        <v>#N/A</v>
      </c>
      <c r="AX359" s="9" t="e">
        <f t="shared" si="145"/>
        <v>#N/A</v>
      </c>
      <c r="AY359" s="9" t="e">
        <f t="shared" si="146"/>
        <v>#N/A</v>
      </c>
      <c r="AZ359" s="9" t="e">
        <f t="shared" si="147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 t="e">
        <f t="shared" si="136"/>
        <v>#N/A</v>
      </c>
      <c r="C360" s="3"/>
      <c r="D360" s="3"/>
      <c r="E360" s="3"/>
      <c r="F360" s="3"/>
      <c r="G360" s="3"/>
      <c r="H360" s="3"/>
      <c r="I360" s="3"/>
      <c r="J360" s="80"/>
      <c r="K360" s="80"/>
      <c r="L360" s="80"/>
      <c r="M360" s="104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1">
        <f t="shared" si="148"/>
        <v>0</v>
      </c>
      <c r="AB360" s="1">
        <f t="shared" si="148"/>
        <v>0</v>
      </c>
      <c r="AC360" s="1">
        <f t="shared" si="149"/>
        <v>0</v>
      </c>
      <c r="AD360" s="1">
        <f t="shared" si="150"/>
        <v>0</v>
      </c>
      <c r="AE360" s="1" t="str">
        <f t="shared" si="155"/>
        <v/>
      </c>
      <c r="AF360" s="1" t="str">
        <f t="shared" si="151"/>
        <v/>
      </c>
      <c r="AG360" s="1" t="str">
        <f t="shared" si="151"/>
        <v/>
      </c>
      <c r="AH360" s="1" t="str">
        <f t="shared" si="151"/>
        <v/>
      </c>
      <c r="AI360" s="1" t="e">
        <f t="shared" si="156"/>
        <v>#N/A</v>
      </c>
      <c r="AJ360" s="9" t="e">
        <f t="shared" si="137"/>
        <v>#N/A</v>
      </c>
      <c r="AK360" s="9" t="e">
        <f t="shared" si="138"/>
        <v>#N/A</v>
      </c>
      <c r="AL360" s="9" t="e">
        <f t="shared" si="139"/>
        <v>#N/A</v>
      </c>
      <c r="AM360" s="9" t="e">
        <f t="shared" si="140"/>
        <v>#N/A</v>
      </c>
      <c r="AN360" s="9" t="e">
        <f t="shared" si="141"/>
        <v>#N/A</v>
      </c>
      <c r="AO360" s="9" t="e">
        <f t="shared" si="142"/>
        <v>#N/A</v>
      </c>
      <c r="AP360" s="1" t="str">
        <f t="shared" si="152"/>
        <v/>
      </c>
      <c r="AQ360" s="1" t="str">
        <f t="shared" si="152"/>
        <v/>
      </c>
      <c r="AS360" s="1" t="str">
        <f t="shared" si="153"/>
        <v/>
      </c>
      <c r="AT360" s="1" t="e">
        <f t="shared" si="157"/>
        <v>#N/A</v>
      </c>
      <c r="AU360" s="1" t="e">
        <f t="shared" si="143"/>
        <v>#N/A</v>
      </c>
      <c r="AV360" s="9" t="e">
        <f t="shared" si="154"/>
        <v>#N/A</v>
      </c>
      <c r="AW360" s="9" t="e">
        <f t="shared" si="144"/>
        <v>#N/A</v>
      </c>
      <c r="AX360" s="9" t="e">
        <f t="shared" si="145"/>
        <v>#N/A</v>
      </c>
      <c r="AY360" s="9" t="e">
        <f t="shared" si="146"/>
        <v>#N/A</v>
      </c>
      <c r="AZ360" s="9" t="e">
        <f t="shared" si="147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 t="e">
        <f t="shared" si="136"/>
        <v>#N/A</v>
      </c>
      <c r="C361" s="3"/>
      <c r="D361" s="3"/>
      <c r="E361" s="3"/>
      <c r="F361" s="3"/>
      <c r="G361" s="3"/>
      <c r="H361" s="3"/>
      <c r="I361" s="3"/>
      <c r="J361" s="80"/>
      <c r="K361" s="80"/>
      <c r="L361" s="80"/>
      <c r="M361" s="104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1">
        <f t="shared" si="148"/>
        <v>0</v>
      </c>
      <c r="AB361" s="1">
        <f t="shared" si="148"/>
        <v>0</v>
      </c>
      <c r="AC361" s="1">
        <f t="shared" si="149"/>
        <v>0</v>
      </c>
      <c r="AD361" s="1">
        <f t="shared" si="150"/>
        <v>0</v>
      </c>
      <c r="AE361" s="1" t="str">
        <f t="shared" si="155"/>
        <v/>
      </c>
      <c r="AF361" s="1" t="str">
        <f t="shared" si="151"/>
        <v/>
      </c>
      <c r="AG361" s="1" t="str">
        <f t="shared" si="151"/>
        <v/>
      </c>
      <c r="AH361" s="1" t="str">
        <f t="shared" si="151"/>
        <v/>
      </c>
      <c r="AI361" s="1" t="e">
        <f t="shared" si="156"/>
        <v>#N/A</v>
      </c>
      <c r="AJ361" s="9" t="e">
        <f t="shared" si="137"/>
        <v>#N/A</v>
      </c>
      <c r="AK361" s="9" t="e">
        <f t="shared" si="138"/>
        <v>#N/A</v>
      </c>
      <c r="AL361" s="9" t="e">
        <f t="shared" si="139"/>
        <v>#N/A</v>
      </c>
      <c r="AM361" s="9" t="e">
        <f t="shared" si="140"/>
        <v>#N/A</v>
      </c>
      <c r="AN361" s="9" t="e">
        <f t="shared" si="141"/>
        <v>#N/A</v>
      </c>
      <c r="AO361" s="9" t="e">
        <f t="shared" si="142"/>
        <v>#N/A</v>
      </c>
      <c r="AP361" s="1" t="str">
        <f t="shared" si="152"/>
        <v/>
      </c>
      <c r="AQ361" s="1" t="str">
        <f t="shared" si="152"/>
        <v/>
      </c>
      <c r="AS361" s="1" t="str">
        <f t="shared" si="153"/>
        <v/>
      </c>
      <c r="AT361" s="1" t="e">
        <f t="shared" si="157"/>
        <v>#N/A</v>
      </c>
      <c r="AU361" s="1" t="e">
        <f t="shared" si="143"/>
        <v>#N/A</v>
      </c>
      <c r="AV361" s="9" t="e">
        <f t="shared" si="154"/>
        <v>#N/A</v>
      </c>
      <c r="AW361" s="9" t="e">
        <f t="shared" si="144"/>
        <v>#N/A</v>
      </c>
      <c r="AX361" s="9" t="e">
        <f t="shared" si="145"/>
        <v>#N/A</v>
      </c>
      <c r="AY361" s="9" t="e">
        <f t="shared" si="146"/>
        <v>#N/A</v>
      </c>
      <c r="AZ361" s="9" t="e">
        <f t="shared" si="147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 t="e">
        <f t="shared" si="136"/>
        <v>#N/A</v>
      </c>
      <c r="C362" s="3"/>
      <c r="D362" s="3"/>
      <c r="E362" s="3"/>
      <c r="F362" s="3"/>
      <c r="G362" s="3"/>
      <c r="H362" s="3"/>
      <c r="I362" s="3"/>
      <c r="J362" s="80"/>
      <c r="K362" s="80"/>
      <c r="L362" s="80"/>
      <c r="M362" s="104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1">
        <f t="shared" si="148"/>
        <v>0</v>
      </c>
      <c r="AB362" s="1">
        <f t="shared" si="148"/>
        <v>0</v>
      </c>
      <c r="AC362" s="1">
        <f t="shared" si="149"/>
        <v>0</v>
      </c>
      <c r="AD362" s="1">
        <f t="shared" si="150"/>
        <v>0</v>
      </c>
      <c r="AE362" s="1" t="str">
        <f t="shared" si="155"/>
        <v/>
      </c>
      <c r="AF362" s="1" t="str">
        <f t="shared" si="151"/>
        <v/>
      </c>
      <c r="AG362" s="1" t="str">
        <f t="shared" si="151"/>
        <v/>
      </c>
      <c r="AH362" s="1" t="str">
        <f t="shared" si="151"/>
        <v/>
      </c>
      <c r="AI362" s="1" t="e">
        <f t="shared" si="156"/>
        <v>#N/A</v>
      </c>
      <c r="AJ362" s="9" t="e">
        <f t="shared" si="137"/>
        <v>#N/A</v>
      </c>
      <c r="AK362" s="9" t="e">
        <f t="shared" si="138"/>
        <v>#N/A</v>
      </c>
      <c r="AL362" s="9" t="e">
        <f t="shared" si="139"/>
        <v>#N/A</v>
      </c>
      <c r="AM362" s="9" t="e">
        <f t="shared" si="140"/>
        <v>#N/A</v>
      </c>
      <c r="AN362" s="9" t="e">
        <f t="shared" si="141"/>
        <v>#N/A</v>
      </c>
      <c r="AO362" s="9" t="e">
        <f t="shared" si="142"/>
        <v>#N/A</v>
      </c>
      <c r="AP362" s="1" t="str">
        <f t="shared" si="152"/>
        <v/>
      </c>
      <c r="AQ362" s="1" t="str">
        <f t="shared" si="152"/>
        <v/>
      </c>
      <c r="AS362" s="1" t="str">
        <f t="shared" si="153"/>
        <v/>
      </c>
      <c r="AT362" s="1" t="e">
        <f t="shared" si="157"/>
        <v>#N/A</v>
      </c>
      <c r="AU362" s="1" t="e">
        <f t="shared" si="143"/>
        <v>#N/A</v>
      </c>
      <c r="AV362" s="9" t="e">
        <f t="shared" si="154"/>
        <v>#N/A</v>
      </c>
      <c r="AW362" s="9" t="e">
        <f t="shared" si="144"/>
        <v>#N/A</v>
      </c>
      <c r="AX362" s="9" t="e">
        <f t="shared" si="145"/>
        <v>#N/A</v>
      </c>
      <c r="AY362" s="9" t="e">
        <f t="shared" si="146"/>
        <v>#N/A</v>
      </c>
      <c r="AZ362" s="9" t="e">
        <f t="shared" si="147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 t="e">
        <f t="shared" si="136"/>
        <v>#N/A</v>
      </c>
      <c r="C363" s="3"/>
      <c r="D363" s="3"/>
      <c r="E363" s="3"/>
      <c r="F363" s="3"/>
      <c r="G363" s="3"/>
      <c r="H363" s="3"/>
      <c r="I363" s="3"/>
      <c r="J363" s="80"/>
      <c r="K363" s="80"/>
      <c r="L363" s="80"/>
      <c r="M363" s="104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1">
        <f t="shared" si="148"/>
        <v>0</v>
      </c>
      <c r="AB363" s="1">
        <f t="shared" si="148"/>
        <v>0</v>
      </c>
      <c r="AC363" s="1">
        <f t="shared" si="149"/>
        <v>0</v>
      </c>
      <c r="AD363" s="1">
        <f t="shared" si="150"/>
        <v>0</v>
      </c>
      <c r="AE363" s="1" t="str">
        <f t="shared" si="155"/>
        <v/>
      </c>
      <c r="AF363" s="1" t="str">
        <f t="shared" si="151"/>
        <v/>
      </c>
      <c r="AG363" s="1" t="str">
        <f t="shared" si="151"/>
        <v/>
      </c>
      <c r="AH363" s="1" t="str">
        <f t="shared" si="151"/>
        <v/>
      </c>
      <c r="AI363" s="1" t="e">
        <f t="shared" si="156"/>
        <v>#N/A</v>
      </c>
      <c r="AJ363" s="9" t="e">
        <f t="shared" si="137"/>
        <v>#N/A</v>
      </c>
      <c r="AK363" s="9" t="e">
        <f t="shared" si="138"/>
        <v>#N/A</v>
      </c>
      <c r="AL363" s="9" t="e">
        <f t="shared" si="139"/>
        <v>#N/A</v>
      </c>
      <c r="AM363" s="9" t="e">
        <f t="shared" si="140"/>
        <v>#N/A</v>
      </c>
      <c r="AN363" s="9" t="e">
        <f t="shared" si="141"/>
        <v>#N/A</v>
      </c>
      <c r="AO363" s="9" t="e">
        <f t="shared" si="142"/>
        <v>#N/A</v>
      </c>
      <c r="AP363" s="1" t="str">
        <f t="shared" si="152"/>
        <v/>
      </c>
      <c r="AQ363" s="1" t="str">
        <f t="shared" si="152"/>
        <v/>
      </c>
      <c r="AS363" s="1" t="str">
        <f t="shared" si="153"/>
        <v/>
      </c>
      <c r="AT363" s="1" t="e">
        <f t="shared" si="157"/>
        <v>#N/A</v>
      </c>
      <c r="AU363" s="1" t="e">
        <f t="shared" si="143"/>
        <v>#N/A</v>
      </c>
      <c r="AV363" s="9" t="e">
        <f t="shared" si="154"/>
        <v>#N/A</v>
      </c>
      <c r="AW363" s="9" t="e">
        <f t="shared" si="144"/>
        <v>#N/A</v>
      </c>
      <c r="AX363" s="9" t="e">
        <f t="shared" si="145"/>
        <v>#N/A</v>
      </c>
      <c r="AY363" s="9" t="e">
        <f t="shared" si="146"/>
        <v>#N/A</v>
      </c>
      <c r="AZ363" s="9" t="e">
        <f t="shared" si="147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 t="e">
        <f t="shared" si="136"/>
        <v>#N/A</v>
      </c>
      <c r="C364" s="3"/>
      <c r="D364" s="3"/>
      <c r="E364" s="3"/>
      <c r="F364" s="3"/>
      <c r="G364" s="3"/>
      <c r="H364" s="3"/>
      <c r="I364" s="3"/>
      <c r="J364" s="80"/>
      <c r="K364" s="80"/>
      <c r="L364" s="80"/>
      <c r="M364" s="104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1">
        <f t="shared" si="148"/>
        <v>0</v>
      </c>
      <c r="AB364" s="1">
        <f t="shared" si="148"/>
        <v>0</v>
      </c>
      <c r="AC364" s="1">
        <f t="shared" si="149"/>
        <v>0</v>
      </c>
      <c r="AD364" s="1">
        <f t="shared" si="150"/>
        <v>0</v>
      </c>
      <c r="AE364" s="1" t="str">
        <f t="shared" si="155"/>
        <v/>
      </c>
      <c r="AF364" s="1" t="str">
        <f t="shared" si="151"/>
        <v/>
      </c>
      <c r="AG364" s="1" t="str">
        <f t="shared" si="151"/>
        <v/>
      </c>
      <c r="AH364" s="1" t="str">
        <f t="shared" si="151"/>
        <v/>
      </c>
      <c r="AI364" s="1" t="e">
        <f t="shared" si="156"/>
        <v>#N/A</v>
      </c>
      <c r="AJ364" s="9" t="e">
        <f t="shared" si="137"/>
        <v>#N/A</v>
      </c>
      <c r="AK364" s="9" t="e">
        <f t="shared" si="138"/>
        <v>#N/A</v>
      </c>
      <c r="AL364" s="9" t="e">
        <f t="shared" si="139"/>
        <v>#N/A</v>
      </c>
      <c r="AM364" s="9" t="e">
        <f t="shared" si="140"/>
        <v>#N/A</v>
      </c>
      <c r="AN364" s="9" t="e">
        <f t="shared" si="141"/>
        <v>#N/A</v>
      </c>
      <c r="AO364" s="9" t="e">
        <f t="shared" si="142"/>
        <v>#N/A</v>
      </c>
      <c r="AP364" s="1" t="str">
        <f t="shared" si="152"/>
        <v/>
      </c>
      <c r="AQ364" s="1" t="str">
        <f t="shared" si="152"/>
        <v/>
      </c>
      <c r="AS364" s="1" t="str">
        <f t="shared" si="153"/>
        <v/>
      </c>
      <c r="AT364" s="1" t="e">
        <f t="shared" si="157"/>
        <v>#N/A</v>
      </c>
      <c r="AU364" s="1" t="e">
        <f t="shared" si="143"/>
        <v>#N/A</v>
      </c>
      <c r="AV364" s="9" t="e">
        <f t="shared" si="154"/>
        <v>#N/A</v>
      </c>
      <c r="AW364" s="9" t="e">
        <f t="shared" si="144"/>
        <v>#N/A</v>
      </c>
      <c r="AX364" s="9" t="e">
        <f t="shared" si="145"/>
        <v>#N/A</v>
      </c>
      <c r="AY364" s="9" t="e">
        <f t="shared" si="146"/>
        <v>#N/A</v>
      </c>
      <c r="AZ364" s="9" t="e">
        <f t="shared" si="147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 t="e">
        <f t="shared" si="136"/>
        <v>#N/A</v>
      </c>
      <c r="C365" s="3"/>
      <c r="D365" s="3"/>
      <c r="E365" s="3"/>
      <c r="F365" s="3"/>
      <c r="G365" s="3"/>
      <c r="H365" s="3"/>
      <c r="I365" s="3"/>
      <c r="J365" s="80"/>
      <c r="K365" s="80"/>
      <c r="L365" s="80"/>
      <c r="M365" s="104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1">
        <f t="shared" si="148"/>
        <v>0</v>
      </c>
      <c r="AB365" s="1">
        <f t="shared" si="148"/>
        <v>0</v>
      </c>
      <c r="AC365" s="1">
        <f t="shared" si="149"/>
        <v>0</v>
      </c>
      <c r="AD365" s="1">
        <f t="shared" si="150"/>
        <v>0</v>
      </c>
      <c r="AE365" s="1" t="str">
        <f t="shared" si="155"/>
        <v/>
      </c>
      <c r="AF365" s="1" t="str">
        <f t="shared" si="151"/>
        <v/>
      </c>
      <c r="AG365" s="1" t="str">
        <f t="shared" si="151"/>
        <v/>
      </c>
      <c r="AH365" s="1" t="str">
        <f t="shared" si="151"/>
        <v/>
      </c>
      <c r="AI365" s="1" t="e">
        <f t="shared" si="156"/>
        <v>#N/A</v>
      </c>
      <c r="AJ365" s="9" t="e">
        <f t="shared" si="137"/>
        <v>#N/A</v>
      </c>
      <c r="AK365" s="9" t="e">
        <f t="shared" si="138"/>
        <v>#N/A</v>
      </c>
      <c r="AL365" s="9" t="e">
        <f t="shared" si="139"/>
        <v>#N/A</v>
      </c>
      <c r="AM365" s="9" t="e">
        <f t="shared" si="140"/>
        <v>#N/A</v>
      </c>
      <c r="AN365" s="9" t="e">
        <f t="shared" si="141"/>
        <v>#N/A</v>
      </c>
      <c r="AO365" s="9" t="e">
        <f t="shared" si="142"/>
        <v>#N/A</v>
      </c>
      <c r="AP365" s="1" t="str">
        <f t="shared" si="152"/>
        <v/>
      </c>
      <c r="AQ365" s="1" t="str">
        <f t="shared" si="152"/>
        <v/>
      </c>
      <c r="AS365" s="1" t="str">
        <f t="shared" si="153"/>
        <v/>
      </c>
      <c r="AT365" s="1" t="e">
        <f t="shared" si="157"/>
        <v>#N/A</v>
      </c>
      <c r="AU365" s="1" t="e">
        <f t="shared" si="143"/>
        <v>#N/A</v>
      </c>
      <c r="AV365" s="9" t="e">
        <f t="shared" si="154"/>
        <v>#N/A</v>
      </c>
      <c r="AW365" s="9" t="e">
        <f t="shared" si="144"/>
        <v>#N/A</v>
      </c>
      <c r="AX365" s="9" t="e">
        <f t="shared" si="145"/>
        <v>#N/A</v>
      </c>
      <c r="AY365" s="9" t="e">
        <f t="shared" si="146"/>
        <v>#N/A</v>
      </c>
      <c r="AZ365" s="9" t="e">
        <f t="shared" si="147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 t="e">
        <f t="shared" si="136"/>
        <v>#N/A</v>
      </c>
      <c r="C366" s="3"/>
      <c r="D366" s="3"/>
      <c r="E366" s="3"/>
      <c r="F366" s="3"/>
      <c r="G366" s="3"/>
      <c r="H366" s="3"/>
      <c r="I366" s="3"/>
      <c r="J366" s="80"/>
      <c r="K366" s="80"/>
      <c r="L366" s="80"/>
      <c r="M366" s="104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1">
        <f t="shared" si="148"/>
        <v>0</v>
      </c>
      <c r="AB366" s="1">
        <f t="shared" si="148"/>
        <v>0</v>
      </c>
      <c r="AC366" s="1">
        <f t="shared" si="149"/>
        <v>0</v>
      </c>
      <c r="AD366" s="1">
        <f t="shared" si="150"/>
        <v>0</v>
      </c>
      <c r="AE366" s="1" t="str">
        <f t="shared" si="155"/>
        <v/>
      </c>
      <c r="AF366" s="1" t="str">
        <f t="shared" si="151"/>
        <v/>
      </c>
      <c r="AG366" s="1" t="str">
        <f t="shared" si="151"/>
        <v/>
      </c>
      <c r="AH366" s="1" t="str">
        <f t="shared" si="151"/>
        <v/>
      </c>
      <c r="AI366" s="1" t="e">
        <f t="shared" si="156"/>
        <v>#N/A</v>
      </c>
      <c r="AJ366" s="9" t="e">
        <f t="shared" si="137"/>
        <v>#N/A</v>
      </c>
      <c r="AK366" s="9" t="e">
        <f t="shared" si="138"/>
        <v>#N/A</v>
      </c>
      <c r="AL366" s="9" t="e">
        <f t="shared" si="139"/>
        <v>#N/A</v>
      </c>
      <c r="AM366" s="9" t="e">
        <f t="shared" si="140"/>
        <v>#N/A</v>
      </c>
      <c r="AN366" s="9" t="e">
        <f t="shared" si="141"/>
        <v>#N/A</v>
      </c>
      <c r="AO366" s="9" t="e">
        <f t="shared" si="142"/>
        <v>#N/A</v>
      </c>
      <c r="AP366" s="1" t="str">
        <f t="shared" si="152"/>
        <v/>
      </c>
      <c r="AQ366" s="1" t="str">
        <f t="shared" si="152"/>
        <v/>
      </c>
      <c r="AS366" s="1" t="str">
        <f t="shared" si="153"/>
        <v/>
      </c>
      <c r="AT366" s="1" t="e">
        <f t="shared" si="157"/>
        <v>#N/A</v>
      </c>
      <c r="AU366" s="1" t="e">
        <f t="shared" si="143"/>
        <v>#N/A</v>
      </c>
      <c r="AV366" s="9" t="e">
        <f t="shared" si="154"/>
        <v>#N/A</v>
      </c>
      <c r="AW366" s="9" t="e">
        <f t="shared" si="144"/>
        <v>#N/A</v>
      </c>
      <c r="AX366" s="9" t="e">
        <f t="shared" si="145"/>
        <v>#N/A</v>
      </c>
      <c r="AY366" s="9" t="e">
        <f t="shared" si="146"/>
        <v>#N/A</v>
      </c>
      <c r="AZ366" s="9" t="e">
        <f t="shared" si="147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 t="e">
        <f t="shared" si="136"/>
        <v>#N/A</v>
      </c>
      <c r="C367" s="3"/>
      <c r="D367" s="3"/>
      <c r="E367" s="3"/>
      <c r="F367" s="3"/>
      <c r="G367" s="3"/>
      <c r="H367" s="3"/>
      <c r="I367" s="3"/>
      <c r="J367" s="80"/>
      <c r="K367" s="80"/>
      <c r="L367" s="80"/>
      <c r="M367" s="104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1">
        <f t="shared" si="148"/>
        <v>0</v>
      </c>
      <c r="AB367" s="1">
        <f t="shared" si="148"/>
        <v>0</v>
      </c>
      <c r="AC367" s="1">
        <f t="shared" si="149"/>
        <v>0</v>
      </c>
      <c r="AD367" s="1">
        <f t="shared" si="150"/>
        <v>0</v>
      </c>
      <c r="AE367" s="1" t="str">
        <f t="shared" si="155"/>
        <v/>
      </c>
      <c r="AF367" s="1" t="str">
        <f t="shared" si="151"/>
        <v/>
      </c>
      <c r="AG367" s="1" t="str">
        <f t="shared" si="151"/>
        <v/>
      </c>
      <c r="AH367" s="1" t="str">
        <f t="shared" si="151"/>
        <v/>
      </c>
      <c r="AI367" s="1" t="e">
        <f t="shared" si="156"/>
        <v>#N/A</v>
      </c>
      <c r="AJ367" s="9" t="e">
        <f t="shared" si="137"/>
        <v>#N/A</v>
      </c>
      <c r="AK367" s="9" t="e">
        <f t="shared" si="138"/>
        <v>#N/A</v>
      </c>
      <c r="AL367" s="9" t="e">
        <f t="shared" si="139"/>
        <v>#N/A</v>
      </c>
      <c r="AM367" s="9" t="e">
        <f t="shared" si="140"/>
        <v>#N/A</v>
      </c>
      <c r="AN367" s="9" t="e">
        <f t="shared" si="141"/>
        <v>#N/A</v>
      </c>
      <c r="AO367" s="9" t="e">
        <f t="shared" si="142"/>
        <v>#N/A</v>
      </c>
      <c r="AP367" s="1" t="str">
        <f t="shared" si="152"/>
        <v/>
      </c>
      <c r="AQ367" s="1" t="str">
        <f t="shared" si="152"/>
        <v/>
      </c>
      <c r="AS367" s="1" t="str">
        <f t="shared" si="153"/>
        <v/>
      </c>
      <c r="AT367" s="1" t="e">
        <f t="shared" si="157"/>
        <v>#N/A</v>
      </c>
      <c r="AU367" s="1" t="e">
        <f t="shared" si="143"/>
        <v>#N/A</v>
      </c>
      <c r="AV367" s="9" t="e">
        <f t="shared" si="154"/>
        <v>#N/A</v>
      </c>
      <c r="AW367" s="9" t="e">
        <f t="shared" si="144"/>
        <v>#N/A</v>
      </c>
      <c r="AX367" s="9" t="e">
        <f t="shared" si="145"/>
        <v>#N/A</v>
      </c>
      <c r="AY367" s="9" t="e">
        <f t="shared" si="146"/>
        <v>#N/A</v>
      </c>
      <c r="AZ367" s="9" t="e">
        <f t="shared" si="147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 t="e">
        <f t="shared" si="136"/>
        <v>#N/A</v>
      </c>
      <c r="C368" s="3"/>
      <c r="D368" s="3"/>
      <c r="E368" s="3"/>
      <c r="F368" s="3"/>
      <c r="G368" s="3"/>
      <c r="H368" s="3"/>
      <c r="I368" s="3"/>
      <c r="J368" s="80"/>
      <c r="K368" s="80"/>
      <c r="L368" s="80"/>
      <c r="M368" s="104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1">
        <f t="shared" si="148"/>
        <v>0</v>
      </c>
      <c r="AB368" s="1">
        <f t="shared" si="148"/>
        <v>0</v>
      </c>
      <c r="AC368" s="1">
        <f t="shared" si="149"/>
        <v>0</v>
      </c>
      <c r="AD368" s="1">
        <f t="shared" si="150"/>
        <v>0</v>
      </c>
      <c r="AE368" s="1" t="str">
        <f t="shared" si="155"/>
        <v/>
      </c>
      <c r="AF368" s="1" t="str">
        <f t="shared" si="151"/>
        <v/>
      </c>
      <c r="AG368" s="1" t="str">
        <f t="shared" si="151"/>
        <v/>
      </c>
      <c r="AH368" s="1" t="str">
        <f t="shared" si="151"/>
        <v/>
      </c>
      <c r="AI368" s="1" t="e">
        <f t="shared" si="156"/>
        <v>#N/A</v>
      </c>
      <c r="AJ368" s="9" t="e">
        <f t="shared" si="137"/>
        <v>#N/A</v>
      </c>
      <c r="AK368" s="9" t="e">
        <f t="shared" si="138"/>
        <v>#N/A</v>
      </c>
      <c r="AL368" s="9" t="e">
        <f t="shared" si="139"/>
        <v>#N/A</v>
      </c>
      <c r="AM368" s="9" t="e">
        <f t="shared" si="140"/>
        <v>#N/A</v>
      </c>
      <c r="AN368" s="9" t="e">
        <f t="shared" si="141"/>
        <v>#N/A</v>
      </c>
      <c r="AO368" s="9" t="e">
        <f t="shared" si="142"/>
        <v>#N/A</v>
      </c>
      <c r="AP368" s="1" t="str">
        <f t="shared" si="152"/>
        <v/>
      </c>
      <c r="AQ368" s="1" t="str">
        <f t="shared" si="152"/>
        <v/>
      </c>
      <c r="AS368" s="1" t="str">
        <f t="shared" si="153"/>
        <v/>
      </c>
      <c r="AT368" s="1" t="e">
        <f t="shared" si="157"/>
        <v>#N/A</v>
      </c>
      <c r="AU368" s="1" t="e">
        <f t="shared" si="143"/>
        <v>#N/A</v>
      </c>
      <c r="AV368" s="9" t="e">
        <f t="shared" si="154"/>
        <v>#N/A</v>
      </c>
      <c r="AW368" s="9" t="e">
        <f t="shared" si="144"/>
        <v>#N/A</v>
      </c>
      <c r="AX368" s="9" t="e">
        <f t="shared" si="145"/>
        <v>#N/A</v>
      </c>
      <c r="AY368" s="9" t="e">
        <f t="shared" si="146"/>
        <v>#N/A</v>
      </c>
      <c r="AZ368" s="9" t="e">
        <f t="shared" si="147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 t="e">
        <f t="shared" si="136"/>
        <v>#N/A</v>
      </c>
      <c r="C369" s="3"/>
      <c r="D369" s="3"/>
      <c r="E369" s="3"/>
      <c r="F369" s="3"/>
      <c r="G369" s="3"/>
      <c r="H369" s="3"/>
      <c r="I369" s="3"/>
      <c r="J369" s="80"/>
      <c r="K369" s="80"/>
      <c r="L369" s="80"/>
      <c r="M369" s="104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1">
        <f t="shared" si="148"/>
        <v>0</v>
      </c>
      <c r="AB369" s="1">
        <f t="shared" si="148"/>
        <v>0</v>
      </c>
      <c r="AC369" s="1">
        <f t="shared" si="149"/>
        <v>0</v>
      </c>
      <c r="AD369" s="1">
        <f t="shared" si="150"/>
        <v>0</v>
      </c>
      <c r="AE369" s="1" t="str">
        <f t="shared" si="155"/>
        <v/>
      </c>
      <c r="AF369" s="1" t="str">
        <f t="shared" si="151"/>
        <v/>
      </c>
      <c r="AG369" s="1" t="str">
        <f t="shared" si="151"/>
        <v/>
      </c>
      <c r="AH369" s="1" t="str">
        <f t="shared" si="151"/>
        <v/>
      </c>
      <c r="AI369" s="1" t="e">
        <f t="shared" si="156"/>
        <v>#N/A</v>
      </c>
      <c r="AJ369" s="9" t="e">
        <f t="shared" si="137"/>
        <v>#N/A</v>
      </c>
      <c r="AK369" s="9" t="e">
        <f t="shared" si="138"/>
        <v>#N/A</v>
      </c>
      <c r="AL369" s="9" t="e">
        <f t="shared" si="139"/>
        <v>#N/A</v>
      </c>
      <c r="AM369" s="9" t="e">
        <f t="shared" si="140"/>
        <v>#N/A</v>
      </c>
      <c r="AN369" s="9" t="e">
        <f t="shared" si="141"/>
        <v>#N/A</v>
      </c>
      <c r="AO369" s="9" t="e">
        <f t="shared" si="142"/>
        <v>#N/A</v>
      </c>
      <c r="AP369" s="1" t="str">
        <f t="shared" si="152"/>
        <v/>
      </c>
      <c r="AQ369" s="1" t="str">
        <f t="shared" si="152"/>
        <v/>
      </c>
      <c r="AS369" s="1" t="str">
        <f t="shared" si="153"/>
        <v/>
      </c>
      <c r="AT369" s="1" t="e">
        <f t="shared" si="157"/>
        <v>#N/A</v>
      </c>
      <c r="AU369" s="1" t="e">
        <f t="shared" si="143"/>
        <v>#N/A</v>
      </c>
      <c r="AV369" s="9" t="e">
        <f t="shared" si="154"/>
        <v>#N/A</v>
      </c>
      <c r="AW369" s="9" t="e">
        <f t="shared" si="144"/>
        <v>#N/A</v>
      </c>
      <c r="AX369" s="9" t="e">
        <f t="shared" si="145"/>
        <v>#N/A</v>
      </c>
      <c r="AY369" s="9" t="e">
        <f t="shared" si="146"/>
        <v>#N/A</v>
      </c>
      <c r="AZ369" s="9" t="e">
        <f t="shared" si="147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 t="e">
        <f t="shared" si="136"/>
        <v>#N/A</v>
      </c>
      <c r="C370" s="3"/>
      <c r="D370" s="3"/>
      <c r="E370" s="3"/>
      <c r="F370" s="3"/>
      <c r="G370" s="3"/>
      <c r="H370" s="3"/>
      <c r="I370" s="3"/>
      <c r="J370" s="80"/>
      <c r="K370" s="80"/>
      <c r="L370" s="80"/>
      <c r="M370" s="104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1">
        <f t="shared" si="148"/>
        <v>0</v>
      </c>
      <c r="AB370" s="1">
        <f t="shared" si="148"/>
        <v>0</v>
      </c>
      <c r="AC370" s="1">
        <f t="shared" si="149"/>
        <v>0</v>
      </c>
      <c r="AD370" s="1">
        <f t="shared" si="150"/>
        <v>0</v>
      </c>
      <c r="AE370" s="1" t="str">
        <f t="shared" si="155"/>
        <v/>
      </c>
      <c r="AF370" s="1" t="str">
        <f t="shared" si="151"/>
        <v/>
      </c>
      <c r="AG370" s="1" t="str">
        <f t="shared" si="151"/>
        <v/>
      </c>
      <c r="AH370" s="1" t="str">
        <f t="shared" si="151"/>
        <v/>
      </c>
      <c r="AI370" s="1" t="e">
        <f t="shared" si="156"/>
        <v>#N/A</v>
      </c>
      <c r="AJ370" s="9" t="e">
        <f t="shared" si="137"/>
        <v>#N/A</v>
      </c>
      <c r="AK370" s="9" t="e">
        <f t="shared" si="138"/>
        <v>#N/A</v>
      </c>
      <c r="AL370" s="9" t="e">
        <f t="shared" si="139"/>
        <v>#N/A</v>
      </c>
      <c r="AM370" s="9" t="e">
        <f t="shared" si="140"/>
        <v>#N/A</v>
      </c>
      <c r="AN370" s="9" t="e">
        <f t="shared" si="141"/>
        <v>#N/A</v>
      </c>
      <c r="AO370" s="9" t="e">
        <f t="shared" si="142"/>
        <v>#N/A</v>
      </c>
      <c r="AP370" s="1" t="str">
        <f t="shared" si="152"/>
        <v/>
      </c>
      <c r="AQ370" s="1" t="str">
        <f t="shared" si="152"/>
        <v/>
      </c>
      <c r="AS370" s="1" t="str">
        <f t="shared" si="153"/>
        <v/>
      </c>
      <c r="AT370" s="1" t="e">
        <f t="shared" si="157"/>
        <v>#N/A</v>
      </c>
      <c r="AU370" s="1" t="e">
        <f t="shared" si="143"/>
        <v>#N/A</v>
      </c>
      <c r="AV370" s="9" t="e">
        <f t="shared" si="154"/>
        <v>#N/A</v>
      </c>
      <c r="AW370" s="9" t="e">
        <f t="shared" si="144"/>
        <v>#N/A</v>
      </c>
      <c r="AX370" s="9" t="e">
        <f t="shared" si="145"/>
        <v>#N/A</v>
      </c>
      <c r="AY370" s="9" t="e">
        <f t="shared" si="146"/>
        <v>#N/A</v>
      </c>
      <c r="AZ370" s="9" t="e">
        <f t="shared" si="147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 t="e">
        <f t="shared" si="136"/>
        <v>#N/A</v>
      </c>
      <c r="C371" s="3"/>
      <c r="D371" s="3"/>
      <c r="E371" s="3"/>
      <c r="F371" s="3"/>
      <c r="G371" s="3"/>
      <c r="H371" s="3"/>
      <c r="I371" s="3"/>
      <c r="J371" s="80"/>
      <c r="K371" s="80"/>
      <c r="L371" s="80"/>
      <c r="M371" s="104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1">
        <f t="shared" si="148"/>
        <v>0</v>
      </c>
      <c r="AB371" s="1">
        <f t="shared" si="148"/>
        <v>0</v>
      </c>
      <c r="AC371" s="1">
        <f t="shared" si="149"/>
        <v>0</v>
      </c>
      <c r="AD371" s="1">
        <f t="shared" si="150"/>
        <v>0</v>
      </c>
      <c r="AE371" s="1" t="str">
        <f t="shared" si="155"/>
        <v/>
      </c>
      <c r="AF371" s="1" t="str">
        <f t="shared" si="151"/>
        <v/>
      </c>
      <c r="AG371" s="1" t="str">
        <f t="shared" si="151"/>
        <v/>
      </c>
      <c r="AH371" s="1" t="str">
        <f t="shared" si="151"/>
        <v/>
      </c>
      <c r="AI371" s="1" t="e">
        <f t="shared" si="156"/>
        <v>#N/A</v>
      </c>
      <c r="AJ371" s="9" t="e">
        <f t="shared" si="137"/>
        <v>#N/A</v>
      </c>
      <c r="AK371" s="9" t="e">
        <f t="shared" si="138"/>
        <v>#N/A</v>
      </c>
      <c r="AL371" s="9" t="e">
        <f t="shared" si="139"/>
        <v>#N/A</v>
      </c>
      <c r="AM371" s="9" t="e">
        <f t="shared" si="140"/>
        <v>#N/A</v>
      </c>
      <c r="AN371" s="9" t="e">
        <f t="shared" si="141"/>
        <v>#N/A</v>
      </c>
      <c r="AO371" s="9" t="e">
        <f t="shared" si="142"/>
        <v>#N/A</v>
      </c>
      <c r="AP371" s="1" t="str">
        <f t="shared" si="152"/>
        <v/>
      </c>
      <c r="AQ371" s="1" t="str">
        <f t="shared" si="152"/>
        <v/>
      </c>
      <c r="AS371" s="1" t="str">
        <f t="shared" si="153"/>
        <v/>
      </c>
      <c r="AT371" s="1" t="e">
        <f t="shared" si="157"/>
        <v>#N/A</v>
      </c>
      <c r="AU371" s="1" t="e">
        <f t="shared" si="143"/>
        <v>#N/A</v>
      </c>
      <c r="AV371" s="9" t="e">
        <f t="shared" si="154"/>
        <v>#N/A</v>
      </c>
      <c r="AW371" s="9" t="e">
        <f t="shared" si="144"/>
        <v>#N/A</v>
      </c>
      <c r="AX371" s="9" t="e">
        <f t="shared" si="145"/>
        <v>#N/A</v>
      </c>
      <c r="AY371" s="9" t="e">
        <f t="shared" si="146"/>
        <v>#N/A</v>
      </c>
      <c r="AZ371" s="9" t="e">
        <f t="shared" si="147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 t="e">
        <f t="shared" si="136"/>
        <v>#N/A</v>
      </c>
      <c r="C372" s="3"/>
      <c r="D372" s="3"/>
      <c r="E372" s="3"/>
      <c r="F372" s="3"/>
      <c r="G372" s="3"/>
      <c r="H372" s="3"/>
      <c r="I372" s="3"/>
      <c r="J372" s="80"/>
      <c r="K372" s="80"/>
      <c r="L372" s="80"/>
      <c r="M372" s="104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1">
        <f t="shared" si="148"/>
        <v>0</v>
      </c>
      <c r="AB372" s="1">
        <f t="shared" si="148"/>
        <v>0</v>
      </c>
      <c r="AC372" s="1">
        <f t="shared" si="149"/>
        <v>0</v>
      </c>
      <c r="AD372" s="1">
        <f t="shared" si="150"/>
        <v>0</v>
      </c>
      <c r="AE372" s="1" t="str">
        <f t="shared" si="155"/>
        <v/>
      </c>
      <c r="AF372" s="1" t="str">
        <f t="shared" si="151"/>
        <v/>
      </c>
      <c r="AG372" s="1" t="str">
        <f t="shared" si="151"/>
        <v/>
      </c>
      <c r="AH372" s="1" t="str">
        <f t="shared" si="151"/>
        <v/>
      </c>
      <c r="AI372" s="1" t="e">
        <f t="shared" si="156"/>
        <v>#N/A</v>
      </c>
      <c r="AJ372" s="9" t="e">
        <f t="shared" si="137"/>
        <v>#N/A</v>
      </c>
      <c r="AK372" s="9" t="e">
        <f t="shared" si="138"/>
        <v>#N/A</v>
      </c>
      <c r="AL372" s="9" t="e">
        <f t="shared" si="139"/>
        <v>#N/A</v>
      </c>
      <c r="AM372" s="9" t="e">
        <f t="shared" si="140"/>
        <v>#N/A</v>
      </c>
      <c r="AN372" s="9" t="e">
        <f t="shared" si="141"/>
        <v>#N/A</v>
      </c>
      <c r="AO372" s="9" t="e">
        <f t="shared" si="142"/>
        <v>#N/A</v>
      </c>
      <c r="AP372" s="1" t="str">
        <f t="shared" si="152"/>
        <v/>
      </c>
      <c r="AQ372" s="1" t="str">
        <f t="shared" si="152"/>
        <v/>
      </c>
      <c r="AS372" s="1" t="str">
        <f t="shared" si="153"/>
        <v/>
      </c>
      <c r="AT372" s="1" t="e">
        <f t="shared" si="157"/>
        <v>#N/A</v>
      </c>
      <c r="AU372" s="1" t="e">
        <f t="shared" si="143"/>
        <v>#N/A</v>
      </c>
      <c r="AV372" s="9" t="e">
        <f t="shared" si="154"/>
        <v>#N/A</v>
      </c>
      <c r="AW372" s="9" t="e">
        <f t="shared" si="144"/>
        <v>#N/A</v>
      </c>
      <c r="AX372" s="9" t="e">
        <f t="shared" si="145"/>
        <v>#N/A</v>
      </c>
      <c r="AY372" s="9" t="e">
        <f t="shared" si="146"/>
        <v>#N/A</v>
      </c>
      <c r="AZ372" s="9" t="e">
        <f t="shared" si="147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 t="e">
        <f t="shared" si="136"/>
        <v>#N/A</v>
      </c>
      <c r="C373" s="3"/>
      <c r="D373" s="3"/>
      <c r="E373" s="3"/>
      <c r="F373" s="3"/>
      <c r="G373" s="3"/>
      <c r="H373" s="3"/>
      <c r="I373" s="3"/>
      <c r="J373" s="80"/>
      <c r="K373" s="80"/>
      <c r="L373" s="80"/>
      <c r="M373" s="104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1">
        <f t="shared" si="148"/>
        <v>0</v>
      </c>
      <c r="AB373" s="1">
        <f t="shared" si="148"/>
        <v>0</v>
      </c>
      <c r="AC373" s="1">
        <f t="shared" si="149"/>
        <v>0</v>
      </c>
      <c r="AD373" s="1">
        <f t="shared" si="150"/>
        <v>0</v>
      </c>
      <c r="AE373" s="1" t="str">
        <f t="shared" si="155"/>
        <v/>
      </c>
      <c r="AF373" s="1" t="str">
        <f t="shared" si="151"/>
        <v/>
      </c>
      <c r="AG373" s="1" t="str">
        <f t="shared" si="151"/>
        <v/>
      </c>
      <c r="AH373" s="1" t="str">
        <f t="shared" si="151"/>
        <v/>
      </c>
      <c r="AI373" s="1" t="e">
        <f t="shared" si="156"/>
        <v>#N/A</v>
      </c>
      <c r="AJ373" s="9" t="e">
        <f t="shared" si="137"/>
        <v>#N/A</v>
      </c>
      <c r="AK373" s="9" t="e">
        <f t="shared" si="138"/>
        <v>#N/A</v>
      </c>
      <c r="AL373" s="9" t="e">
        <f t="shared" si="139"/>
        <v>#N/A</v>
      </c>
      <c r="AM373" s="9" t="e">
        <f t="shared" si="140"/>
        <v>#N/A</v>
      </c>
      <c r="AN373" s="9" t="e">
        <f t="shared" si="141"/>
        <v>#N/A</v>
      </c>
      <c r="AO373" s="9" t="e">
        <f t="shared" si="142"/>
        <v>#N/A</v>
      </c>
      <c r="AP373" s="1" t="str">
        <f t="shared" si="152"/>
        <v/>
      </c>
      <c r="AQ373" s="1" t="str">
        <f t="shared" si="152"/>
        <v/>
      </c>
      <c r="AS373" s="1" t="str">
        <f t="shared" si="153"/>
        <v/>
      </c>
      <c r="AT373" s="1" t="e">
        <f t="shared" si="157"/>
        <v>#N/A</v>
      </c>
      <c r="AU373" s="1" t="e">
        <f t="shared" si="143"/>
        <v>#N/A</v>
      </c>
      <c r="AV373" s="9" t="e">
        <f t="shared" si="154"/>
        <v>#N/A</v>
      </c>
      <c r="AW373" s="9" t="e">
        <f t="shared" si="144"/>
        <v>#N/A</v>
      </c>
      <c r="AX373" s="9" t="e">
        <f t="shared" si="145"/>
        <v>#N/A</v>
      </c>
      <c r="AY373" s="9" t="e">
        <f t="shared" si="146"/>
        <v>#N/A</v>
      </c>
      <c r="AZ373" s="9" t="e">
        <f t="shared" si="147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/>
      <c r="D374" s="3"/>
      <c r="E374" s="3"/>
      <c r="F374" s="3"/>
      <c r="G374" s="3"/>
      <c r="H374" s="3"/>
      <c r="I374" s="3"/>
      <c r="J374" s="80"/>
      <c r="K374" s="80"/>
      <c r="L374" s="80"/>
      <c r="M374" s="104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/>
      <c r="D375" s="3"/>
      <c r="E375" s="3"/>
      <c r="F375" s="3"/>
      <c r="G375" s="3"/>
      <c r="H375" s="3"/>
      <c r="I375" s="3"/>
      <c r="J375" s="80"/>
      <c r="K375" s="80"/>
      <c r="L375" s="80"/>
      <c r="M375" s="104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/>
      <c r="D376" s="3"/>
      <c r="E376" s="3"/>
      <c r="F376" s="3"/>
      <c r="G376" s="3"/>
      <c r="H376" s="3"/>
      <c r="I376" s="3"/>
      <c r="J376" s="80"/>
      <c r="K376" s="80"/>
      <c r="L376" s="80"/>
      <c r="M376" s="104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/>
      <c r="D377" s="3"/>
      <c r="E377" s="3"/>
      <c r="F377" s="3"/>
      <c r="G377" s="3"/>
      <c r="H377" s="3"/>
      <c r="I377" s="3"/>
      <c r="J377" s="80"/>
      <c r="K377" s="80"/>
      <c r="L377" s="80"/>
      <c r="M377" s="104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/>
      <c r="D378" s="3"/>
      <c r="E378" s="3"/>
      <c r="F378" s="3"/>
      <c r="G378" s="3"/>
      <c r="H378" s="3"/>
      <c r="I378" s="3"/>
      <c r="J378" s="80"/>
      <c r="K378" s="80"/>
      <c r="L378" s="80"/>
      <c r="M378" s="104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/>
      <c r="D379" s="3"/>
      <c r="E379" s="3"/>
      <c r="F379" s="3"/>
      <c r="G379" s="3"/>
      <c r="H379" s="3"/>
      <c r="I379" s="3"/>
      <c r="J379" s="80"/>
      <c r="K379" s="80"/>
      <c r="L379" s="80"/>
      <c r="M379" s="104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/>
      <c r="D380" s="3"/>
      <c r="E380" s="3"/>
      <c r="F380" s="3"/>
      <c r="G380" s="3"/>
      <c r="H380" s="3"/>
      <c r="I380" s="3"/>
      <c r="J380" s="80"/>
      <c r="K380" s="80"/>
      <c r="L380" s="80"/>
      <c r="M380" s="104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/>
      <c r="D381" s="3"/>
      <c r="E381" s="3"/>
      <c r="F381" s="3"/>
      <c r="G381" s="3"/>
      <c r="H381" s="3"/>
      <c r="I381" s="3"/>
      <c r="J381" s="80"/>
      <c r="K381" s="80"/>
      <c r="L381" s="80"/>
      <c r="M381" s="104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80"/>
      <c r="K382" s="80"/>
      <c r="L382" s="80"/>
      <c r="M382" s="104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/>
      <c r="D383" s="3"/>
      <c r="E383" s="3"/>
      <c r="F383" s="3"/>
      <c r="G383" s="3"/>
      <c r="H383" s="3"/>
      <c r="I383" s="3"/>
      <c r="J383" s="80"/>
      <c r="K383" s="80"/>
      <c r="L383" s="80"/>
      <c r="M383" s="104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/>
      <c r="D384" s="3"/>
      <c r="E384" s="3"/>
      <c r="F384" s="3"/>
      <c r="G384" s="3"/>
      <c r="H384" s="3"/>
      <c r="I384" s="3"/>
      <c r="J384" s="80"/>
      <c r="K384" s="80"/>
      <c r="L384" s="80"/>
      <c r="M384" s="104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/>
      <c r="D385" s="3"/>
      <c r="E385" s="3"/>
      <c r="F385" s="3"/>
      <c r="G385" s="3"/>
      <c r="H385" s="3"/>
      <c r="I385" s="3"/>
      <c r="J385" s="80"/>
      <c r="K385" s="80"/>
      <c r="L385" s="80"/>
      <c r="M385" s="104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/>
      <c r="D386" s="3"/>
      <c r="E386" s="3"/>
      <c r="F386" s="3"/>
      <c r="G386" s="3"/>
      <c r="H386" s="3"/>
      <c r="I386" s="3"/>
      <c r="J386" s="80"/>
      <c r="K386" s="80"/>
      <c r="L386" s="80"/>
      <c r="M386" s="104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/>
      <c r="D387" s="3"/>
      <c r="E387" s="3"/>
      <c r="F387" s="3"/>
      <c r="G387" s="3"/>
      <c r="H387" s="3"/>
      <c r="I387" s="3"/>
      <c r="J387" s="80"/>
      <c r="K387" s="80"/>
      <c r="L387" s="80"/>
      <c r="M387" s="104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/>
      <c r="D388" s="3"/>
      <c r="E388" s="3"/>
      <c r="F388" s="3"/>
      <c r="G388" s="3"/>
      <c r="H388" s="3"/>
      <c r="I388" s="3"/>
      <c r="J388" s="80"/>
      <c r="K388" s="80"/>
      <c r="L388" s="80"/>
      <c r="M388" s="104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/>
      <c r="D389" s="3"/>
      <c r="E389" s="3"/>
      <c r="F389" s="3"/>
      <c r="G389" s="3"/>
      <c r="H389" s="3"/>
      <c r="I389" s="3"/>
      <c r="J389" s="80"/>
      <c r="K389" s="80"/>
      <c r="L389" s="80"/>
      <c r="M389" s="104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/>
      <c r="D390" s="3"/>
      <c r="E390" s="3"/>
      <c r="F390" s="3"/>
      <c r="G390" s="3"/>
      <c r="H390" s="3"/>
      <c r="I390" s="3"/>
      <c r="J390" s="80"/>
      <c r="K390" s="80"/>
      <c r="L390" s="80"/>
      <c r="M390" s="104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/>
      <c r="D391" s="3"/>
      <c r="E391" s="3"/>
      <c r="F391" s="3"/>
      <c r="G391" s="3"/>
      <c r="H391" s="3"/>
      <c r="I391" s="3"/>
      <c r="J391" s="80"/>
      <c r="K391" s="80"/>
      <c r="L391" s="80"/>
      <c r="M391" s="104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/>
      <c r="D392" s="3"/>
      <c r="E392" s="3"/>
      <c r="F392" s="3"/>
      <c r="G392" s="3"/>
      <c r="H392" s="3"/>
      <c r="I392" s="3"/>
      <c r="J392" s="80"/>
      <c r="K392" s="80"/>
      <c r="L392" s="80"/>
      <c r="M392" s="104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/>
      <c r="D393" s="3"/>
      <c r="E393" s="3"/>
      <c r="F393" s="3"/>
      <c r="G393" s="3"/>
      <c r="H393" s="3"/>
      <c r="I393" s="3"/>
      <c r="J393" s="80"/>
      <c r="K393" s="80"/>
      <c r="L393" s="80"/>
      <c r="M393" s="104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/>
      <c r="D394" s="3"/>
      <c r="E394" s="3"/>
      <c r="F394" s="3"/>
      <c r="G394" s="3"/>
      <c r="H394" s="3"/>
      <c r="I394" s="3"/>
      <c r="J394" s="80"/>
      <c r="K394" s="80"/>
      <c r="L394" s="80"/>
      <c r="M394" s="104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/>
      <c r="D395" s="3"/>
      <c r="E395" s="3"/>
      <c r="F395" s="3"/>
      <c r="G395" s="3"/>
      <c r="H395" s="3"/>
      <c r="I395" s="3"/>
      <c r="J395" s="80"/>
      <c r="K395" s="80"/>
      <c r="L395" s="80"/>
      <c r="M395" s="104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/>
      <c r="D396" s="3"/>
      <c r="E396" s="3"/>
      <c r="F396" s="3"/>
      <c r="G396" s="3"/>
      <c r="H396" s="3"/>
      <c r="I396" s="3"/>
      <c r="J396" s="80"/>
      <c r="K396" s="80"/>
      <c r="L396" s="80"/>
      <c r="M396" s="104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/>
      <c r="D397" s="3"/>
      <c r="E397" s="3"/>
      <c r="F397" s="3"/>
      <c r="G397" s="3"/>
      <c r="H397" s="3"/>
      <c r="I397" s="3"/>
      <c r="J397" s="80"/>
      <c r="K397" s="80"/>
      <c r="L397" s="80"/>
      <c r="M397" s="104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/>
      <c r="D398" s="3"/>
      <c r="E398" s="3"/>
      <c r="F398" s="3"/>
      <c r="G398" s="3"/>
      <c r="H398" s="3"/>
      <c r="I398" s="3"/>
      <c r="J398" s="80"/>
      <c r="K398" s="80"/>
      <c r="L398" s="80"/>
      <c r="M398" s="104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/>
      <c r="D399" s="3"/>
      <c r="E399" s="3"/>
      <c r="F399" s="3"/>
      <c r="G399" s="3"/>
      <c r="H399" s="3"/>
      <c r="I399" s="3"/>
      <c r="J399" s="80"/>
      <c r="K399" s="80"/>
      <c r="L399" s="80"/>
      <c r="M399" s="104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/>
      <c r="D400" s="3"/>
      <c r="E400" s="3"/>
      <c r="F400" s="3"/>
      <c r="G400" s="3"/>
      <c r="H400" s="3"/>
      <c r="I400" s="3"/>
      <c r="J400" s="80"/>
      <c r="K400" s="80"/>
      <c r="L400" s="80"/>
      <c r="M400" s="104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/>
      <c r="D401" s="3"/>
      <c r="E401" s="3"/>
      <c r="F401" s="3"/>
      <c r="G401" s="3"/>
      <c r="H401" s="3"/>
      <c r="I401" s="3"/>
      <c r="J401" s="80"/>
      <c r="K401" s="80"/>
      <c r="L401" s="80"/>
      <c r="M401" s="104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/>
      <c r="D402" s="3"/>
      <c r="E402" s="3"/>
      <c r="F402" s="3"/>
      <c r="G402" s="3"/>
      <c r="H402" s="3"/>
      <c r="I402" s="3"/>
      <c r="J402" s="80"/>
      <c r="K402" s="80"/>
      <c r="L402" s="80"/>
      <c r="M402" s="104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/>
      <c r="D403" s="3"/>
      <c r="E403" s="3"/>
      <c r="F403" s="3"/>
      <c r="G403" s="3"/>
      <c r="H403" s="3"/>
      <c r="I403" s="3"/>
      <c r="J403" s="80"/>
      <c r="K403" s="80"/>
      <c r="L403" s="80"/>
      <c r="M403" s="104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/>
      <c r="D404" s="3"/>
      <c r="E404" s="3"/>
      <c r="F404" s="3"/>
      <c r="G404" s="3"/>
      <c r="H404" s="3"/>
      <c r="I404" s="3"/>
      <c r="J404" s="80"/>
      <c r="K404" s="80"/>
      <c r="L404" s="80"/>
      <c r="M404" s="104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/>
      <c r="D405" s="3"/>
      <c r="E405" s="3"/>
      <c r="F405" s="3"/>
      <c r="G405" s="3"/>
      <c r="H405" s="3"/>
      <c r="I405" s="3"/>
      <c r="J405" s="80"/>
      <c r="K405" s="80"/>
      <c r="L405" s="80"/>
      <c r="M405" s="104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/>
      <c r="D406" s="3"/>
      <c r="E406" s="3"/>
      <c r="F406" s="3"/>
      <c r="G406" s="3"/>
      <c r="H406" s="3"/>
      <c r="I406" s="3"/>
      <c r="J406" s="80"/>
      <c r="K406" s="80"/>
      <c r="L406" s="80"/>
      <c r="M406" s="104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/>
      <c r="D407" s="3"/>
      <c r="E407" s="3"/>
      <c r="F407" s="3"/>
      <c r="G407" s="3"/>
      <c r="H407" s="3"/>
      <c r="I407" s="3"/>
      <c r="J407" s="80"/>
      <c r="K407" s="80"/>
      <c r="L407" s="80"/>
      <c r="M407" s="104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/>
      <c r="D408" s="3"/>
      <c r="E408" s="3"/>
      <c r="F408" s="3"/>
      <c r="G408" s="3"/>
      <c r="H408" s="3"/>
      <c r="I408" s="3"/>
      <c r="J408" s="80"/>
      <c r="K408" s="80"/>
      <c r="L408" s="80"/>
      <c r="M408" s="104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/>
      <c r="D409" s="3"/>
      <c r="E409" s="3"/>
      <c r="F409" s="3"/>
      <c r="G409" s="3"/>
      <c r="H409" s="3"/>
      <c r="I409" s="3"/>
      <c r="J409" s="80"/>
      <c r="K409" s="80"/>
      <c r="L409" s="80"/>
      <c r="M409" s="104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/>
      <c r="D410" s="3"/>
      <c r="E410" s="3"/>
      <c r="F410" s="3"/>
      <c r="G410" s="3"/>
      <c r="H410" s="3"/>
      <c r="I410" s="3"/>
      <c r="J410" s="80"/>
      <c r="K410" s="80"/>
      <c r="L410" s="80"/>
      <c r="M410" s="104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/>
      <c r="D411" s="3"/>
      <c r="E411" s="3"/>
      <c r="F411" s="3"/>
      <c r="G411" s="3"/>
      <c r="H411" s="3"/>
      <c r="I411" s="3"/>
      <c r="J411" s="80"/>
      <c r="K411" s="80"/>
      <c r="L411" s="80"/>
      <c r="M411" s="104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/>
      <c r="D412" s="3"/>
      <c r="E412" s="3"/>
      <c r="F412" s="3"/>
      <c r="G412" s="3"/>
      <c r="H412" s="3"/>
      <c r="I412" s="3"/>
      <c r="J412" s="80"/>
      <c r="K412" s="80"/>
      <c r="L412" s="80"/>
      <c r="M412" s="104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/>
      <c r="D413" s="3"/>
      <c r="E413" s="3"/>
      <c r="F413" s="3"/>
      <c r="G413" s="3"/>
      <c r="H413" s="3"/>
      <c r="I413" s="3"/>
      <c r="J413" s="80"/>
      <c r="K413" s="80"/>
      <c r="L413" s="80"/>
      <c r="M413" s="104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/>
      <c r="D414" s="3"/>
      <c r="E414" s="3"/>
      <c r="F414" s="3"/>
      <c r="G414" s="3"/>
      <c r="H414" s="3"/>
      <c r="I414" s="3"/>
      <c r="J414" s="80"/>
      <c r="K414" s="80"/>
      <c r="L414" s="80"/>
      <c r="M414" s="104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/>
      <c r="D415" s="3"/>
      <c r="E415" s="3"/>
      <c r="F415" s="3"/>
      <c r="G415" s="3"/>
      <c r="H415" s="3"/>
      <c r="I415" s="3"/>
      <c r="J415" s="80"/>
      <c r="K415" s="80"/>
      <c r="L415" s="80"/>
      <c r="M415" s="104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/>
      <c r="D416" s="3"/>
      <c r="E416" s="3"/>
      <c r="F416" s="3"/>
      <c r="G416" s="3"/>
      <c r="H416" s="3"/>
      <c r="I416" s="3"/>
      <c r="J416" s="80"/>
      <c r="K416" s="80"/>
      <c r="L416" s="80"/>
      <c r="M416" s="104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/>
      <c r="D417" s="3"/>
      <c r="E417" s="3"/>
      <c r="F417" s="3"/>
      <c r="G417" s="3"/>
      <c r="H417" s="3"/>
      <c r="I417" s="3"/>
      <c r="J417" s="80"/>
      <c r="K417" s="80"/>
      <c r="L417" s="80"/>
      <c r="M417" s="104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/>
      <c r="D418" s="3"/>
      <c r="E418" s="3"/>
      <c r="F418" s="3"/>
      <c r="G418" s="3"/>
      <c r="H418" s="3"/>
      <c r="I418" s="3"/>
      <c r="J418" s="80"/>
      <c r="K418" s="80"/>
      <c r="L418" s="80"/>
      <c r="M418" s="104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/>
      <c r="D419" s="3"/>
      <c r="E419" s="3"/>
      <c r="F419" s="3"/>
      <c r="G419" s="3"/>
      <c r="H419" s="3"/>
      <c r="I419" s="3"/>
      <c r="J419" s="80"/>
      <c r="K419" s="80"/>
      <c r="L419" s="80"/>
      <c r="M419" s="104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/>
      <c r="D420" s="3"/>
      <c r="E420" s="3"/>
      <c r="F420" s="3"/>
      <c r="G420" s="3"/>
      <c r="H420" s="3"/>
      <c r="I420" s="3"/>
      <c r="J420" s="80"/>
      <c r="K420" s="80"/>
      <c r="L420" s="80"/>
      <c r="M420" s="104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/>
      <c r="D421" s="3"/>
      <c r="E421" s="3"/>
      <c r="F421" s="3"/>
      <c r="G421" s="3"/>
      <c r="H421" s="3"/>
      <c r="I421" s="3"/>
      <c r="J421" s="80"/>
      <c r="K421" s="80"/>
      <c r="L421" s="80"/>
      <c r="M421" s="104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/>
      <c r="D422" s="3"/>
      <c r="E422" s="3"/>
      <c r="F422" s="3"/>
      <c r="G422" s="3"/>
      <c r="H422" s="3"/>
      <c r="I422" s="3"/>
      <c r="J422" s="80"/>
      <c r="K422" s="80"/>
      <c r="L422" s="80"/>
      <c r="M422" s="104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/>
      <c r="D423" s="3"/>
      <c r="E423" s="3"/>
      <c r="F423" s="3"/>
      <c r="G423" s="3"/>
      <c r="H423" s="3"/>
      <c r="I423" s="3"/>
      <c r="J423" s="80"/>
      <c r="K423" s="80"/>
      <c r="L423" s="80"/>
      <c r="M423" s="104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/>
      <c r="D424" s="3"/>
      <c r="E424" s="3"/>
      <c r="F424" s="3"/>
      <c r="G424" s="3"/>
      <c r="H424" s="3"/>
      <c r="I424" s="3"/>
      <c r="J424" s="80"/>
      <c r="K424" s="80"/>
      <c r="L424" s="80"/>
      <c r="M424" s="104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/>
      <c r="D425" s="3"/>
      <c r="E425" s="3"/>
      <c r="F425" s="3"/>
      <c r="G425" s="3"/>
      <c r="H425" s="3"/>
      <c r="I425" s="3"/>
      <c r="J425" s="80"/>
      <c r="K425" s="80"/>
      <c r="L425" s="80"/>
      <c r="M425" s="104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/>
      <c r="D426" s="3"/>
      <c r="E426" s="3"/>
      <c r="F426" s="3"/>
      <c r="G426" s="3"/>
      <c r="H426" s="3"/>
      <c r="I426" s="3"/>
      <c r="J426" s="80"/>
      <c r="K426" s="80"/>
      <c r="L426" s="80"/>
      <c r="M426" s="104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/>
      <c r="D427" s="3"/>
      <c r="E427" s="3"/>
      <c r="F427" s="3"/>
      <c r="G427" s="3"/>
      <c r="H427" s="3"/>
      <c r="I427" s="3"/>
      <c r="J427" s="80"/>
      <c r="K427" s="80"/>
      <c r="L427" s="80"/>
      <c r="M427" s="104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/>
      <c r="D428" s="3"/>
      <c r="E428" s="3"/>
      <c r="F428" s="3"/>
      <c r="G428" s="3"/>
      <c r="H428" s="3"/>
      <c r="I428" s="3"/>
      <c r="J428" s="80"/>
      <c r="K428" s="80"/>
      <c r="L428" s="80"/>
      <c r="M428" s="104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/>
      <c r="D429" s="3"/>
      <c r="E429" s="3"/>
      <c r="F429" s="3"/>
      <c r="G429" s="3"/>
      <c r="H429" s="3"/>
      <c r="I429" s="3"/>
      <c r="J429" s="80"/>
      <c r="K429" s="80"/>
      <c r="L429" s="80"/>
      <c r="M429" s="104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/>
      <c r="D430" s="3"/>
      <c r="E430" s="3"/>
      <c r="F430" s="3"/>
      <c r="G430" s="3"/>
      <c r="H430" s="3"/>
      <c r="I430" s="3"/>
      <c r="J430" s="80"/>
      <c r="K430" s="80"/>
      <c r="L430" s="80"/>
      <c r="M430" s="104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/>
      <c r="D431" s="3"/>
      <c r="E431" s="3"/>
      <c r="F431" s="3"/>
      <c r="G431" s="3"/>
      <c r="H431" s="3"/>
      <c r="I431" s="3"/>
      <c r="J431" s="80"/>
      <c r="K431" s="80"/>
      <c r="L431" s="80"/>
      <c r="M431" s="104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/>
      <c r="D432" s="3"/>
      <c r="E432" s="3"/>
      <c r="F432" s="3"/>
      <c r="G432" s="3"/>
      <c r="H432" s="3"/>
      <c r="I432" s="3"/>
      <c r="J432" s="80"/>
      <c r="K432" s="80"/>
      <c r="L432" s="80"/>
      <c r="M432" s="104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/>
      <c r="D433" s="3"/>
      <c r="E433" s="3"/>
      <c r="F433" s="3"/>
      <c r="G433" s="3"/>
      <c r="H433" s="3"/>
      <c r="I433" s="3"/>
      <c r="J433" s="80"/>
      <c r="K433" s="80"/>
      <c r="L433" s="80"/>
      <c r="M433" s="104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/>
      <c r="D434" s="3"/>
      <c r="E434" s="3"/>
      <c r="F434" s="3"/>
      <c r="G434" s="3"/>
      <c r="H434" s="3"/>
      <c r="I434" s="3"/>
      <c r="J434" s="80"/>
      <c r="K434" s="80"/>
      <c r="L434" s="80"/>
      <c r="M434" s="104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/>
      <c r="D435" s="3"/>
      <c r="E435" s="3"/>
      <c r="F435" s="3"/>
      <c r="G435" s="3"/>
      <c r="H435" s="3"/>
      <c r="I435" s="3"/>
      <c r="J435" s="80"/>
      <c r="K435" s="80"/>
      <c r="L435" s="80"/>
      <c r="M435" s="104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/>
      <c r="D436" s="3"/>
      <c r="E436" s="3"/>
      <c r="F436" s="3"/>
      <c r="G436" s="3"/>
      <c r="H436" s="3"/>
      <c r="I436" s="3"/>
      <c r="J436" s="80"/>
      <c r="K436" s="80"/>
      <c r="L436" s="80"/>
      <c r="M436" s="104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/>
      <c r="D437" s="3"/>
      <c r="E437" s="3"/>
      <c r="F437" s="3"/>
      <c r="G437" s="3"/>
      <c r="H437" s="3"/>
      <c r="I437" s="3"/>
      <c r="J437" s="80"/>
      <c r="K437" s="80"/>
      <c r="L437" s="80"/>
      <c r="M437" s="104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/>
      <c r="D438" s="3"/>
      <c r="E438" s="3"/>
      <c r="F438" s="3"/>
      <c r="G438" s="3"/>
      <c r="H438" s="3"/>
      <c r="I438" s="3"/>
      <c r="J438" s="80"/>
      <c r="K438" s="80"/>
      <c r="L438" s="80"/>
      <c r="M438" s="104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/>
      <c r="D439" s="3"/>
      <c r="E439" s="3"/>
      <c r="F439" s="3"/>
      <c r="G439" s="3"/>
      <c r="H439" s="3"/>
      <c r="I439" s="3"/>
      <c r="J439" s="80"/>
      <c r="K439" s="80"/>
      <c r="L439" s="80"/>
      <c r="M439" s="104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/>
      <c r="D440" s="3"/>
      <c r="E440" s="3"/>
      <c r="F440" s="3"/>
      <c r="G440" s="3"/>
      <c r="H440" s="3"/>
      <c r="I440" s="3"/>
      <c r="J440" s="80"/>
      <c r="K440" s="80"/>
      <c r="L440" s="80"/>
      <c r="M440" s="104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/>
      <c r="D441" s="3"/>
      <c r="E441" s="3"/>
      <c r="F441" s="3"/>
      <c r="G441" s="3"/>
      <c r="H441" s="3"/>
      <c r="I441" s="3"/>
      <c r="J441" s="80"/>
      <c r="K441" s="80"/>
      <c r="L441" s="80"/>
      <c r="M441" s="104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/>
      <c r="D442" s="3"/>
      <c r="E442" s="3"/>
      <c r="F442" s="3"/>
      <c r="G442" s="3"/>
      <c r="H442" s="3"/>
      <c r="I442" s="3"/>
      <c r="J442" s="80"/>
      <c r="K442" s="80"/>
      <c r="L442" s="80"/>
      <c r="M442" s="104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/>
      <c r="D443" s="3"/>
      <c r="E443" s="3"/>
      <c r="F443" s="3"/>
      <c r="G443" s="3"/>
      <c r="H443" s="3"/>
      <c r="I443" s="3"/>
      <c r="J443" s="80"/>
      <c r="K443" s="80"/>
      <c r="L443" s="80"/>
      <c r="M443" s="104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/>
      <c r="D444" s="3"/>
      <c r="E444" s="3"/>
      <c r="F444" s="3"/>
      <c r="G444" s="3"/>
      <c r="H444" s="3"/>
      <c r="I444" s="3"/>
      <c r="J444" s="80"/>
      <c r="K444" s="80"/>
      <c r="L444" s="80"/>
      <c r="M444" s="104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/>
      <c r="D445" s="3"/>
      <c r="E445" s="3"/>
      <c r="F445" s="3"/>
      <c r="G445" s="3"/>
      <c r="H445" s="3"/>
      <c r="I445" s="3"/>
      <c r="J445" s="80"/>
      <c r="K445" s="80"/>
      <c r="L445" s="80"/>
      <c r="M445" s="104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/>
      <c r="D446" s="3"/>
      <c r="E446" s="3"/>
      <c r="F446" s="3"/>
      <c r="G446" s="3"/>
      <c r="H446" s="3"/>
      <c r="I446" s="3"/>
      <c r="J446" s="80"/>
      <c r="K446" s="80"/>
      <c r="L446" s="80"/>
      <c r="M446" s="104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/>
      <c r="D447" s="3"/>
      <c r="E447" s="3"/>
      <c r="F447" s="3"/>
      <c r="G447" s="3"/>
      <c r="H447" s="3"/>
      <c r="I447" s="3"/>
      <c r="J447" s="80"/>
      <c r="K447" s="80"/>
      <c r="L447" s="80"/>
      <c r="M447" s="104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/>
      <c r="D448" s="3"/>
      <c r="E448" s="3"/>
      <c r="F448" s="3"/>
      <c r="G448" s="3"/>
      <c r="H448" s="3"/>
      <c r="I448" s="3"/>
      <c r="J448" s="80"/>
      <c r="K448" s="80"/>
      <c r="L448" s="80"/>
      <c r="M448" s="104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/>
      <c r="D449" s="3"/>
      <c r="E449" s="3"/>
      <c r="F449" s="3"/>
      <c r="G449" s="3"/>
      <c r="H449" s="3"/>
      <c r="I449" s="3"/>
      <c r="J449" s="80"/>
      <c r="K449" s="80"/>
      <c r="L449" s="80"/>
      <c r="M449" s="104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/>
      <c r="D450" s="3"/>
      <c r="E450" s="3"/>
      <c r="F450" s="3"/>
      <c r="G450" s="3"/>
      <c r="H450" s="3"/>
      <c r="I450" s="3"/>
      <c r="J450" s="80"/>
      <c r="K450" s="80"/>
      <c r="L450" s="80"/>
      <c r="M450" s="104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/>
      <c r="D451" s="3"/>
      <c r="E451" s="3"/>
      <c r="F451" s="3"/>
      <c r="G451" s="3"/>
      <c r="H451" s="3"/>
      <c r="I451" s="3"/>
      <c r="J451" s="80"/>
      <c r="K451" s="80"/>
      <c r="L451" s="80"/>
      <c r="M451" s="104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/>
      <c r="D452" s="3"/>
      <c r="E452" s="3"/>
      <c r="F452" s="3"/>
      <c r="G452" s="3"/>
      <c r="H452" s="3"/>
      <c r="I452" s="3"/>
      <c r="J452" s="80"/>
      <c r="K452" s="80"/>
      <c r="L452" s="80"/>
      <c r="M452" s="104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/>
      <c r="D453" s="3"/>
      <c r="E453" s="3"/>
      <c r="F453" s="3"/>
      <c r="G453" s="3"/>
      <c r="H453" s="3"/>
      <c r="I453" s="3"/>
      <c r="J453" s="80"/>
      <c r="K453" s="80"/>
      <c r="L453" s="80"/>
      <c r="M453" s="104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/>
      <c r="D454" s="3"/>
      <c r="E454" s="3"/>
      <c r="F454" s="3"/>
      <c r="G454" s="3"/>
      <c r="H454" s="3"/>
      <c r="I454" s="3"/>
      <c r="J454" s="80"/>
      <c r="K454" s="80"/>
      <c r="L454" s="80"/>
      <c r="M454" s="104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/>
      <c r="D455" s="3"/>
      <c r="E455" s="3"/>
      <c r="F455" s="3"/>
      <c r="G455" s="3"/>
      <c r="H455" s="3"/>
      <c r="I455" s="3"/>
      <c r="J455" s="80"/>
      <c r="K455" s="80"/>
      <c r="L455" s="80"/>
      <c r="M455" s="104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/>
      <c r="D456" s="3"/>
      <c r="E456" s="3"/>
      <c r="F456" s="3"/>
      <c r="G456" s="3"/>
      <c r="H456" s="3"/>
      <c r="I456" s="3"/>
      <c r="J456" s="80"/>
      <c r="K456" s="80"/>
      <c r="L456" s="80"/>
      <c r="M456" s="104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/>
      <c r="D457" s="3"/>
      <c r="E457" s="3"/>
      <c r="F457" s="3"/>
      <c r="G457" s="3"/>
      <c r="H457" s="3"/>
      <c r="I457" s="3"/>
      <c r="J457" s="80"/>
      <c r="K457" s="80"/>
      <c r="L457" s="80"/>
      <c r="M457" s="104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/>
      <c r="D458" s="3"/>
      <c r="E458" s="3"/>
      <c r="F458" s="3"/>
      <c r="G458" s="3"/>
      <c r="H458" s="3"/>
      <c r="I458" s="3"/>
      <c r="J458" s="80"/>
      <c r="K458" s="80"/>
      <c r="L458" s="80"/>
      <c r="M458" s="104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/>
      <c r="D459" s="3"/>
      <c r="E459" s="3"/>
      <c r="F459" s="3"/>
      <c r="G459" s="3"/>
      <c r="H459" s="3"/>
      <c r="I459" s="3"/>
      <c r="J459" s="80"/>
      <c r="K459" s="80"/>
      <c r="L459" s="80"/>
      <c r="M459" s="104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/>
      <c r="D460" s="3"/>
      <c r="E460" s="3"/>
      <c r="F460" s="3"/>
      <c r="G460" s="3"/>
      <c r="H460" s="3"/>
      <c r="I460" s="3"/>
      <c r="J460" s="80"/>
      <c r="K460" s="80"/>
      <c r="L460" s="80"/>
      <c r="M460" s="104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/>
      <c r="D461" s="3"/>
      <c r="E461" s="3"/>
      <c r="F461" s="3"/>
      <c r="G461" s="3"/>
      <c r="H461" s="3"/>
      <c r="I461" s="3"/>
      <c r="J461" s="80"/>
      <c r="K461" s="80"/>
      <c r="L461" s="80"/>
      <c r="M461" s="104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/>
      <c r="D462" s="3"/>
      <c r="E462" s="3"/>
      <c r="F462" s="3"/>
      <c r="G462" s="3"/>
      <c r="H462" s="3"/>
      <c r="I462" s="3"/>
      <c r="J462" s="80"/>
      <c r="K462" s="80"/>
      <c r="L462" s="80"/>
      <c r="M462" s="104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/>
      <c r="D463" s="3"/>
      <c r="E463" s="3"/>
      <c r="F463" s="3"/>
      <c r="G463" s="3"/>
      <c r="H463" s="3"/>
      <c r="I463" s="3"/>
      <c r="J463" s="80"/>
      <c r="K463" s="80"/>
      <c r="L463" s="80"/>
      <c r="M463" s="104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/>
      <c r="D464" s="3"/>
      <c r="E464" s="3"/>
      <c r="F464" s="3"/>
      <c r="G464" s="3"/>
      <c r="H464" s="3"/>
      <c r="I464" s="3"/>
      <c r="J464" s="80"/>
      <c r="K464" s="80"/>
      <c r="L464" s="80"/>
      <c r="M464" s="104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/>
      <c r="D465" s="3"/>
      <c r="E465" s="3"/>
      <c r="F465" s="3"/>
      <c r="G465" s="3"/>
      <c r="H465" s="3"/>
      <c r="I465" s="3"/>
      <c r="J465" s="80"/>
      <c r="K465" s="80"/>
      <c r="L465" s="80"/>
      <c r="M465" s="104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/>
      <c r="D466" s="3"/>
      <c r="E466" s="3"/>
      <c r="F466" s="3"/>
      <c r="G466" s="3"/>
      <c r="H466" s="3"/>
      <c r="I466" s="3"/>
      <c r="J466" s="80"/>
      <c r="K466" s="80"/>
      <c r="L466" s="80"/>
      <c r="M466" s="104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/>
      <c r="D467" s="3"/>
      <c r="E467" s="3"/>
      <c r="F467" s="3"/>
      <c r="G467" s="3"/>
      <c r="H467" s="3"/>
      <c r="I467" s="3"/>
      <c r="J467" s="80"/>
      <c r="K467" s="80"/>
      <c r="L467" s="80"/>
      <c r="M467" s="104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/>
      <c r="D468" s="3"/>
      <c r="E468" s="3"/>
      <c r="F468" s="3"/>
      <c r="G468" s="3"/>
      <c r="H468" s="3"/>
      <c r="I468" s="3"/>
      <c r="J468" s="80"/>
      <c r="K468" s="80"/>
      <c r="L468" s="80"/>
      <c r="M468" s="104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/>
      <c r="D469" s="3"/>
      <c r="E469" s="3"/>
      <c r="F469" s="3"/>
      <c r="G469" s="3"/>
      <c r="H469" s="3"/>
      <c r="I469" s="3"/>
      <c r="J469" s="80"/>
      <c r="K469" s="80"/>
      <c r="L469" s="80"/>
      <c r="M469" s="104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/>
      <c r="D470" s="3"/>
      <c r="E470" s="3"/>
      <c r="F470" s="3"/>
      <c r="G470" s="3"/>
      <c r="H470" s="3"/>
      <c r="I470" s="3"/>
      <c r="J470" s="80"/>
      <c r="K470" s="80"/>
      <c r="L470" s="80"/>
      <c r="M470" s="104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/>
      <c r="D471" s="3"/>
      <c r="E471" s="3"/>
      <c r="F471" s="3"/>
      <c r="G471" s="3"/>
      <c r="H471" s="3"/>
      <c r="I471" s="3"/>
      <c r="J471" s="80"/>
      <c r="K471" s="80"/>
      <c r="L471" s="80"/>
      <c r="M471" s="104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/>
      <c r="D472" s="3"/>
      <c r="E472" s="3"/>
      <c r="F472" s="3"/>
      <c r="G472" s="3"/>
      <c r="H472" s="3"/>
      <c r="I472" s="3"/>
      <c r="J472" s="80"/>
      <c r="K472" s="80"/>
      <c r="L472" s="80"/>
      <c r="M472" s="104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/>
      <c r="D473" s="3"/>
      <c r="E473" s="3"/>
      <c r="F473" s="3"/>
      <c r="G473" s="3"/>
      <c r="H473" s="3"/>
      <c r="I473" s="3"/>
      <c r="J473" s="80"/>
      <c r="K473" s="80"/>
      <c r="L473" s="80"/>
      <c r="M473" s="104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/>
      <c r="D474" s="3"/>
      <c r="E474" s="3"/>
      <c r="F474" s="3"/>
      <c r="G474" s="3"/>
      <c r="H474" s="3"/>
      <c r="I474" s="3"/>
      <c r="J474" s="80"/>
      <c r="K474" s="80"/>
      <c r="L474" s="80"/>
      <c r="M474" s="104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/>
      <c r="D475" s="3"/>
      <c r="E475" s="3"/>
      <c r="F475" s="3"/>
      <c r="G475" s="3"/>
      <c r="H475" s="3"/>
      <c r="I475" s="3"/>
      <c r="J475" s="80"/>
      <c r="K475" s="80"/>
      <c r="L475" s="80"/>
      <c r="M475" s="104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/>
      <c r="D476" s="3"/>
      <c r="E476" s="3"/>
      <c r="F476" s="3"/>
      <c r="G476" s="3"/>
      <c r="H476" s="3"/>
      <c r="I476" s="3"/>
      <c r="J476" s="80"/>
      <c r="K476" s="80"/>
      <c r="L476" s="80"/>
      <c r="M476" s="104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/>
      <c r="D477" s="3"/>
      <c r="E477" s="3"/>
      <c r="F477" s="3"/>
      <c r="G477" s="3"/>
      <c r="H477" s="3"/>
      <c r="I477" s="3"/>
      <c r="J477" s="80"/>
      <c r="K477" s="80"/>
      <c r="L477" s="80"/>
      <c r="M477" s="104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/>
      <c r="D478" s="3"/>
      <c r="E478" s="3"/>
      <c r="F478" s="3"/>
      <c r="G478" s="3"/>
      <c r="H478" s="3"/>
      <c r="I478" s="3"/>
      <c r="J478" s="80"/>
      <c r="K478" s="80"/>
      <c r="L478" s="80"/>
      <c r="M478" s="104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/>
      <c r="D479" s="3"/>
      <c r="E479" s="3"/>
      <c r="F479" s="3"/>
      <c r="G479" s="3"/>
      <c r="H479" s="3"/>
      <c r="I479" s="3"/>
      <c r="J479" s="80"/>
      <c r="K479" s="80"/>
      <c r="L479" s="80"/>
      <c r="M479" s="104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/>
      <c r="D480" s="3"/>
      <c r="E480" s="3"/>
      <c r="F480" s="3"/>
      <c r="G480" s="3"/>
      <c r="H480" s="3"/>
      <c r="I480" s="3"/>
      <c r="J480" s="80"/>
      <c r="K480" s="80"/>
      <c r="L480" s="80"/>
      <c r="M480" s="104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/>
      <c r="D481" s="3"/>
      <c r="E481" s="3"/>
      <c r="F481" s="3"/>
      <c r="G481" s="3"/>
      <c r="H481" s="3"/>
      <c r="I481" s="3"/>
      <c r="J481" s="80"/>
      <c r="K481" s="80"/>
      <c r="L481" s="80"/>
      <c r="M481" s="104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/>
      <c r="D482" s="3"/>
      <c r="E482" s="3"/>
      <c r="F482" s="3"/>
      <c r="G482" s="3"/>
      <c r="H482" s="3"/>
      <c r="I482" s="3"/>
      <c r="J482" s="80"/>
      <c r="K482" s="80"/>
      <c r="L482" s="80"/>
      <c r="M482" s="104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/>
      <c r="D483" s="3"/>
      <c r="E483" s="3"/>
      <c r="F483" s="3"/>
      <c r="G483" s="3"/>
      <c r="H483" s="3"/>
      <c r="I483" s="3"/>
      <c r="J483" s="80"/>
      <c r="K483" s="80"/>
      <c r="L483" s="80"/>
      <c r="M483" s="104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/>
      <c r="D484" s="3"/>
      <c r="E484" s="3"/>
      <c r="F484" s="3"/>
      <c r="G484" s="3"/>
      <c r="H484" s="3"/>
      <c r="I484" s="3"/>
      <c r="J484" s="80"/>
      <c r="K484" s="80"/>
      <c r="L484" s="80"/>
      <c r="M484" s="104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/>
      <c r="D485" s="3"/>
      <c r="E485" s="3"/>
      <c r="F485" s="3"/>
      <c r="G485" s="3"/>
      <c r="H485" s="3"/>
      <c r="I485" s="3"/>
      <c r="J485" s="80"/>
      <c r="K485" s="80"/>
      <c r="L485" s="80"/>
      <c r="M485" s="104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/>
      <c r="D486" s="3"/>
      <c r="E486" s="3"/>
      <c r="F486" s="3"/>
      <c r="G486" s="3"/>
      <c r="H486" s="3"/>
      <c r="I486" s="3"/>
      <c r="J486" s="80"/>
      <c r="K486" s="80"/>
      <c r="L486" s="80"/>
      <c r="M486" s="104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/>
      <c r="D487" s="3"/>
      <c r="E487" s="3"/>
      <c r="F487" s="3"/>
      <c r="G487" s="3"/>
      <c r="H487" s="3"/>
      <c r="I487" s="3"/>
      <c r="J487" s="80"/>
      <c r="K487" s="80"/>
      <c r="L487" s="80"/>
      <c r="M487" s="104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/>
      <c r="D488" s="3"/>
      <c r="E488" s="3"/>
      <c r="F488" s="3"/>
      <c r="G488" s="3"/>
      <c r="H488" s="3"/>
      <c r="I488" s="3"/>
      <c r="J488" s="80"/>
      <c r="K488" s="80"/>
      <c r="L488" s="80"/>
      <c r="M488" s="104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/>
      <c r="D489" s="3"/>
      <c r="E489" s="3"/>
      <c r="F489" s="3"/>
      <c r="G489" s="3"/>
      <c r="H489" s="3"/>
      <c r="I489" s="3"/>
      <c r="J489" s="80"/>
      <c r="K489" s="80"/>
      <c r="L489" s="80"/>
      <c r="M489" s="104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/>
      <c r="D490" s="3"/>
      <c r="E490" s="3"/>
      <c r="F490" s="3"/>
      <c r="G490" s="3"/>
      <c r="H490" s="3"/>
      <c r="I490" s="3"/>
      <c r="J490" s="80"/>
      <c r="K490" s="80"/>
      <c r="L490" s="80"/>
      <c r="M490" s="104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/>
      <c r="D491" s="3"/>
      <c r="E491" s="3"/>
      <c r="F491" s="3"/>
      <c r="G491" s="3"/>
      <c r="H491" s="3"/>
      <c r="I491" s="3"/>
      <c r="J491" s="80"/>
      <c r="K491" s="80"/>
      <c r="L491" s="80"/>
      <c r="M491" s="104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/>
      <c r="D492" s="3"/>
      <c r="E492" s="3"/>
      <c r="F492" s="3"/>
      <c r="G492" s="3"/>
      <c r="H492" s="3"/>
      <c r="I492" s="3"/>
      <c r="J492" s="80"/>
      <c r="K492" s="80"/>
      <c r="L492" s="80"/>
      <c r="M492" s="104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/>
      <c r="D493" s="3"/>
      <c r="E493" s="3"/>
      <c r="F493" s="3"/>
      <c r="G493" s="3"/>
      <c r="H493" s="3"/>
      <c r="I493" s="3"/>
      <c r="J493" s="80"/>
      <c r="K493" s="80"/>
      <c r="L493" s="80"/>
      <c r="M493" s="104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/>
      <c r="D494" s="3"/>
      <c r="E494" s="3"/>
      <c r="F494" s="3"/>
      <c r="G494" s="3"/>
      <c r="H494" s="3"/>
      <c r="I494" s="3"/>
      <c r="J494" s="80"/>
      <c r="K494" s="80"/>
      <c r="L494" s="80"/>
      <c r="M494" s="104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/>
      <c r="D495" s="3"/>
      <c r="E495" s="3"/>
      <c r="F495" s="3"/>
      <c r="G495" s="3"/>
      <c r="H495" s="3"/>
      <c r="I495" s="3"/>
      <c r="J495" s="80"/>
      <c r="K495" s="80"/>
      <c r="L495" s="80"/>
      <c r="M495" s="104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/>
      <c r="D496" s="3"/>
      <c r="E496" s="3"/>
      <c r="F496" s="3"/>
      <c r="G496" s="3"/>
      <c r="H496" s="3"/>
      <c r="I496" s="3"/>
      <c r="J496" s="80"/>
      <c r="K496" s="80"/>
      <c r="L496" s="80"/>
      <c r="M496" s="104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/>
      <c r="D497" s="3"/>
      <c r="E497" s="3"/>
      <c r="F497" s="3"/>
      <c r="G497" s="3"/>
      <c r="H497" s="3"/>
      <c r="I497" s="3"/>
      <c r="J497" s="80"/>
      <c r="K497" s="80"/>
      <c r="L497" s="80"/>
      <c r="M497" s="104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/>
      <c r="D498" s="3"/>
      <c r="E498" s="3"/>
      <c r="F498" s="3"/>
      <c r="G498" s="3"/>
      <c r="H498" s="3"/>
      <c r="I498" s="3"/>
      <c r="J498" s="80"/>
      <c r="K498" s="80"/>
      <c r="L498" s="80"/>
      <c r="M498" s="104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/>
      <c r="D499" s="3"/>
      <c r="E499" s="3"/>
      <c r="F499" s="3"/>
      <c r="G499" s="3"/>
      <c r="H499" s="3"/>
      <c r="I499" s="3"/>
      <c r="J499" s="80"/>
      <c r="K499" s="80"/>
      <c r="L499" s="80"/>
      <c r="M499" s="104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/>
      <c r="D500" s="3"/>
      <c r="E500" s="3"/>
      <c r="F500" s="3"/>
      <c r="G500" s="3"/>
      <c r="H500" s="3"/>
      <c r="I500" s="3"/>
      <c r="J500" s="80"/>
      <c r="K500" s="80"/>
      <c r="L500" s="80"/>
      <c r="M500" s="104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/>
      <c r="D501" s="3"/>
      <c r="E501" s="3"/>
      <c r="F501" s="3"/>
      <c r="G501" s="3"/>
      <c r="H501" s="3"/>
      <c r="I501" s="3"/>
      <c r="J501" s="80"/>
      <c r="K501" s="80"/>
      <c r="L501" s="80"/>
      <c r="M501" s="104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/>
      <c r="D502" s="3"/>
      <c r="E502" s="3"/>
      <c r="F502" s="3"/>
      <c r="G502" s="3"/>
      <c r="H502" s="3"/>
      <c r="I502" s="3"/>
      <c r="J502" s="80"/>
      <c r="K502" s="80"/>
      <c r="L502" s="80"/>
      <c r="M502" s="104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/>
      <c r="D503" s="3"/>
      <c r="E503" s="3"/>
      <c r="F503" s="3"/>
      <c r="G503" s="3"/>
      <c r="H503" s="3"/>
      <c r="I503" s="3"/>
      <c r="J503" s="80"/>
      <c r="K503" s="80"/>
      <c r="L503" s="80"/>
      <c r="M503" s="104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/>
      <c r="D504" s="3"/>
      <c r="E504" s="3"/>
      <c r="F504" s="3"/>
      <c r="G504" s="3"/>
      <c r="H504" s="3"/>
      <c r="I504" s="3"/>
      <c r="J504" s="80"/>
      <c r="K504" s="80"/>
      <c r="L504" s="80"/>
      <c r="M504" s="104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/>
      <c r="D505" s="3"/>
      <c r="E505" s="3"/>
      <c r="F505" s="3"/>
      <c r="G505" s="3"/>
      <c r="H505" s="3"/>
      <c r="I505" s="3"/>
      <c r="J505" s="80"/>
      <c r="K505" s="80"/>
      <c r="L505" s="80"/>
      <c r="M505" s="104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/>
      <c r="D506" s="3"/>
      <c r="E506" s="3"/>
      <c r="F506" s="3"/>
      <c r="G506" s="3"/>
      <c r="H506" s="3"/>
      <c r="I506" s="3"/>
      <c r="J506" s="80"/>
      <c r="K506" s="80"/>
      <c r="L506" s="80"/>
      <c r="M506" s="104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/>
      <c r="D507" s="3"/>
      <c r="E507" s="3"/>
      <c r="F507" s="3"/>
      <c r="G507" s="3"/>
      <c r="H507" s="3"/>
      <c r="I507" s="3"/>
      <c r="J507" s="80"/>
      <c r="K507" s="80"/>
      <c r="L507" s="80"/>
      <c r="M507" s="104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/>
      <c r="D508" s="3"/>
      <c r="E508" s="3"/>
      <c r="F508" s="3"/>
      <c r="G508" s="3"/>
      <c r="H508" s="3"/>
      <c r="I508" s="3"/>
      <c r="J508" s="80"/>
      <c r="K508" s="80"/>
      <c r="L508" s="80"/>
      <c r="M508" s="104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/>
      <c r="D509" s="3"/>
      <c r="E509" s="3"/>
      <c r="F509" s="3"/>
      <c r="G509" s="3"/>
      <c r="H509" s="3"/>
      <c r="I509" s="3"/>
      <c r="J509" s="80"/>
      <c r="K509" s="80"/>
      <c r="L509" s="80"/>
      <c r="M509" s="104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/>
      <c r="D510" s="3"/>
      <c r="E510" s="3"/>
      <c r="F510" s="3"/>
      <c r="G510" s="3"/>
      <c r="H510" s="3"/>
      <c r="I510" s="3"/>
      <c r="J510" s="80"/>
      <c r="K510" s="80"/>
      <c r="L510" s="80"/>
      <c r="M510" s="104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/>
      <c r="D511" s="3"/>
      <c r="E511" s="3"/>
      <c r="F511" s="3"/>
      <c r="G511" s="3"/>
      <c r="H511" s="3"/>
      <c r="I511" s="3"/>
      <c r="J511" s="80"/>
      <c r="K511" s="80"/>
      <c r="L511" s="80"/>
      <c r="M511" s="104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/>
      <c r="D512" s="3"/>
      <c r="E512" s="3"/>
      <c r="F512" s="3"/>
      <c r="G512" s="3"/>
      <c r="H512" s="3"/>
      <c r="I512" s="3"/>
      <c r="J512" s="80"/>
      <c r="K512" s="80"/>
      <c r="L512" s="80"/>
      <c r="M512" s="104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/>
      <c r="D513" s="3"/>
      <c r="E513" s="3"/>
      <c r="F513" s="3"/>
      <c r="G513" s="3"/>
      <c r="H513" s="3"/>
      <c r="I513" s="3"/>
      <c r="J513" s="80"/>
      <c r="K513" s="80"/>
      <c r="L513" s="80"/>
      <c r="M513" s="104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/>
      <c r="D514" s="3"/>
      <c r="E514" s="3"/>
      <c r="F514" s="3"/>
      <c r="G514" s="3"/>
      <c r="H514" s="3"/>
      <c r="I514" s="3"/>
      <c r="J514" s="80"/>
      <c r="K514" s="80"/>
      <c r="L514" s="80"/>
      <c r="M514" s="104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/>
      <c r="D515" s="3"/>
      <c r="E515" s="3"/>
      <c r="F515" s="3"/>
      <c r="G515" s="3"/>
      <c r="H515" s="3"/>
      <c r="I515" s="3"/>
      <c r="J515" s="80"/>
      <c r="K515" s="80"/>
      <c r="L515" s="80"/>
      <c r="M515" s="104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/>
      <c r="D516" s="3"/>
      <c r="E516" s="3"/>
      <c r="F516" s="3"/>
      <c r="G516" s="3"/>
      <c r="H516" s="3"/>
      <c r="I516" s="3"/>
      <c r="J516" s="80"/>
      <c r="K516" s="80"/>
      <c r="L516" s="80"/>
      <c r="M516" s="104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/>
      <c r="D517" s="3"/>
      <c r="E517" s="3"/>
      <c r="F517" s="3"/>
      <c r="G517" s="3"/>
      <c r="H517" s="3"/>
      <c r="I517" s="3"/>
      <c r="J517" s="80"/>
      <c r="K517" s="80"/>
      <c r="L517" s="80"/>
      <c r="M517" s="104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/>
      <c r="D518" s="3"/>
      <c r="E518" s="3"/>
      <c r="F518" s="3"/>
      <c r="G518" s="3"/>
      <c r="H518" s="3"/>
      <c r="I518" s="3"/>
      <c r="J518" s="80"/>
      <c r="K518" s="80"/>
      <c r="L518" s="80"/>
      <c r="M518" s="104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/>
      <c r="D519" s="3"/>
      <c r="E519" s="3"/>
      <c r="F519" s="3"/>
      <c r="G519" s="3"/>
      <c r="H519" s="3"/>
      <c r="I519" s="3"/>
      <c r="J519" s="80"/>
      <c r="K519" s="80"/>
      <c r="L519" s="80"/>
      <c r="M519" s="104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/>
      <c r="D520" s="3"/>
      <c r="E520" s="3"/>
      <c r="F520" s="3"/>
      <c r="G520" s="3"/>
      <c r="H520" s="3"/>
      <c r="I520" s="3"/>
      <c r="J520" s="80"/>
      <c r="K520" s="80"/>
      <c r="L520" s="80"/>
      <c r="M520" s="104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/>
      <c r="D521" s="3"/>
      <c r="E521" s="3"/>
      <c r="F521" s="3"/>
      <c r="G521" s="3"/>
      <c r="H521" s="3"/>
      <c r="I521" s="3"/>
      <c r="J521" s="80"/>
      <c r="K521" s="80"/>
      <c r="L521" s="80"/>
      <c r="M521" s="104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/>
      <c r="D522" s="3"/>
      <c r="E522" s="3"/>
      <c r="F522" s="3"/>
      <c r="G522" s="3"/>
      <c r="H522" s="3"/>
      <c r="I522" s="3"/>
      <c r="J522" s="80"/>
      <c r="K522" s="80"/>
      <c r="L522" s="80"/>
      <c r="M522" s="104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/>
      <c r="D523" s="3"/>
      <c r="E523" s="3"/>
      <c r="F523" s="3"/>
      <c r="G523" s="3"/>
      <c r="H523" s="3"/>
      <c r="I523" s="3"/>
      <c r="J523" s="80"/>
      <c r="K523" s="80"/>
      <c r="L523" s="80"/>
      <c r="M523" s="104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/>
      <c r="D524" s="3"/>
      <c r="E524" s="3"/>
      <c r="F524" s="3"/>
      <c r="G524" s="3"/>
      <c r="H524" s="3"/>
      <c r="I524" s="3"/>
      <c r="J524" s="80"/>
      <c r="K524" s="80"/>
      <c r="L524" s="80"/>
      <c r="M524" s="104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/>
      <c r="D525" s="3"/>
      <c r="E525" s="3"/>
      <c r="F525" s="3"/>
      <c r="G525" s="3"/>
      <c r="H525" s="3"/>
      <c r="I525" s="3"/>
      <c r="J525" s="80"/>
      <c r="K525" s="80"/>
      <c r="L525" s="80"/>
      <c r="M525" s="104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/>
      <c r="D526" s="3"/>
      <c r="E526" s="3"/>
      <c r="F526" s="3"/>
      <c r="G526" s="3"/>
      <c r="H526" s="3"/>
      <c r="I526" s="3"/>
      <c r="J526" s="80"/>
      <c r="K526" s="80"/>
      <c r="L526" s="80"/>
      <c r="M526" s="104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/>
      <c r="D527" s="3"/>
      <c r="E527" s="3"/>
      <c r="F527" s="3"/>
      <c r="G527" s="3"/>
      <c r="H527" s="3"/>
      <c r="I527" s="3"/>
      <c r="J527" s="80"/>
      <c r="K527" s="80"/>
      <c r="L527" s="80"/>
      <c r="M527" s="104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/>
      <c r="D528" s="3"/>
      <c r="E528" s="3"/>
      <c r="F528" s="3"/>
      <c r="G528" s="3"/>
      <c r="H528" s="3"/>
      <c r="I528" s="3"/>
      <c r="J528" s="80"/>
      <c r="K528" s="80"/>
      <c r="L528" s="80"/>
      <c r="M528" s="104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/>
      <c r="D529" s="3"/>
      <c r="E529" s="3"/>
      <c r="F529" s="3"/>
      <c r="G529" s="3"/>
      <c r="H529" s="3"/>
      <c r="I529" s="3"/>
      <c r="J529" s="80"/>
      <c r="K529" s="80"/>
      <c r="L529" s="80"/>
      <c r="M529" s="104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/>
      <c r="D530" s="3"/>
      <c r="E530" s="3"/>
      <c r="F530" s="3"/>
      <c r="G530" s="3"/>
      <c r="H530" s="3"/>
      <c r="I530" s="3"/>
      <c r="J530" s="80"/>
      <c r="K530" s="80"/>
      <c r="L530" s="80"/>
      <c r="M530" s="104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/>
      <c r="D531" s="3"/>
      <c r="E531" s="3"/>
      <c r="F531" s="3"/>
      <c r="G531" s="3"/>
      <c r="H531" s="3"/>
      <c r="I531" s="3"/>
      <c r="J531" s="80"/>
      <c r="K531" s="80"/>
      <c r="L531" s="80"/>
      <c r="M531" s="104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/>
      <c r="D532" s="3"/>
      <c r="E532" s="3"/>
      <c r="F532" s="3"/>
      <c r="G532" s="3"/>
      <c r="H532" s="3"/>
      <c r="I532" s="3"/>
      <c r="J532" s="80"/>
      <c r="K532" s="80"/>
      <c r="L532" s="80"/>
      <c r="M532" s="104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/>
      <c r="D533" s="3"/>
      <c r="E533" s="3"/>
      <c r="F533" s="3"/>
      <c r="G533" s="3"/>
      <c r="H533" s="3"/>
      <c r="I533" s="3"/>
      <c r="J533" s="80"/>
      <c r="K533" s="80"/>
      <c r="L533" s="80"/>
      <c r="M533" s="104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/>
      <c r="D534" s="3"/>
      <c r="E534" s="3"/>
      <c r="F534" s="3"/>
      <c r="G534" s="3"/>
      <c r="H534" s="3"/>
      <c r="I534" s="3"/>
      <c r="J534" s="80"/>
      <c r="K534" s="80"/>
      <c r="L534" s="80"/>
      <c r="M534" s="104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/>
      <c r="D535" s="3"/>
      <c r="E535" s="3"/>
      <c r="F535" s="3"/>
      <c r="G535" s="3"/>
      <c r="H535" s="3"/>
      <c r="I535" s="3"/>
      <c r="J535" s="80"/>
      <c r="K535" s="80"/>
      <c r="L535" s="80"/>
      <c r="M535" s="104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/>
      <c r="D536" s="3"/>
      <c r="E536" s="3"/>
      <c r="F536" s="3"/>
      <c r="G536" s="3"/>
      <c r="H536" s="3"/>
      <c r="I536" s="3"/>
      <c r="J536" s="80"/>
      <c r="K536" s="80"/>
      <c r="L536" s="80"/>
      <c r="M536" s="104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/>
      <c r="D537" s="3"/>
      <c r="E537" s="3"/>
      <c r="F537" s="3"/>
      <c r="G537" s="3"/>
      <c r="H537" s="3"/>
      <c r="I537" s="3"/>
      <c r="J537" s="80"/>
      <c r="K537" s="80"/>
      <c r="L537" s="80"/>
      <c r="M537" s="104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/>
      <c r="D538" s="3"/>
      <c r="E538" s="3"/>
      <c r="F538" s="3"/>
      <c r="G538" s="3"/>
      <c r="H538" s="3"/>
      <c r="I538" s="3"/>
      <c r="J538" s="80"/>
      <c r="K538" s="80"/>
      <c r="L538" s="80"/>
      <c r="M538" s="104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/>
      <c r="D539" s="3"/>
      <c r="E539" s="3"/>
      <c r="F539" s="3"/>
      <c r="G539" s="3"/>
      <c r="H539" s="3"/>
      <c r="I539" s="3"/>
      <c r="J539" s="80"/>
      <c r="K539" s="80"/>
      <c r="L539" s="80"/>
      <c r="M539" s="104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/>
      <c r="D540" s="3"/>
      <c r="E540" s="3"/>
      <c r="F540" s="3"/>
      <c r="G540" s="3"/>
      <c r="H540" s="3"/>
      <c r="I540" s="3"/>
      <c r="J540" s="80"/>
      <c r="K540" s="80"/>
      <c r="L540" s="80"/>
      <c r="M540" s="104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/>
      <c r="D541" s="3"/>
      <c r="E541" s="3"/>
      <c r="F541" s="3"/>
      <c r="G541" s="3"/>
      <c r="H541" s="3"/>
      <c r="I541" s="3"/>
      <c r="J541" s="80"/>
      <c r="K541" s="80"/>
      <c r="L541" s="80"/>
      <c r="M541" s="104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/>
      <c r="D542" s="3"/>
      <c r="E542" s="3"/>
      <c r="F542" s="3"/>
      <c r="G542" s="3"/>
      <c r="H542" s="3"/>
      <c r="I542" s="3"/>
      <c r="J542" s="80"/>
      <c r="K542" s="80"/>
      <c r="L542" s="80"/>
      <c r="M542" s="104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/>
      <c r="D543" s="3"/>
      <c r="E543" s="3"/>
      <c r="F543" s="3"/>
      <c r="G543" s="3"/>
      <c r="H543" s="3"/>
      <c r="I543" s="3"/>
      <c r="J543" s="80"/>
      <c r="K543" s="80"/>
      <c r="L543" s="80"/>
      <c r="M543" s="104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/>
      <c r="D544" s="3"/>
      <c r="E544" s="3"/>
      <c r="F544" s="3"/>
      <c r="G544" s="3"/>
      <c r="H544" s="3"/>
      <c r="I544" s="3"/>
      <c r="J544" s="80"/>
      <c r="K544" s="80"/>
      <c r="L544" s="80"/>
      <c r="M544" s="104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/>
      <c r="D545" s="3"/>
      <c r="E545" s="3"/>
      <c r="F545" s="3"/>
      <c r="G545" s="3"/>
      <c r="H545" s="3"/>
      <c r="I545" s="3"/>
      <c r="J545" s="80"/>
      <c r="K545" s="80"/>
      <c r="L545" s="80"/>
      <c r="M545" s="104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/>
      <c r="D546" s="3"/>
      <c r="E546" s="3"/>
      <c r="F546" s="3"/>
      <c r="G546" s="3"/>
      <c r="H546" s="3"/>
      <c r="I546" s="3"/>
      <c r="J546" s="80"/>
      <c r="K546" s="80"/>
      <c r="L546" s="80"/>
      <c r="M546" s="104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/>
      <c r="D547" s="3"/>
      <c r="E547" s="3"/>
      <c r="F547" s="3"/>
      <c r="G547" s="3"/>
      <c r="H547" s="3"/>
      <c r="I547" s="3"/>
      <c r="J547" s="80"/>
      <c r="K547" s="80"/>
      <c r="L547" s="80"/>
      <c r="M547" s="104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/>
      <c r="D548" s="3"/>
      <c r="E548" s="3"/>
      <c r="F548" s="3"/>
      <c r="G548" s="3"/>
      <c r="H548" s="3"/>
      <c r="I548" s="3"/>
      <c r="J548" s="80"/>
      <c r="K548" s="80"/>
      <c r="L548" s="80"/>
      <c r="M548" s="104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/>
      <c r="D549" s="3"/>
      <c r="E549" s="3"/>
      <c r="F549" s="3"/>
      <c r="G549" s="3"/>
      <c r="H549" s="3"/>
      <c r="I549" s="3"/>
      <c r="J549" s="80"/>
      <c r="K549" s="80"/>
      <c r="L549" s="80"/>
      <c r="M549" s="104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/>
      <c r="D550" s="3"/>
      <c r="E550" s="3"/>
      <c r="F550" s="3"/>
      <c r="G550" s="3"/>
      <c r="H550" s="3"/>
      <c r="I550" s="3"/>
      <c r="J550" s="80"/>
      <c r="K550" s="80"/>
      <c r="L550" s="80"/>
      <c r="M550" s="104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/>
      <c r="D551" s="3"/>
      <c r="E551" s="3"/>
      <c r="F551" s="3"/>
      <c r="G551" s="3"/>
      <c r="H551" s="3"/>
      <c r="I551" s="3"/>
      <c r="J551" s="80"/>
      <c r="K551" s="80"/>
      <c r="L551" s="80"/>
      <c r="M551" s="104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/>
      <c r="D552" s="3"/>
      <c r="E552" s="3"/>
      <c r="F552" s="3"/>
      <c r="G552" s="3"/>
      <c r="H552" s="3"/>
      <c r="I552" s="3"/>
      <c r="J552" s="80"/>
      <c r="K552" s="80"/>
      <c r="L552" s="80"/>
      <c r="M552" s="104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/>
      <c r="D553" s="3"/>
      <c r="E553" s="3"/>
      <c r="F553" s="3"/>
      <c r="G553" s="3"/>
      <c r="H553" s="3"/>
      <c r="I553" s="3"/>
      <c r="J553" s="80"/>
      <c r="K553" s="80"/>
      <c r="L553" s="80"/>
      <c r="M553" s="104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/>
      <c r="D554" s="3"/>
      <c r="E554" s="3"/>
      <c r="F554" s="3"/>
      <c r="G554" s="3"/>
      <c r="H554" s="3"/>
      <c r="I554" s="3"/>
      <c r="J554" s="80"/>
      <c r="K554" s="80"/>
      <c r="L554" s="80"/>
      <c r="M554" s="104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/>
      <c r="D555" s="3"/>
      <c r="E555" s="3"/>
      <c r="F555" s="3"/>
      <c r="G555" s="3"/>
      <c r="H555" s="3"/>
      <c r="I555" s="3"/>
      <c r="J555" s="80"/>
      <c r="K555" s="80"/>
      <c r="L555" s="80"/>
      <c r="M555" s="104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/>
      <c r="D556" s="3"/>
      <c r="E556" s="3"/>
      <c r="F556" s="3"/>
      <c r="G556" s="3"/>
      <c r="H556" s="3"/>
      <c r="I556" s="3"/>
      <c r="J556" s="80"/>
      <c r="K556" s="80"/>
      <c r="L556" s="80"/>
      <c r="M556" s="104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/>
      <c r="D557" s="3"/>
      <c r="E557" s="3"/>
      <c r="F557" s="3"/>
      <c r="G557" s="3"/>
      <c r="H557" s="3"/>
      <c r="I557" s="3"/>
      <c r="J557" s="80"/>
      <c r="K557" s="80"/>
      <c r="L557" s="80"/>
      <c r="M557" s="104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/>
      <c r="D558" s="3"/>
      <c r="E558" s="3"/>
      <c r="F558" s="3"/>
      <c r="G558" s="3"/>
      <c r="H558" s="3"/>
      <c r="I558" s="3"/>
      <c r="J558" s="80"/>
      <c r="K558" s="80"/>
      <c r="L558" s="80"/>
      <c r="M558" s="104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/>
      <c r="D559" s="3"/>
      <c r="E559" s="3"/>
      <c r="F559" s="3"/>
      <c r="G559" s="3"/>
      <c r="H559" s="3"/>
      <c r="I559" s="3"/>
      <c r="J559" s="80"/>
      <c r="K559" s="80"/>
      <c r="L559" s="80"/>
      <c r="M559" s="104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/>
      <c r="D560" s="3"/>
      <c r="E560" s="3"/>
      <c r="F560" s="3"/>
      <c r="G560" s="3"/>
      <c r="H560" s="3"/>
      <c r="I560" s="3"/>
      <c r="J560" s="80"/>
      <c r="K560" s="80"/>
      <c r="L560" s="80"/>
      <c r="M560" s="104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/>
      <c r="D561" s="3"/>
      <c r="E561" s="3"/>
      <c r="F561" s="3"/>
      <c r="G561" s="3"/>
      <c r="H561" s="3"/>
      <c r="I561" s="3"/>
      <c r="J561" s="80"/>
      <c r="K561" s="80"/>
      <c r="L561" s="80"/>
      <c r="M561" s="104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/>
      <c r="D562" s="3"/>
      <c r="E562" s="3"/>
      <c r="F562" s="3"/>
      <c r="G562" s="3"/>
      <c r="H562" s="3"/>
      <c r="I562" s="3"/>
      <c r="J562" s="80"/>
      <c r="K562" s="80"/>
      <c r="L562" s="80"/>
      <c r="M562" s="104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/>
      <c r="D563" s="3"/>
      <c r="E563" s="3"/>
      <c r="F563" s="3"/>
      <c r="G563" s="3"/>
      <c r="H563" s="3"/>
      <c r="I563" s="3"/>
      <c r="J563" s="80"/>
      <c r="K563" s="80"/>
      <c r="L563" s="80"/>
      <c r="M563" s="104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/>
      <c r="D564" s="3"/>
      <c r="E564" s="3"/>
      <c r="F564" s="3"/>
      <c r="G564" s="3"/>
      <c r="H564" s="3"/>
      <c r="I564" s="3"/>
      <c r="J564" s="80"/>
      <c r="K564" s="80"/>
      <c r="L564" s="80"/>
      <c r="M564" s="104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/>
      <c r="D565" s="3"/>
      <c r="E565" s="3"/>
      <c r="F565" s="3"/>
      <c r="G565" s="3"/>
      <c r="H565" s="3"/>
      <c r="I565" s="3"/>
      <c r="J565" s="80"/>
      <c r="K565" s="80"/>
      <c r="L565" s="80"/>
      <c r="M565" s="104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/>
      <c r="D566" s="3"/>
      <c r="E566" s="3"/>
      <c r="F566" s="3"/>
      <c r="G566" s="3"/>
      <c r="H566" s="3"/>
      <c r="I566" s="3"/>
      <c r="J566" s="80"/>
      <c r="K566" s="80"/>
      <c r="L566" s="80"/>
      <c r="M566" s="104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/>
      <c r="D567" s="3"/>
      <c r="E567" s="3"/>
      <c r="F567" s="3"/>
      <c r="G567" s="3"/>
      <c r="H567" s="3"/>
      <c r="I567" s="3"/>
      <c r="J567" s="80"/>
      <c r="K567" s="80"/>
      <c r="L567" s="80"/>
      <c r="M567" s="104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80"/>
      <c r="K568" s="80"/>
      <c r="L568" s="80"/>
      <c r="M568" s="104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/>
      <c r="D569" s="3"/>
      <c r="E569" s="3"/>
      <c r="F569" s="3"/>
      <c r="G569" s="3"/>
      <c r="H569" s="3"/>
      <c r="I569" s="3"/>
      <c r="J569" s="80"/>
      <c r="K569" s="80"/>
      <c r="L569" s="80"/>
      <c r="M569" s="104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/>
      <c r="D570" s="3"/>
      <c r="E570" s="3"/>
      <c r="F570" s="3"/>
      <c r="G570" s="3"/>
      <c r="H570" s="3"/>
      <c r="I570" s="3"/>
      <c r="J570" s="80"/>
      <c r="K570" s="80"/>
      <c r="L570" s="80"/>
      <c r="M570" s="104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/>
      <c r="D571" s="3"/>
      <c r="E571" s="3"/>
      <c r="F571" s="3"/>
      <c r="G571" s="3"/>
      <c r="H571" s="3"/>
      <c r="I571" s="3"/>
      <c r="J571" s="80"/>
      <c r="K571" s="80"/>
      <c r="L571" s="80"/>
      <c r="M571" s="104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/>
      <c r="D572" s="3"/>
      <c r="E572" s="3"/>
      <c r="F572" s="3"/>
      <c r="G572" s="3"/>
      <c r="H572" s="3"/>
      <c r="I572" s="3"/>
      <c r="J572" s="80"/>
      <c r="K572" s="80"/>
      <c r="L572" s="80"/>
      <c r="M572" s="104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/>
      <c r="D573" s="3"/>
      <c r="E573" s="3"/>
      <c r="F573" s="3"/>
      <c r="G573" s="3"/>
      <c r="H573" s="3"/>
      <c r="I573" s="3"/>
      <c r="J573" s="80"/>
      <c r="K573" s="80"/>
      <c r="L573" s="80"/>
      <c r="M573" s="104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/>
      <c r="D574" s="3"/>
      <c r="E574" s="3"/>
      <c r="F574" s="3"/>
      <c r="G574" s="3"/>
      <c r="H574" s="3"/>
      <c r="I574" s="3"/>
      <c r="J574" s="80"/>
      <c r="K574" s="80"/>
      <c r="L574" s="80"/>
      <c r="M574" s="104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/>
      <c r="D575" s="3"/>
      <c r="E575" s="3"/>
      <c r="F575" s="3"/>
      <c r="G575" s="3"/>
      <c r="H575" s="3"/>
      <c r="I575" s="3"/>
      <c r="J575" s="80"/>
      <c r="K575" s="80"/>
      <c r="L575" s="80"/>
      <c r="M575" s="104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/>
      <c r="D576" s="3"/>
      <c r="E576" s="3"/>
      <c r="F576" s="3"/>
      <c r="G576" s="3"/>
      <c r="H576" s="3"/>
      <c r="I576" s="3"/>
      <c r="J576" s="80"/>
      <c r="K576" s="80"/>
      <c r="L576" s="80"/>
      <c r="M576" s="104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/>
      <c r="D577" s="3"/>
      <c r="E577" s="3"/>
      <c r="F577" s="3"/>
      <c r="G577" s="3"/>
      <c r="H577" s="3"/>
      <c r="I577" s="3"/>
      <c r="J577" s="80"/>
      <c r="K577" s="80"/>
      <c r="L577" s="80"/>
      <c r="M577" s="104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/>
      <c r="D578" s="3"/>
      <c r="E578" s="3"/>
      <c r="F578" s="3"/>
      <c r="G578" s="3"/>
      <c r="H578" s="3"/>
      <c r="I578" s="3"/>
      <c r="J578" s="80"/>
      <c r="K578" s="80"/>
      <c r="L578" s="80"/>
      <c r="M578" s="104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/>
      <c r="D579" s="3"/>
      <c r="E579" s="3"/>
      <c r="F579" s="3"/>
      <c r="G579" s="3"/>
      <c r="H579" s="3"/>
      <c r="I579" s="3"/>
      <c r="J579" s="80"/>
      <c r="K579" s="80"/>
      <c r="L579" s="80"/>
      <c r="M579" s="104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/>
      <c r="D580" s="3"/>
      <c r="E580" s="3"/>
      <c r="F580" s="3"/>
      <c r="G580" s="3"/>
      <c r="H580" s="3"/>
      <c r="I580" s="3"/>
      <c r="J580" s="80"/>
      <c r="K580" s="80"/>
      <c r="L580" s="80"/>
      <c r="M580" s="104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/>
      <c r="D581" s="3"/>
      <c r="E581" s="3"/>
      <c r="F581" s="3"/>
      <c r="G581" s="3"/>
      <c r="H581" s="3"/>
      <c r="I581" s="3"/>
      <c r="J581" s="80"/>
      <c r="K581" s="80"/>
      <c r="L581" s="80"/>
      <c r="M581" s="104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/>
      <c r="D582" s="3"/>
      <c r="E582" s="3"/>
      <c r="F582" s="3"/>
      <c r="G582" s="3"/>
      <c r="H582" s="3"/>
      <c r="I582" s="3"/>
      <c r="J582" s="80"/>
      <c r="K582" s="80"/>
      <c r="L582" s="80"/>
      <c r="M582" s="104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/>
      <c r="D583" s="3"/>
      <c r="E583" s="3"/>
      <c r="F583" s="3"/>
      <c r="G583" s="3"/>
      <c r="H583" s="3"/>
      <c r="I583" s="3"/>
      <c r="J583" s="80"/>
      <c r="K583" s="80"/>
      <c r="L583" s="80"/>
      <c r="M583" s="104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/>
      <c r="D584" s="3"/>
      <c r="E584" s="3"/>
      <c r="F584" s="3"/>
      <c r="G584" s="3"/>
      <c r="H584" s="3"/>
      <c r="I584" s="3"/>
      <c r="J584" s="80"/>
      <c r="K584" s="80"/>
      <c r="L584" s="80"/>
      <c r="M584" s="104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/>
      <c r="D585" s="3"/>
      <c r="E585" s="3"/>
      <c r="F585" s="3"/>
      <c r="G585" s="3"/>
      <c r="H585" s="3"/>
      <c r="I585" s="3"/>
      <c r="J585" s="80"/>
      <c r="K585" s="80"/>
      <c r="L585" s="80"/>
      <c r="M585" s="104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/>
      <c r="D586" s="3"/>
      <c r="E586" s="3"/>
      <c r="F586" s="3"/>
      <c r="G586" s="3"/>
      <c r="H586" s="3"/>
      <c r="I586" s="3"/>
      <c r="J586" s="80"/>
      <c r="K586" s="80"/>
      <c r="L586" s="80"/>
      <c r="M586" s="104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/>
      <c r="D587" s="3"/>
      <c r="E587" s="3"/>
      <c r="F587" s="3"/>
      <c r="G587" s="3"/>
      <c r="H587" s="3"/>
      <c r="I587" s="3"/>
      <c r="J587" s="80"/>
      <c r="K587" s="80"/>
      <c r="L587" s="80"/>
      <c r="M587" s="104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/>
      <c r="D588" s="3"/>
      <c r="E588" s="3"/>
      <c r="F588" s="3"/>
      <c r="G588" s="3"/>
      <c r="H588" s="3"/>
      <c r="I588" s="3"/>
      <c r="J588" s="80"/>
      <c r="K588" s="80"/>
      <c r="L588" s="80"/>
      <c r="M588" s="104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/>
      <c r="D589" s="3"/>
      <c r="E589" s="3"/>
      <c r="F589" s="3"/>
      <c r="G589" s="3"/>
      <c r="H589" s="3"/>
      <c r="I589" s="3"/>
      <c r="J589" s="80"/>
      <c r="K589" s="80"/>
      <c r="L589" s="80"/>
      <c r="M589" s="104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/>
      <c r="D590" s="3"/>
      <c r="E590" s="3"/>
      <c r="F590" s="3"/>
      <c r="G590" s="3"/>
      <c r="H590" s="3"/>
      <c r="I590" s="3"/>
      <c r="J590" s="80"/>
      <c r="K590" s="80"/>
      <c r="L590" s="80"/>
      <c r="M590" s="104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/>
      <c r="D591" s="3"/>
      <c r="E591" s="3"/>
      <c r="F591" s="3"/>
      <c r="G591" s="3"/>
      <c r="H591" s="3"/>
      <c r="I591" s="3"/>
      <c r="J591" s="80"/>
      <c r="K591" s="80"/>
      <c r="L591" s="80"/>
      <c r="M591" s="104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/>
      <c r="D592" s="3"/>
      <c r="E592" s="3"/>
      <c r="F592" s="3"/>
      <c r="G592" s="3"/>
      <c r="H592" s="3"/>
      <c r="I592" s="3"/>
      <c r="J592" s="80"/>
      <c r="K592" s="80"/>
      <c r="L592" s="80"/>
      <c r="M592" s="104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/>
      <c r="D593" s="3"/>
      <c r="E593" s="3"/>
      <c r="F593" s="3"/>
      <c r="G593" s="3"/>
      <c r="H593" s="3"/>
      <c r="I593" s="3"/>
      <c r="J593" s="80"/>
      <c r="K593" s="80"/>
      <c r="L593" s="80"/>
      <c r="M593" s="104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/>
      <c r="D594" s="3"/>
      <c r="E594" s="3"/>
      <c r="F594" s="3"/>
      <c r="G594" s="3"/>
      <c r="H594" s="3"/>
      <c r="I594" s="3"/>
      <c r="J594" s="80"/>
      <c r="K594" s="80"/>
      <c r="L594" s="80"/>
      <c r="M594" s="104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/>
      <c r="D595" s="3"/>
      <c r="E595" s="3"/>
      <c r="F595" s="3"/>
      <c r="G595" s="3"/>
      <c r="H595" s="3"/>
      <c r="I595" s="3"/>
      <c r="J595" s="80"/>
      <c r="K595" s="80"/>
      <c r="L595" s="80"/>
      <c r="M595" s="104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/>
      <c r="D596" s="3"/>
      <c r="E596" s="3"/>
      <c r="F596" s="3"/>
      <c r="G596" s="3"/>
      <c r="H596" s="3"/>
      <c r="I596" s="3"/>
      <c r="J596" s="80"/>
      <c r="K596" s="80"/>
      <c r="L596" s="80"/>
      <c r="M596" s="104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/>
      <c r="D597" s="3"/>
      <c r="E597" s="3"/>
      <c r="F597" s="3"/>
      <c r="G597" s="3"/>
      <c r="H597" s="3"/>
      <c r="I597" s="3"/>
      <c r="J597" s="80"/>
      <c r="K597" s="80"/>
      <c r="L597" s="80"/>
      <c r="M597" s="104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/>
      <c r="D598" s="3"/>
      <c r="E598" s="3"/>
      <c r="F598" s="3"/>
      <c r="G598" s="3"/>
      <c r="H598" s="3"/>
      <c r="I598" s="3"/>
      <c r="J598" s="80"/>
      <c r="K598" s="80"/>
      <c r="L598" s="80"/>
      <c r="M598" s="104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/>
      <c r="D599" s="3"/>
      <c r="E599" s="3"/>
      <c r="F599" s="3"/>
      <c r="G599" s="3"/>
      <c r="H599" s="3"/>
      <c r="I599" s="3"/>
      <c r="J599" s="80"/>
      <c r="K599" s="80"/>
      <c r="L599" s="80"/>
      <c r="M599" s="104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/>
      <c r="D600" s="3"/>
      <c r="E600" s="3"/>
      <c r="F600" s="3"/>
      <c r="G600" s="3"/>
      <c r="H600" s="3"/>
      <c r="I600" s="3"/>
      <c r="J600" s="80"/>
      <c r="K600" s="80"/>
      <c r="L600" s="80"/>
      <c r="M600" s="104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/>
      <c r="D601" s="3"/>
      <c r="E601" s="3"/>
      <c r="F601" s="3"/>
      <c r="G601" s="3"/>
      <c r="H601" s="3"/>
      <c r="I601" s="3"/>
      <c r="J601" s="80"/>
      <c r="K601" s="80"/>
      <c r="L601" s="80"/>
      <c r="M601" s="104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/>
      <c r="D602" s="3"/>
      <c r="E602" s="3"/>
      <c r="F602" s="3"/>
      <c r="G602" s="3"/>
      <c r="H602" s="3"/>
      <c r="I602" s="3"/>
      <c r="J602" s="80"/>
      <c r="K602" s="80"/>
      <c r="L602" s="80"/>
      <c r="M602" s="104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/>
      <c r="D603" s="3"/>
      <c r="E603" s="3"/>
      <c r="F603" s="3"/>
      <c r="G603" s="3"/>
      <c r="H603" s="3"/>
      <c r="I603" s="3"/>
      <c r="J603" s="80"/>
      <c r="K603" s="80"/>
      <c r="L603" s="80"/>
      <c r="M603" s="104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/>
      <c r="D604" s="3"/>
      <c r="E604" s="3"/>
      <c r="F604" s="3"/>
      <c r="G604" s="3"/>
      <c r="H604" s="3"/>
      <c r="I604" s="3"/>
      <c r="J604" s="80"/>
      <c r="K604" s="80"/>
      <c r="L604" s="80"/>
      <c r="M604" s="104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/>
      <c r="D605" s="3"/>
      <c r="E605" s="3"/>
      <c r="F605" s="3"/>
      <c r="G605" s="3"/>
      <c r="H605" s="3"/>
      <c r="I605" s="3"/>
      <c r="J605" s="80"/>
      <c r="K605" s="80"/>
      <c r="L605" s="80"/>
      <c r="M605" s="104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/>
      <c r="D606" s="3"/>
      <c r="E606" s="3"/>
      <c r="F606" s="3"/>
      <c r="G606" s="3"/>
      <c r="H606" s="3"/>
      <c r="I606" s="3"/>
      <c r="J606" s="80"/>
      <c r="K606" s="80"/>
      <c r="L606" s="80"/>
      <c r="M606" s="104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/>
      <c r="D607" s="3"/>
      <c r="E607" s="3"/>
      <c r="F607" s="3"/>
      <c r="G607" s="3"/>
      <c r="H607" s="3"/>
      <c r="I607" s="3"/>
      <c r="J607" s="80"/>
      <c r="K607" s="80"/>
      <c r="L607" s="80"/>
      <c r="M607" s="104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/>
      <c r="D608" s="3"/>
      <c r="E608" s="3"/>
      <c r="F608" s="3"/>
      <c r="G608" s="3"/>
      <c r="H608" s="3"/>
      <c r="I608" s="3"/>
      <c r="J608" s="80"/>
      <c r="K608" s="80"/>
      <c r="L608" s="80"/>
      <c r="M608" s="104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/>
      <c r="D609" s="3"/>
      <c r="E609" s="3"/>
      <c r="F609" s="3"/>
      <c r="G609" s="3"/>
      <c r="H609" s="3"/>
      <c r="I609" s="3"/>
      <c r="J609" s="80"/>
      <c r="K609" s="80"/>
      <c r="L609" s="80"/>
      <c r="M609" s="104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/>
      <c r="D610" s="3"/>
      <c r="E610" s="3"/>
      <c r="F610" s="3"/>
      <c r="G610" s="3"/>
      <c r="H610" s="3"/>
      <c r="I610" s="3"/>
      <c r="J610" s="80"/>
      <c r="K610" s="80"/>
      <c r="L610" s="80"/>
      <c r="M610" s="104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/>
      <c r="D611" s="3"/>
      <c r="E611" s="3"/>
      <c r="F611" s="3"/>
      <c r="G611" s="3"/>
      <c r="H611" s="3"/>
      <c r="I611" s="3"/>
      <c r="J611" s="80"/>
      <c r="K611" s="80"/>
      <c r="L611" s="80"/>
      <c r="M611" s="104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/>
      <c r="D612" s="3"/>
      <c r="E612" s="3"/>
      <c r="F612" s="3"/>
      <c r="G612" s="3"/>
      <c r="H612" s="3"/>
      <c r="I612" s="3"/>
      <c r="J612" s="80"/>
      <c r="K612" s="80"/>
      <c r="L612" s="80"/>
      <c r="M612" s="104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/>
      <c r="D613" s="3"/>
      <c r="E613" s="3"/>
      <c r="F613" s="3"/>
      <c r="G613" s="3"/>
      <c r="H613" s="3"/>
      <c r="I613" s="3"/>
      <c r="J613" s="80"/>
      <c r="K613" s="80"/>
      <c r="L613" s="80"/>
      <c r="M613" s="104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/>
      <c r="D614" s="3"/>
      <c r="E614" s="3"/>
      <c r="F614" s="3"/>
      <c r="G614" s="3"/>
      <c r="H614" s="3"/>
      <c r="I614" s="3"/>
      <c r="J614" s="80"/>
      <c r="K614" s="80"/>
      <c r="L614" s="80"/>
      <c r="M614" s="104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/>
      <c r="D615" s="3"/>
      <c r="E615" s="3"/>
      <c r="F615" s="3"/>
      <c r="G615" s="3"/>
      <c r="H615" s="3"/>
      <c r="I615" s="3"/>
      <c r="J615" s="80"/>
      <c r="K615" s="80"/>
      <c r="L615" s="80"/>
      <c r="M615" s="104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/>
      <c r="D616" s="3"/>
      <c r="E616" s="3"/>
      <c r="F616" s="3"/>
      <c r="G616" s="3"/>
      <c r="H616" s="3"/>
      <c r="I616" s="3"/>
      <c r="J616" s="80"/>
      <c r="K616" s="80"/>
      <c r="L616" s="80"/>
      <c r="M616" s="104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/>
      <c r="D617" s="3"/>
      <c r="E617" s="3"/>
      <c r="F617" s="3"/>
      <c r="G617" s="3"/>
      <c r="H617" s="3"/>
      <c r="I617" s="3"/>
      <c r="J617" s="80"/>
      <c r="K617" s="80"/>
      <c r="L617" s="80"/>
      <c r="M617" s="104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/>
      <c r="D618" s="3"/>
      <c r="E618" s="3"/>
      <c r="F618" s="3"/>
      <c r="G618" s="3"/>
      <c r="H618" s="3"/>
      <c r="I618" s="3"/>
      <c r="J618" s="80"/>
      <c r="K618" s="80"/>
      <c r="L618" s="80"/>
      <c r="M618" s="104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/>
      <c r="D619" s="3"/>
      <c r="E619" s="3"/>
      <c r="F619" s="3"/>
      <c r="G619" s="3"/>
      <c r="H619" s="3"/>
      <c r="I619" s="3"/>
      <c r="J619" s="80"/>
      <c r="K619" s="80"/>
      <c r="L619" s="80"/>
      <c r="M619" s="104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/>
      <c r="D620" s="3"/>
      <c r="E620" s="3"/>
      <c r="F620" s="3"/>
      <c r="G620" s="3"/>
      <c r="H620" s="3"/>
      <c r="I620" s="3"/>
      <c r="J620" s="80"/>
      <c r="K620" s="80"/>
      <c r="L620" s="80"/>
      <c r="M620" s="104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/>
      <c r="D621" s="3"/>
      <c r="E621" s="3"/>
      <c r="F621" s="3"/>
      <c r="G621" s="3"/>
      <c r="H621" s="3"/>
      <c r="I621" s="3"/>
      <c r="J621" s="80"/>
      <c r="K621" s="80"/>
      <c r="L621" s="80"/>
      <c r="M621" s="104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/>
      <c r="D622" s="3"/>
      <c r="E622" s="3"/>
      <c r="F622" s="3"/>
      <c r="G622" s="3"/>
      <c r="H622" s="3"/>
      <c r="I622" s="3"/>
      <c r="J622" s="80"/>
      <c r="K622" s="80"/>
      <c r="L622" s="80"/>
      <c r="M622" s="104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/>
      <c r="D623" s="3"/>
      <c r="E623" s="3"/>
      <c r="F623" s="3"/>
      <c r="G623" s="3"/>
      <c r="H623" s="3"/>
      <c r="I623" s="3"/>
      <c r="J623" s="80"/>
      <c r="K623" s="80"/>
      <c r="L623" s="80"/>
      <c r="M623" s="104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/>
      <c r="D624" s="3"/>
      <c r="E624" s="3"/>
      <c r="F624" s="3"/>
      <c r="G624" s="3"/>
      <c r="H624" s="3"/>
      <c r="I624" s="3"/>
      <c r="J624" s="80"/>
      <c r="K624" s="80"/>
      <c r="L624" s="80"/>
      <c r="M624" s="104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/>
      <c r="D625" s="3"/>
      <c r="E625" s="3"/>
      <c r="F625" s="3"/>
      <c r="G625" s="3"/>
      <c r="H625" s="3"/>
      <c r="I625" s="3"/>
      <c r="J625" s="80"/>
      <c r="K625" s="80"/>
      <c r="L625" s="80"/>
      <c r="M625" s="104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/>
      <c r="D626" s="3"/>
      <c r="E626" s="3"/>
      <c r="F626" s="3"/>
      <c r="G626" s="3"/>
      <c r="H626" s="3"/>
      <c r="I626" s="3"/>
      <c r="J626" s="80"/>
      <c r="K626" s="80"/>
      <c r="L626" s="80"/>
      <c r="M626" s="104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/>
      <c r="D627" s="3"/>
      <c r="E627" s="3"/>
      <c r="F627" s="3"/>
      <c r="G627" s="3"/>
      <c r="H627" s="3"/>
      <c r="I627" s="3"/>
      <c r="J627" s="80"/>
      <c r="K627" s="80"/>
      <c r="L627" s="80"/>
      <c r="M627" s="104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/>
      <c r="D628" s="3"/>
      <c r="E628" s="3"/>
      <c r="F628" s="3"/>
      <c r="G628" s="3"/>
      <c r="H628" s="3"/>
      <c r="I628" s="3"/>
      <c r="J628" s="80"/>
      <c r="K628" s="80"/>
      <c r="L628" s="80"/>
      <c r="M628" s="104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/>
      <c r="D629" s="3"/>
      <c r="E629" s="3"/>
      <c r="F629" s="3"/>
      <c r="G629" s="3"/>
      <c r="H629" s="3"/>
      <c r="I629" s="3"/>
      <c r="J629" s="80"/>
      <c r="K629" s="80"/>
      <c r="L629" s="80"/>
      <c r="M629" s="104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/>
      <c r="D630" s="3"/>
      <c r="E630" s="3"/>
      <c r="F630" s="3"/>
      <c r="G630" s="3"/>
      <c r="H630" s="3"/>
      <c r="I630" s="3"/>
      <c r="J630" s="80"/>
      <c r="K630" s="80"/>
      <c r="L630" s="80"/>
      <c r="M630" s="104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/>
      <c r="D631" s="3"/>
      <c r="E631" s="3"/>
      <c r="F631" s="3"/>
      <c r="G631" s="3"/>
      <c r="H631" s="3"/>
      <c r="I631" s="3"/>
      <c r="J631" s="80"/>
      <c r="K631" s="80"/>
      <c r="L631" s="80"/>
      <c r="M631" s="104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/>
      <c r="D632" s="3"/>
      <c r="E632" s="3"/>
      <c r="F632" s="3"/>
      <c r="G632" s="3"/>
      <c r="H632" s="3"/>
      <c r="I632" s="3"/>
      <c r="J632" s="80"/>
      <c r="K632" s="80"/>
      <c r="L632" s="80"/>
      <c r="M632" s="104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/>
      <c r="D633" s="3"/>
      <c r="E633" s="3"/>
      <c r="F633" s="3"/>
      <c r="G633" s="3"/>
      <c r="H633" s="3"/>
      <c r="I633" s="3"/>
      <c r="J633" s="80"/>
      <c r="K633" s="80"/>
      <c r="L633" s="80"/>
      <c r="M633" s="104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/>
      <c r="D634" s="3"/>
      <c r="E634" s="3"/>
      <c r="F634" s="3"/>
      <c r="G634" s="3"/>
      <c r="H634" s="3"/>
      <c r="I634" s="3"/>
      <c r="J634" s="80"/>
      <c r="K634" s="80"/>
      <c r="L634" s="80"/>
      <c r="M634" s="104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/>
      <c r="D635" s="3"/>
      <c r="E635" s="3"/>
      <c r="F635" s="3"/>
      <c r="G635" s="3"/>
      <c r="H635" s="3"/>
      <c r="I635" s="3"/>
      <c r="J635" s="80"/>
      <c r="K635" s="80"/>
      <c r="L635" s="80"/>
      <c r="M635" s="104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/>
      <c r="D636" s="3"/>
      <c r="E636" s="3"/>
      <c r="F636" s="3"/>
      <c r="G636" s="3"/>
      <c r="H636" s="3"/>
      <c r="I636" s="3"/>
      <c r="J636" s="80"/>
      <c r="K636" s="80"/>
      <c r="L636" s="80"/>
      <c r="M636" s="104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/>
      <c r="D637" s="3"/>
      <c r="E637" s="3"/>
      <c r="F637" s="3"/>
      <c r="G637" s="3"/>
      <c r="H637" s="3"/>
      <c r="I637" s="3"/>
      <c r="J637" s="80"/>
      <c r="K637" s="80"/>
      <c r="L637" s="80"/>
      <c r="M637" s="104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/>
      <c r="D638" s="3"/>
      <c r="E638" s="3"/>
      <c r="F638" s="3"/>
      <c r="G638" s="3"/>
      <c r="H638" s="3"/>
      <c r="I638" s="3"/>
      <c r="J638" s="80"/>
      <c r="K638" s="80"/>
      <c r="L638" s="80"/>
      <c r="M638" s="104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/>
      <c r="D639" s="3"/>
      <c r="E639" s="3"/>
      <c r="F639" s="3"/>
      <c r="G639" s="3"/>
      <c r="H639" s="3"/>
      <c r="I639" s="3"/>
      <c r="J639" s="80"/>
      <c r="K639" s="80"/>
      <c r="L639" s="80"/>
      <c r="M639" s="104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/>
      <c r="D640" s="3"/>
      <c r="E640" s="3"/>
      <c r="F640" s="3"/>
      <c r="G640" s="3"/>
      <c r="H640" s="3"/>
      <c r="I640" s="3"/>
      <c r="J640" s="80"/>
      <c r="K640" s="80"/>
      <c r="L640" s="80"/>
      <c r="M640" s="104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/>
      <c r="D641" s="3"/>
      <c r="E641" s="3"/>
      <c r="F641" s="3"/>
      <c r="G641" s="3"/>
      <c r="H641" s="3"/>
      <c r="I641" s="3"/>
      <c r="J641" s="80"/>
      <c r="K641" s="80"/>
      <c r="L641" s="80"/>
      <c r="M641" s="104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/>
      <c r="D642" s="3"/>
      <c r="E642" s="3"/>
      <c r="F642" s="3"/>
      <c r="G642" s="3"/>
      <c r="H642" s="3"/>
      <c r="I642" s="3"/>
      <c r="J642" s="80"/>
      <c r="K642" s="80"/>
      <c r="L642" s="80"/>
      <c r="M642" s="104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/>
      <c r="D643" s="3"/>
      <c r="E643" s="3"/>
      <c r="F643" s="3"/>
      <c r="G643" s="3"/>
      <c r="H643" s="3"/>
      <c r="I643" s="3"/>
      <c r="J643" s="80"/>
      <c r="K643" s="80"/>
      <c r="L643" s="80"/>
      <c r="M643" s="104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/>
      <c r="D644" s="3"/>
      <c r="E644" s="3"/>
      <c r="F644" s="3"/>
      <c r="G644" s="3"/>
      <c r="H644" s="3"/>
      <c r="I644" s="3"/>
      <c r="J644" s="80"/>
      <c r="K644" s="80"/>
      <c r="L644" s="80"/>
      <c r="M644" s="104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/>
      <c r="D645" s="3"/>
      <c r="E645" s="3"/>
      <c r="F645" s="3"/>
      <c r="G645" s="3"/>
      <c r="H645" s="3"/>
      <c r="I645" s="3"/>
      <c r="J645" s="80"/>
      <c r="K645" s="80"/>
      <c r="L645" s="80"/>
      <c r="M645" s="104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/>
      <c r="D646" s="3"/>
      <c r="E646" s="3"/>
      <c r="F646" s="3"/>
      <c r="G646" s="3"/>
      <c r="H646" s="3"/>
      <c r="I646" s="3"/>
      <c r="J646" s="80"/>
      <c r="K646" s="80"/>
      <c r="L646" s="80"/>
      <c r="M646" s="104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/>
      <c r="D647" s="3"/>
      <c r="E647" s="3"/>
      <c r="F647" s="3"/>
      <c r="G647" s="3"/>
      <c r="H647" s="3"/>
      <c r="I647" s="3"/>
      <c r="J647" s="80"/>
      <c r="K647" s="80"/>
      <c r="L647" s="80"/>
      <c r="M647" s="104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/>
      <c r="D648" s="3"/>
      <c r="E648" s="3"/>
      <c r="F648" s="3"/>
      <c r="G648" s="3"/>
      <c r="H648" s="3"/>
      <c r="I648" s="3"/>
      <c r="J648" s="80"/>
      <c r="K648" s="80"/>
      <c r="L648" s="80"/>
      <c r="M648" s="104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/>
      <c r="D649" s="3"/>
      <c r="E649" s="3"/>
      <c r="F649" s="3"/>
      <c r="G649" s="3"/>
      <c r="H649" s="3"/>
      <c r="I649" s="3"/>
      <c r="J649" s="80"/>
      <c r="K649" s="80"/>
      <c r="L649" s="80"/>
      <c r="M649" s="104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</sheetData>
  <mergeCells count="11">
    <mergeCell ref="BJ12:BK12"/>
    <mergeCell ref="BL12:BM12"/>
    <mergeCell ref="AK11:AO11"/>
    <mergeCell ref="AU11:AZ11"/>
    <mergeCell ref="N12:O12"/>
    <mergeCell ref="P12:R12"/>
    <mergeCell ref="Y12:Z12"/>
    <mergeCell ref="AE12:AH12"/>
    <mergeCell ref="AK12:AO12"/>
    <mergeCell ref="AP12:AS12"/>
    <mergeCell ref="AU12:AZ12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F5DD-4FFE-4F54-AF2E-F45AB7E59C32}">
  <dimension ref="A1:CI1123"/>
  <sheetViews>
    <sheetView workbookViewId="0">
      <selection activeCell="P5" sqref="P5"/>
    </sheetView>
  </sheetViews>
  <sheetFormatPr baseColWidth="10" defaultRowHeight="14.4" x14ac:dyDescent="0.3"/>
  <cols>
    <col min="1" max="1" width="8.109375" style="7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5" bestFit="1" customWidth="1"/>
    <col min="11" max="11" width="10.44140625" style="5" bestFit="1" customWidth="1"/>
    <col min="12" max="12" width="8.6640625" style="5" bestFit="1" customWidth="1"/>
    <col min="13" max="13" width="4.44140625" style="11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5546875" style="1" bestFit="1" customWidth="1"/>
    <col min="20" max="21" width="9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4.44140625" style="114" bestFit="1" customWidth="1"/>
    <col min="26" max="26" width="2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3.33203125" style="1" bestFit="1" customWidth="1"/>
    <col min="32" max="32" width="3.88671875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54" width="28" style="7" customWidth="1"/>
    <col min="55" max="57" width="11.5546875" style="7"/>
    <col min="58" max="58" width="28" style="7" customWidth="1"/>
    <col min="59" max="61" width="11.5546875" style="7"/>
    <col min="62" max="62" width="7.5546875" style="7" bestFit="1" customWidth="1"/>
    <col min="63" max="63" width="7.77734375" style="7" bestFit="1" customWidth="1"/>
    <col min="64" max="64" width="10.5546875" style="1" bestFit="1" customWidth="1"/>
    <col min="65" max="65" width="7.77734375" style="74" bestFit="1" customWidth="1"/>
    <col min="66" max="66" width="10.5546875" style="1" bestFit="1" customWidth="1"/>
    <col min="67" max="67" width="10.21875" style="1" bestFit="1" customWidth="1"/>
    <col min="68" max="68" width="5.33203125" style="1" bestFit="1" customWidth="1"/>
    <col min="69" max="69" width="11.109375" style="1" bestFit="1" customWidth="1"/>
    <col min="70" max="70" width="9.44140625" style="1" bestFit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2.33203125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BL3" s="7"/>
      <c r="BM3" s="7"/>
      <c r="BN3" s="7"/>
      <c r="BO3" s="7"/>
      <c r="BP3" s="7"/>
      <c r="BQ3" s="7"/>
      <c r="BR3" s="7"/>
      <c r="BT3" s="7">
        <v>0</v>
      </c>
      <c r="BU3" s="68">
        <v>18</v>
      </c>
      <c r="BV3" s="82">
        <v>119.92577845391503</v>
      </c>
      <c r="BW3" s="1">
        <v>55625475.969402015</v>
      </c>
      <c r="BX3" s="7">
        <v>17</v>
      </c>
      <c r="BY3" s="1">
        <v>3272086.8217295301</v>
      </c>
      <c r="BZ3" s="49">
        <v>900042.96729663224</v>
      </c>
      <c r="CA3" s="49">
        <v>1284525.0130198838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BL4" s="7"/>
      <c r="BM4" s="7"/>
      <c r="BN4" s="7"/>
      <c r="BO4" s="7"/>
      <c r="BP4" s="7"/>
      <c r="BQ4" s="7"/>
      <c r="BR4" s="7"/>
      <c r="BT4" s="7">
        <v>34</v>
      </c>
      <c r="BU4" s="68"/>
      <c r="BV4" s="82"/>
      <c r="BW4" s="1"/>
      <c r="BZ4" s="49"/>
      <c r="CA4" s="49"/>
      <c r="CB4" s="1">
        <v>49</v>
      </c>
      <c r="CH4" s="1"/>
      <c r="CI4" s="1"/>
    </row>
    <row r="5" spans="1:87" x14ac:dyDescent="0.3">
      <c r="A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BL6" s="7"/>
      <c r="BM6" s="7"/>
      <c r="BN6" s="7"/>
      <c r="BO6" s="7"/>
      <c r="BP6" s="7"/>
      <c r="BQ6" s="7"/>
      <c r="BR6" s="7"/>
      <c r="BU6" s="68">
        <v>1</v>
      </c>
      <c r="BV6" s="82">
        <v>20.119731852714189</v>
      </c>
      <c r="BW6" s="1">
        <v>510923684.26591915</v>
      </c>
      <c r="BX6" s="7">
        <v>34</v>
      </c>
      <c r="BY6" s="1">
        <v>15027167.184291739</v>
      </c>
      <c r="BZ6" s="49">
        <v>180514.23418255171</v>
      </c>
      <c r="CA6" s="49">
        <v>242623.8464118804</v>
      </c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BL7" s="7"/>
      <c r="BM7" s="7"/>
      <c r="BN7" s="7"/>
      <c r="BO7" s="7"/>
      <c r="BP7" s="7"/>
      <c r="BQ7" s="7"/>
      <c r="BR7" s="7"/>
      <c r="BU7" s="68">
        <v>2</v>
      </c>
      <c r="BV7" s="82">
        <v>22.506471795969464</v>
      </c>
      <c r="BW7" s="1">
        <v>500941546.24589026</v>
      </c>
      <c r="BX7" s="7">
        <v>33</v>
      </c>
      <c r="BY7" s="1">
        <v>15180046.855936069</v>
      </c>
      <c r="BZ7" s="49">
        <v>201928.06495343804</v>
      </c>
      <c r="CA7" s="49">
        <v>271405.54338759574</v>
      </c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BL8" s="7"/>
      <c r="BM8" s="7"/>
      <c r="BN8" s="7"/>
      <c r="BO8" s="7"/>
      <c r="BP8" s="7"/>
      <c r="BQ8" s="7"/>
      <c r="BR8" s="7"/>
      <c r="BU8" s="68">
        <v>3</v>
      </c>
      <c r="BV8" s="82">
        <v>25.218675027055173</v>
      </c>
      <c r="BW8" s="1">
        <v>496998919.04475611</v>
      </c>
      <c r="BX8" s="7">
        <v>32</v>
      </c>
      <c r="BY8" s="1">
        <v>15531216.220148629</v>
      </c>
      <c r="BZ8" s="49">
        <v>226261.95234273901</v>
      </c>
      <c r="CA8" s="49">
        <v>304112.00215125835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BL9" s="7"/>
      <c r="BM9" s="7"/>
      <c r="BN9" s="7"/>
      <c r="BO9" s="7"/>
      <c r="BP9" s="7"/>
      <c r="BQ9" s="7"/>
      <c r="BR9" s="7"/>
      <c r="BU9" s="68">
        <v>6</v>
      </c>
      <c r="BV9" s="82">
        <v>40.774834789890839</v>
      </c>
      <c r="BW9" s="1">
        <v>525680621.83790088</v>
      </c>
      <c r="BX9" s="7">
        <v>29</v>
      </c>
      <c r="BY9" s="1">
        <v>18126917.994410373</v>
      </c>
      <c r="BZ9" s="49">
        <v>145239.96152159118</v>
      </c>
      <c r="CA9" s="49">
        <v>169990.2862390549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BL10" s="107" t="s">
        <v>132</v>
      </c>
      <c r="BU10" s="68">
        <v>7</v>
      </c>
      <c r="BV10" s="82">
        <v>45.851578789417971</v>
      </c>
      <c r="BW10" s="1">
        <v>542210175.77479982</v>
      </c>
      <c r="BX10" s="7">
        <v>28</v>
      </c>
      <c r="BY10" s="1">
        <v>19364649.134814281</v>
      </c>
      <c r="BZ10" s="49">
        <v>163323.3236479068</v>
      </c>
      <c r="CA10" s="49">
        <v>191155.23197308352</v>
      </c>
    </row>
    <row r="11" spans="1:87" x14ac:dyDescent="0.3">
      <c r="A11" s="1"/>
      <c r="N11" s="55"/>
      <c r="O11" s="55"/>
      <c r="P11" s="55"/>
      <c r="AJ11" s="1"/>
      <c r="AK11" s="123">
        <v>50000</v>
      </c>
      <c r="AL11" s="123"/>
      <c r="AM11" s="123"/>
      <c r="AN11" s="123"/>
      <c r="AO11" s="123"/>
      <c r="AP11" s="92"/>
      <c r="AQ11" s="92"/>
      <c r="AR11" s="92"/>
      <c r="AS11" s="92"/>
      <c r="AT11" s="92"/>
      <c r="AU11" s="123"/>
      <c r="AV11" s="123"/>
      <c r="AW11" s="123"/>
      <c r="AX11" s="123"/>
      <c r="AY11" s="123"/>
      <c r="AZ11" s="123"/>
      <c r="BL11" s="72">
        <f>+BU14</f>
        <v>22.506471795969464</v>
      </c>
      <c r="BU11" s="68"/>
      <c r="BV11" s="82"/>
      <c r="BW11" s="1"/>
      <c r="BZ11" s="49"/>
      <c r="CA11" s="49"/>
    </row>
    <row r="12" spans="1:87" x14ac:dyDescent="0.3">
      <c r="C12" s="48"/>
      <c r="D12" s="48"/>
      <c r="E12" s="48"/>
      <c r="F12" s="48"/>
      <c r="G12" s="48"/>
      <c r="H12" s="48"/>
      <c r="I12" s="48"/>
      <c r="J12" s="78"/>
      <c r="K12" s="78"/>
      <c r="L12" s="78"/>
      <c r="N12" s="124" t="s">
        <v>19</v>
      </c>
      <c r="O12" s="124"/>
      <c r="P12" s="125" t="s">
        <v>28</v>
      </c>
      <c r="Q12" s="125"/>
      <c r="R12" s="125"/>
      <c r="S12" s="106"/>
      <c r="T12" s="106"/>
      <c r="U12" s="106"/>
      <c r="V12" s="129" t="s">
        <v>173</v>
      </c>
      <c r="W12" s="129"/>
      <c r="X12" s="129"/>
      <c r="AA12" s="109"/>
      <c r="AB12" s="106"/>
      <c r="AC12" s="106"/>
      <c r="AD12" s="106"/>
      <c r="AE12" s="126" t="s">
        <v>14</v>
      </c>
      <c r="AF12" s="126"/>
      <c r="AG12" s="126"/>
      <c r="AH12" s="126"/>
      <c r="AI12" s="42" t="s">
        <v>68</v>
      </c>
      <c r="AK12" s="127" t="s">
        <v>171</v>
      </c>
      <c r="AL12" s="127"/>
      <c r="AM12" s="127"/>
      <c r="AN12" s="127"/>
      <c r="AO12" s="127"/>
      <c r="AP12" s="126" t="s">
        <v>14</v>
      </c>
      <c r="AQ12" s="126"/>
      <c r="AR12" s="126"/>
      <c r="AS12" s="126"/>
      <c r="AT12" s="42" t="s">
        <v>68</v>
      </c>
      <c r="AU12" s="127" t="s">
        <v>170</v>
      </c>
      <c r="AV12" s="127"/>
      <c r="AW12" s="127"/>
      <c r="AX12" s="127"/>
      <c r="AY12" s="127"/>
      <c r="AZ12" s="127"/>
      <c r="BJ12" s="128" t="s">
        <v>129</v>
      </c>
      <c r="BK12" s="128"/>
      <c r="BL12" s="122" t="s">
        <v>19</v>
      </c>
      <c r="BM12" s="122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06" t="s">
        <v>5</v>
      </c>
      <c r="D13" s="106" t="s">
        <v>6</v>
      </c>
      <c r="E13" s="106" t="s">
        <v>29</v>
      </c>
      <c r="F13" s="106" t="s">
        <v>18</v>
      </c>
      <c r="G13" s="106" t="s">
        <v>7</v>
      </c>
      <c r="H13" s="106" t="s">
        <v>17</v>
      </c>
      <c r="I13" s="106" t="s">
        <v>8</v>
      </c>
      <c r="J13" s="79" t="s">
        <v>9</v>
      </c>
      <c r="K13" s="79" t="s">
        <v>10</v>
      </c>
      <c r="L13" s="79" t="s">
        <v>12</v>
      </c>
      <c r="M13" s="112" t="s">
        <v>13</v>
      </c>
      <c r="N13" s="106" t="s">
        <v>102</v>
      </c>
      <c r="O13" s="106" t="s">
        <v>28</v>
      </c>
      <c r="P13" s="106" t="s">
        <v>29</v>
      </c>
      <c r="Q13" s="106" t="s">
        <v>7</v>
      </c>
      <c r="R13" s="106" t="s">
        <v>8</v>
      </c>
      <c r="S13" s="106" t="s">
        <v>168</v>
      </c>
      <c r="T13" s="106" t="s">
        <v>103</v>
      </c>
      <c r="U13" s="109" t="s">
        <v>169</v>
      </c>
      <c r="V13" s="90" t="s">
        <v>29</v>
      </c>
      <c r="W13" s="90" t="s">
        <v>7</v>
      </c>
      <c r="X13" s="90" t="s">
        <v>8</v>
      </c>
      <c r="Y13" s="115" t="s">
        <v>13</v>
      </c>
      <c r="Z13" s="90"/>
      <c r="AA13" s="70" t="s">
        <v>6</v>
      </c>
      <c r="AB13" s="70" t="s">
        <v>29</v>
      </c>
      <c r="AC13" s="70" t="s">
        <v>7</v>
      </c>
      <c r="AD13" s="70" t="s">
        <v>8</v>
      </c>
      <c r="AE13" s="107" t="s">
        <v>50</v>
      </c>
      <c r="AF13" s="107" t="s">
        <v>15</v>
      </c>
      <c r="AG13" s="107" t="s">
        <v>49</v>
      </c>
      <c r="AH13" s="107" t="s">
        <v>16</v>
      </c>
      <c r="AI13" s="107" t="s">
        <v>69</v>
      </c>
      <c r="AJ13" s="107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07" t="s">
        <v>50</v>
      </c>
      <c r="AQ13" s="107" t="s">
        <v>15</v>
      </c>
      <c r="AR13" s="107"/>
      <c r="AS13" s="107" t="s">
        <v>16</v>
      </c>
      <c r="AT13" s="107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A13" s="108" t="s">
        <v>20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5">
        <v>53.98</v>
      </c>
      <c r="K14" s="5">
        <v>0</v>
      </c>
      <c r="L14" s="5">
        <v>0</v>
      </c>
      <c r="M14" s="11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14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A14" s="1" t="e">
        <f>IF(OR(ISNA(AU14),AU14=0),NA(),X14/AU14)</f>
        <v>#N/A</v>
      </c>
      <c r="BJ14" s="7">
        <f>+BT14</f>
        <v>2</v>
      </c>
      <c r="BK14" s="7">
        <v>1</v>
      </c>
      <c r="BL14" s="1">
        <f t="shared" ref="BL14:BL77" si="12">IF(OR(BJ14&lt;$BU$12,BJ14&gt;$BW$12),0,$BU$14*B14)</f>
        <v>225.06471795969463</v>
      </c>
      <c r="BM14" s="74">
        <f>+EvolOf!H3</f>
        <v>2</v>
      </c>
      <c r="BN14" s="1">
        <f t="shared" ref="BN14:BN77" si="13">IF(OR(BJ14&lt;$BU$12,BJ14&gt;$BW$12),0,IF(BJ14&gt;$BW$12,0,VLOOKUP(BJ14,$BK$14:$BM$87,3)))</f>
        <v>2</v>
      </c>
      <c r="BO14" s="1">
        <f>+BL14-BN14</f>
        <v>223.06471795969463</v>
      </c>
      <c r="BP14" s="36">
        <f>IF(BN14=0,0,BL14/BN14-1)</f>
        <v>111.53235897984732</v>
      </c>
      <c r="BQ14" s="1">
        <f t="shared" ref="BQ14:BQ77" si="14">+BO14*BO14</f>
        <v>49757.868398438113</v>
      </c>
      <c r="BR14" s="1">
        <f t="shared" ref="BR14:BR77" si="15">+$BU$14*B14</f>
        <v>225.06471795969463</v>
      </c>
      <c r="BS14" s="1">
        <f t="shared" ref="BS14:BS77" si="16">+$BU$14*E14</f>
        <v>225.06471795969463</v>
      </c>
      <c r="BT14" s="68">
        <v>2</v>
      </c>
      <c r="BU14" s="82">
        <v>22.506471795969464</v>
      </c>
      <c r="BV14" s="1">
        <f>SUM(BQ14:BQ71)</f>
        <v>500941546.24589026</v>
      </c>
      <c r="BW14" s="7">
        <f>COUNTIF(BQ14:BQ52,"&gt;0")</f>
        <v>33</v>
      </c>
      <c r="BX14" s="1">
        <f>+BV14/BW14</f>
        <v>15180046.855936069</v>
      </c>
      <c r="BY14" s="49">
        <f>MAX(BS14:BS91)</f>
        <v>201928.06495343804</v>
      </c>
      <c r="BZ14" s="49">
        <f>INDEX(BR14:BR88,MATCH(BY14,BS14:BS88,0),1)</f>
        <v>271405.54338759574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5">
        <v>53.98</v>
      </c>
      <c r="K15" s="5">
        <v>0</v>
      </c>
      <c r="L15" s="5">
        <v>0</v>
      </c>
      <c r="M15" s="11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14">
        <v>0</v>
      </c>
      <c r="AA15" s="1">
        <f t="shared" ref="AA15:AB78" si="17">+D15+U15</f>
        <v>49990</v>
      </c>
      <c r="AB15" s="1">
        <f t="shared" si="17"/>
        <v>10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3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A15" s="1" t="e">
        <f t="shared" ref="BA15:BA78" si="24">IF(OR(ISNA(AU15),AU15=0),NA(),X15/AU15)</f>
        <v>#N/A</v>
      </c>
      <c r="BJ15" s="7">
        <f>+BJ14+1</f>
        <v>3</v>
      </c>
      <c r="BK15" s="7">
        <f>+BK14+1</f>
        <v>2</v>
      </c>
      <c r="BL15" s="1">
        <f t="shared" si="12"/>
        <v>225.06471795969463</v>
      </c>
      <c r="BM15" s="74">
        <f>+EvolOf!H4</f>
        <v>2</v>
      </c>
      <c r="BN15" s="1">
        <f t="shared" si="13"/>
        <v>2</v>
      </c>
      <c r="BO15" s="1">
        <f t="shared" ref="BO15:BO78" si="25">+BL15-BN15</f>
        <v>223.06471795969463</v>
      </c>
      <c r="BP15" s="36">
        <f t="shared" ref="BP15:BP78" si="26">IF(BN15=0,0,BL15/BN15-1)</f>
        <v>111.53235897984732</v>
      </c>
      <c r="BQ15" s="1">
        <f t="shared" si="14"/>
        <v>49757.868398438113</v>
      </c>
      <c r="BR15" s="1">
        <f t="shared" si="15"/>
        <v>225.06471795969463</v>
      </c>
      <c r="BS15" s="1">
        <f t="shared" si="16"/>
        <v>225.06471795969463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5">
        <v>53.98</v>
      </c>
      <c r="K16" s="5">
        <v>0</v>
      </c>
      <c r="L16" s="5">
        <v>0</v>
      </c>
      <c r="M16" s="11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14">
        <v>0</v>
      </c>
      <c r="AA16" s="1">
        <f t="shared" si="17"/>
        <v>49990</v>
      </c>
      <c r="AB16" s="1">
        <f t="shared" si="17"/>
        <v>10</v>
      </c>
      <c r="AC16" s="1">
        <f t="shared" si="18"/>
        <v>0</v>
      </c>
      <c r="AD16" s="1">
        <f t="shared" si="19"/>
        <v>0</v>
      </c>
      <c r="AE16" s="1">
        <f t="shared" ref="AE16:AE79" si="27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8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9">IF(OR($C16="",ISNA($C16)),NA(),AP16+AQ16+AR16+AS16)</f>
        <v>0</v>
      </c>
      <c r="AU16" s="1">
        <f t="shared" si="7"/>
        <v>0</v>
      </c>
      <c r="AV16" s="9">
        <f t="shared" si="23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A16" s="1" t="e">
        <f t="shared" si="24"/>
        <v>#N/A</v>
      </c>
      <c r="BJ16" s="7">
        <f t="shared" ref="BJ16:BK31" si="30">+BJ15+1</f>
        <v>4</v>
      </c>
      <c r="BK16" s="7">
        <f t="shared" si="30"/>
        <v>3</v>
      </c>
      <c r="BL16" s="1">
        <f t="shared" si="12"/>
        <v>225.06471795969463</v>
      </c>
      <c r="BM16" s="74">
        <f>+EvolOf!H5</f>
        <v>2</v>
      </c>
      <c r="BN16" s="1">
        <f t="shared" si="13"/>
        <v>2</v>
      </c>
      <c r="BO16" s="1">
        <f t="shared" si="25"/>
        <v>223.06471795969463</v>
      </c>
      <c r="BP16" s="36">
        <f t="shared" si="26"/>
        <v>111.53235897984732</v>
      </c>
      <c r="BQ16" s="1">
        <f t="shared" si="14"/>
        <v>49757.868398438113</v>
      </c>
      <c r="BR16" s="1">
        <f t="shared" si="15"/>
        <v>225.06471795969463</v>
      </c>
      <c r="BS16" s="1">
        <f t="shared" si="16"/>
        <v>225.06471795969463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14</v>
      </c>
      <c r="C17" s="1">
        <v>4</v>
      </c>
      <c r="D17" s="1">
        <v>49985</v>
      </c>
      <c r="E17" s="1">
        <v>14</v>
      </c>
      <c r="F17" s="1">
        <v>0</v>
      </c>
      <c r="G17" s="1">
        <v>0</v>
      </c>
      <c r="H17" s="1">
        <v>0</v>
      </c>
      <c r="I17" s="1">
        <v>0</v>
      </c>
      <c r="J17" s="5">
        <v>53.98</v>
      </c>
      <c r="K17" s="5">
        <v>0.57999999999999996</v>
      </c>
      <c r="L17" s="5">
        <v>0</v>
      </c>
      <c r="M17" s="111">
        <v>0</v>
      </c>
      <c r="N17" s="1">
        <v>0</v>
      </c>
      <c r="O17" s="1">
        <v>4</v>
      </c>
      <c r="P17" s="1">
        <v>4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14">
        <v>0</v>
      </c>
      <c r="AA17" s="1">
        <f t="shared" si="17"/>
        <v>49985</v>
      </c>
      <c r="AB17" s="1">
        <f t="shared" si="17"/>
        <v>14</v>
      </c>
      <c r="AC17" s="1">
        <f t="shared" si="18"/>
        <v>0</v>
      </c>
      <c r="AD17" s="1">
        <f t="shared" si="19"/>
        <v>0</v>
      </c>
      <c r="AE17" s="1">
        <f t="shared" si="27"/>
        <v>4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8"/>
        <v>4</v>
      </c>
      <c r="AJ17" s="9">
        <f t="shared" si="1"/>
        <v>0</v>
      </c>
      <c r="AK17" s="9">
        <f t="shared" si="2"/>
        <v>2.7999999999999998E-4</v>
      </c>
      <c r="AL17" s="9">
        <f t="shared" si="3"/>
        <v>2.7999999999999998E-4</v>
      </c>
      <c r="AM17" s="9">
        <f t="shared" si="4"/>
        <v>0</v>
      </c>
      <c r="AN17" s="9">
        <f t="shared" si="5"/>
        <v>0</v>
      </c>
      <c r="AO17" s="9">
        <f t="shared" si="6"/>
        <v>8.0000000000000007E-5</v>
      </c>
      <c r="AP17" s="1">
        <f t="shared" si="21"/>
        <v>0</v>
      </c>
      <c r="AQ17" s="1">
        <f t="shared" si="21"/>
        <v>0</v>
      </c>
      <c r="AR17" s="1"/>
      <c r="AS17" s="1">
        <f t="shared" si="22"/>
        <v>0</v>
      </c>
      <c r="AT17" s="1">
        <f t="shared" si="29"/>
        <v>0</v>
      </c>
      <c r="AU17" s="1">
        <f t="shared" si="7"/>
        <v>0</v>
      </c>
      <c r="AV17" s="9">
        <f t="shared" si="23"/>
        <v>0</v>
      </c>
      <c r="AW17" s="9">
        <f t="shared" si="8"/>
        <v>0</v>
      </c>
      <c r="AX17" s="9">
        <f t="shared" si="9"/>
        <v>0</v>
      </c>
      <c r="AY17" s="9">
        <f t="shared" si="10"/>
        <v>0</v>
      </c>
      <c r="AZ17" s="9">
        <f t="shared" si="11"/>
        <v>0</v>
      </c>
      <c r="BA17" s="1" t="e">
        <f t="shared" si="24"/>
        <v>#N/A</v>
      </c>
      <c r="BJ17" s="7">
        <f t="shared" si="30"/>
        <v>5</v>
      </c>
      <c r="BK17" s="7">
        <f t="shared" si="30"/>
        <v>4</v>
      </c>
      <c r="BL17" s="1">
        <f t="shared" si="12"/>
        <v>315.09060514357247</v>
      </c>
      <c r="BM17" s="74">
        <f>+EvolOf!H6</f>
        <v>2</v>
      </c>
      <c r="BN17" s="1">
        <f t="shared" si="13"/>
        <v>3</v>
      </c>
      <c r="BO17" s="1">
        <f t="shared" si="25"/>
        <v>312.09060514357247</v>
      </c>
      <c r="BP17" s="36">
        <f t="shared" si="26"/>
        <v>104.03020171452415</v>
      </c>
      <c r="BQ17" s="1">
        <f t="shared" si="14"/>
        <v>97400.545818881263</v>
      </c>
      <c r="BR17" s="1">
        <f t="shared" si="15"/>
        <v>315.09060514357247</v>
      </c>
      <c r="BS17" s="1">
        <f t="shared" si="16"/>
        <v>315.09060514357247</v>
      </c>
      <c r="CC17" s="1"/>
      <c r="CD17" s="1"/>
      <c r="CE17" s="1"/>
      <c r="CF17" s="1"/>
    </row>
    <row r="18" spans="2:85" x14ac:dyDescent="0.3">
      <c r="B18" s="1">
        <f t="shared" si="0"/>
        <v>19</v>
      </c>
      <c r="C18" s="1">
        <v>5</v>
      </c>
      <c r="D18" s="1">
        <v>49980</v>
      </c>
      <c r="E18" s="1">
        <v>19</v>
      </c>
      <c r="F18" s="1">
        <v>0</v>
      </c>
      <c r="G18" s="1">
        <v>0</v>
      </c>
      <c r="H18" s="1">
        <v>0</v>
      </c>
      <c r="I18" s="1">
        <v>0</v>
      </c>
      <c r="J18" s="5">
        <v>53.99</v>
      </c>
      <c r="K18" s="5">
        <v>0.81</v>
      </c>
      <c r="L18" s="5">
        <v>0</v>
      </c>
      <c r="M18" s="111">
        <v>0</v>
      </c>
      <c r="N18" s="1">
        <v>0</v>
      </c>
      <c r="O18" s="1">
        <v>8</v>
      </c>
      <c r="P18" s="1">
        <v>8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14">
        <v>0</v>
      </c>
      <c r="AA18" s="1">
        <f t="shared" si="17"/>
        <v>49980</v>
      </c>
      <c r="AB18" s="1">
        <f t="shared" si="17"/>
        <v>19</v>
      </c>
      <c r="AC18" s="1">
        <f t="shared" si="18"/>
        <v>0</v>
      </c>
      <c r="AD18" s="1">
        <f t="shared" si="19"/>
        <v>0</v>
      </c>
      <c r="AE18" s="1">
        <f t="shared" si="27"/>
        <v>5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8"/>
        <v>5</v>
      </c>
      <c r="AJ18" s="9">
        <f t="shared" si="1"/>
        <v>0</v>
      </c>
      <c r="AK18" s="9">
        <f t="shared" si="2"/>
        <v>3.8000000000000002E-4</v>
      </c>
      <c r="AL18" s="9">
        <f t="shared" si="3"/>
        <v>3.8000000000000002E-4</v>
      </c>
      <c r="AM18" s="9">
        <f t="shared" si="4"/>
        <v>0</v>
      </c>
      <c r="AN18" s="9">
        <f t="shared" si="5"/>
        <v>0</v>
      </c>
      <c r="AO18" s="9">
        <f t="shared" si="6"/>
        <v>1E-4</v>
      </c>
      <c r="AP18" s="1">
        <f t="shared" si="21"/>
        <v>0</v>
      </c>
      <c r="AQ18" s="1">
        <f t="shared" si="21"/>
        <v>0</v>
      </c>
      <c r="AR18" s="1"/>
      <c r="AS18" s="1">
        <f t="shared" si="22"/>
        <v>0</v>
      </c>
      <c r="AT18" s="1">
        <f t="shared" si="29"/>
        <v>0</v>
      </c>
      <c r="AU18" s="1">
        <f t="shared" si="7"/>
        <v>0</v>
      </c>
      <c r="AV18" s="9">
        <f t="shared" si="23"/>
        <v>0</v>
      </c>
      <c r="AW18" s="9">
        <f t="shared" si="8"/>
        <v>0</v>
      </c>
      <c r="AX18" s="9">
        <f t="shared" si="9"/>
        <v>0</v>
      </c>
      <c r="AY18" s="9">
        <f t="shared" si="10"/>
        <v>0</v>
      </c>
      <c r="AZ18" s="9">
        <f t="shared" si="11"/>
        <v>0</v>
      </c>
      <c r="BA18" s="1" t="e">
        <f t="shared" si="24"/>
        <v>#N/A</v>
      </c>
      <c r="BJ18" s="7">
        <f t="shared" si="30"/>
        <v>6</v>
      </c>
      <c r="BK18" s="7">
        <f t="shared" si="30"/>
        <v>5</v>
      </c>
      <c r="BL18" s="1">
        <f t="shared" si="12"/>
        <v>427.62296412341982</v>
      </c>
      <c r="BM18" s="74">
        <f>+EvolOf!H7</f>
        <v>3</v>
      </c>
      <c r="BN18" s="1">
        <f t="shared" si="13"/>
        <v>10</v>
      </c>
      <c r="BO18" s="1">
        <f t="shared" si="25"/>
        <v>417.62296412341982</v>
      </c>
      <c r="BP18" s="36">
        <f t="shared" si="26"/>
        <v>41.762296412341982</v>
      </c>
      <c r="BQ18" s="1">
        <f t="shared" si="14"/>
        <v>174408.94016323119</v>
      </c>
      <c r="BR18" s="1">
        <f t="shared" si="15"/>
        <v>427.62296412341982</v>
      </c>
      <c r="BS18" s="1">
        <f t="shared" si="16"/>
        <v>427.62296412341982</v>
      </c>
    </row>
    <row r="19" spans="2:85" x14ac:dyDescent="0.3">
      <c r="B19" s="1">
        <f t="shared" si="0"/>
        <v>23</v>
      </c>
      <c r="C19" s="1">
        <v>6</v>
      </c>
      <c r="D19" s="1">
        <v>49976</v>
      </c>
      <c r="E19" s="1">
        <v>23</v>
      </c>
      <c r="F19" s="1">
        <v>0</v>
      </c>
      <c r="G19" s="1">
        <v>0</v>
      </c>
      <c r="H19" s="1">
        <v>0</v>
      </c>
      <c r="I19" s="1">
        <v>0</v>
      </c>
      <c r="J19" s="5">
        <v>53.98</v>
      </c>
      <c r="K19" s="5">
        <v>0.84</v>
      </c>
      <c r="L19" s="5">
        <v>0</v>
      </c>
      <c r="M19" s="111">
        <v>0</v>
      </c>
      <c r="N19" s="1">
        <v>0</v>
      </c>
      <c r="O19" s="1">
        <v>12</v>
      </c>
      <c r="P19" s="1">
        <v>12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14">
        <v>0</v>
      </c>
      <c r="AA19" s="1">
        <f t="shared" si="17"/>
        <v>49976</v>
      </c>
      <c r="AB19" s="1">
        <f t="shared" si="17"/>
        <v>23</v>
      </c>
      <c r="AC19" s="1">
        <f t="shared" si="18"/>
        <v>0</v>
      </c>
      <c r="AD19" s="1">
        <f t="shared" si="19"/>
        <v>0</v>
      </c>
      <c r="AE19" s="1">
        <f t="shared" si="27"/>
        <v>4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8"/>
        <v>4</v>
      </c>
      <c r="AJ19" s="9">
        <f t="shared" si="1"/>
        <v>0</v>
      </c>
      <c r="AK19" s="9">
        <f t="shared" si="2"/>
        <v>4.6000000000000001E-4</v>
      </c>
      <c r="AL19" s="9">
        <f t="shared" si="3"/>
        <v>4.6000000000000001E-4</v>
      </c>
      <c r="AM19" s="9">
        <f t="shared" si="4"/>
        <v>0</v>
      </c>
      <c r="AN19" s="9">
        <f t="shared" si="5"/>
        <v>0</v>
      </c>
      <c r="AO19" s="9">
        <f t="shared" si="6"/>
        <v>8.0000000000000007E-5</v>
      </c>
      <c r="AP19" s="1">
        <f t="shared" si="21"/>
        <v>0</v>
      </c>
      <c r="AQ19" s="1">
        <f t="shared" si="21"/>
        <v>0</v>
      </c>
      <c r="AR19" s="1"/>
      <c r="AS19" s="1">
        <f t="shared" si="22"/>
        <v>0</v>
      </c>
      <c r="AT19" s="1">
        <f t="shared" si="29"/>
        <v>0</v>
      </c>
      <c r="AU19" s="1">
        <f t="shared" si="7"/>
        <v>0</v>
      </c>
      <c r="AV19" s="9">
        <f t="shared" si="23"/>
        <v>0</v>
      </c>
      <c r="AW19" s="9">
        <f t="shared" si="8"/>
        <v>0</v>
      </c>
      <c r="AX19" s="9">
        <f t="shared" si="9"/>
        <v>0</v>
      </c>
      <c r="AY19" s="9">
        <f t="shared" si="10"/>
        <v>0</v>
      </c>
      <c r="AZ19" s="9">
        <f t="shared" si="11"/>
        <v>0</v>
      </c>
      <c r="BA19" s="1" t="e">
        <f t="shared" si="24"/>
        <v>#N/A</v>
      </c>
      <c r="BJ19" s="7">
        <f t="shared" si="30"/>
        <v>7</v>
      </c>
      <c r="BK19" s="7">
        <f t="shared" si="30"/>
        <v>6</v>
      </c>
      <c r="BL19" s="1">
        <f t="shared" si="12"/>
        <v>517.64885130729772</v>
      </c>
      <c r="BM19" s="74">
        <f>+EvolOf!H8</f>
        <v>10</v>
      </c>
      <c r="BN19" s="1">
        <f t="shared" si="13"/>
        <v>16</v>
      </c>
      <c r="BO19" s="1">
        <f t="shared" si="25"/>
        <v>501.64885130729772</v>
      </c>
      <c r="BP19" s="36">
        <f t="shared" si="26"/>
        <v>31.353053206706107</v>
      </c>
      <c r="BQ19" s="1">
        <f t="shared" si="14"/>
        <v>251651.57001793128</v>
      </c>
      <c r="BR19" s="1">
        <f t="shared" si="15"/>
        <v>517.64885130729772</v>
      </c>
      <c r="BS19" s="1">
        <f t="shared" si="16"/>
        <v>517.64885130729772</v>
      </c>
    </row>
    <row r="20" spans="2:85" x14ac:dyDescent="0.3">
      <c r="B20" s="1">
        <f t="shared" si="0"/>
        <v>36</v>
      </c>
      <c r="C20" s="1">
        <v>7</v>
      </c>
      <c r="D20" s="1">
        <v>49963</v>
      </c>
      <c r="E20" s="1">
        <v>36</v>
      </c>
      <c r="F20" s="1">
        <v>0</v>
      </c>
      <c r="G20" s="1">
        <v>0</v>
      </c>
      <c r="H20" s="1">
        <v>0</v>
      </c>
      <c r="I20" s="1">
        <v>0</v>
      </c>
      <c r="J20" s="5">
        <v>53.98</v>
      </c>
      <c r="K20" s="5">
        <v>0.91</v>
      </c>
      <c r="L20" s="5">
        <v>0</v>
      </c>
      <c r="M20" s="111">
        <v>0</v>
      </c>
      <c r="N20" s="1">
        <v>1</v>
      </c>
      <c r="O20" s="1">
        <v>24</v>
      </c>
      <c r="P20" s="1">
        <v>24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14">
        <v>0</v>
      </c>
      <c r="AA20" s="1">
        <f t="shared" si="17"/>
        <v>49963</v>
      </c>
      <c r="AB20" s="1">
        <f t="shared" si="17"/>
        <v>36</v>
      </c>
      <c r="AC20" s="1">
        <f t="shared" si="18"/>
        <v>0</v>
      </c>
      <c r="AD20" s="1">
        <f t="shared" si="19"/>
        <v>0</v>
      </c>
      <c r="AE20" s="1">
        <f t="shared" si="27"/>
        <v>13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8"/>
        <v>13</v>
      </c>
      <c r="AJ20" s="9">
        <f t="shared" si="1"/>
        <v>0</v>
      </c>
      <c r="AK20" s="9">
        <f t="shared" si="2"/>
        <v>7.2000000000000005E-4</v>
      </c>
      <c r="AL20" s="9">
        <f t="shared" si="3"/>
        <v>7.2000000000000005E-4</v>
      </c>
      <c r="AM20" s="9">
        <f t="shared" si="4"/>
        <v>0</v>
      </c>
      <c r="AN20" s="9">
        <f t="shared" si="5"/>
        <v>0</v>
      </c>
      <c r="AO20" s="9">
        <f t="shared" si="6"/>
        <v>2.5999999999999998E-4</v>
      </c>
      <c r="AP20" s="1">
        <f t="shared" si="21"/>
        <v>0</v>
      </c>
      <c r="AQ20" s="1">
        <f t="shared" si="21"/>
        <v>0</v>
      </c>
      <c r="AR20" s="1"/>
      <c r="AS20" s="1">
        <f t="shared" si="22"/>
        <v>0</v>
      </c>
      <c r="AT20" s="1">
        <f t="shared" si="29"/>
        <v>0</v>
      </c>
      <c r="AU20" s="1">
        <f t="shared" si="7"/>
        <v>0</v>
      </c>
      <c r="AV20" s="9">
        <f t="shared" si="23"/>
        <v>0</v>
      </c>
      <c r="AW20" s="9">
        <f t="shared" si="8"/>
        <v>0</v>
      </c>
      <c r="AX20" s="9">
        <f t="shared" si="9"/>
        <v>0</v>
      </c>
      <c r="AY20" s="9">
        <f t="shared" si="10"/>
        <v>0</v>
      </c>
      <c r="AZ20" s="9">
        <f t="shared" si="11"/>
        <v>0</v>
      </c>
      <c r="BA20" s="1" t="e">
        <f t="shared" si="24"/>
        <v>#N/A</v>
      </c>
      <c r="BJ20" s="7">
        <f t="shared" si="30"/>
        <v>8</v>
      </c>
      <c r="BK20" s="7">
        <f t="shared" si="30"/>
        <v>7</v>
      </c>
      <c r="BL20" s="1">
        <f t="shared" si="12"/>
        <v>810.23298465490075</v>
      </c>
      <c r="BM20" s="74">
        <f>+EvolOf!H9</f>
        <v>16</v>
      </c>
      <c r="BN20" s="1">
        <f t="shared" si="13"/>
        <v>29</v>
      </c>
      <c r="BO20" s="1">
        <f t="shared" si="25"/>
        <v>781.23298465490075</v>
      </c>
      <c r="BP20" s="36">
        <f t="shared" si="26"/>
        <v>26.939068436375887</v>
      </c>
      <c r="BQ20" s="1">
        <f t="shared" si="14"/>
        <v>610324.97631280439</v>
      </c>
      <c r="BR20" s="1">
        <f t="shared" si="15"/>
        <v>810.23298465490075</v>
      </c>
      <c r="BS20" s="1">
        <f t="shared" si="16"/>
        <v>810.23298465490075</v>
      </c>
    </row>
    <row r="21" spans="2:85" x14ac:dyDescent="0.3">
      <c r="B21" s="1">
        <f t="shared" si="0"/>
        <v>55</v>
      </c>
      <c r="C21" s="1">
        <v>8</v>
      </c>
      <c r="D21" s="1">
        <v>49944</v>
      </c>
      <c r="E21" s="1">
        <v>55</v>
      </c>
      <c r="F21" s="1">
        <v>0</v>
      </c>
      <c r="G21" s="1">
        <v>0</v>
      </c>
      <c r="H21" s="1">
        <v>0</v>
      </c>
      <c r="I21" s="1">
        <v>0</v>
      </c>
      <c r="J21" s="5">
        <v>53.98</v>
      </c>
      <c r="K21" s="5">
        <v>0.98</v>
      </c>
      <c r="L21" s="5">
        <v>0.1</v>
      </c>
      <c r="M21" s="111">
        <v>0</v>
      </c>
      <c r="N21" s="1">
        <v>2</v>
      </c>
      <c r="O21" s="1">
        <v>43</v>
      </c>
      <c r="P21" s="1">
        <v>43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</v>
      </c>
      <c r="W21" s="1">
        <v>0</v>
      </c>
      <c r="X21" s="1">
        <v>0</v>
      </c>
      <c r="Y21" s="114">
        <v>0</v>
      </c>
      <c r="AA21" s="1">
        <f t="shared" si="17"/>
        <v>49944</v>
      </c>
      <c r="AB21" s="1">
        <f t="shared" si="17"/>
        <v>56</v>
      </c>
      <c r="AC21" s="1">
        <f t="shared" si="18"/>
        <v>0</v>
      </c>
      <c r="AD21" s="1">
        <f t="shared" si="19"/>
        <v>0</v>
      </c>
      <c r="AE21" s="1">
        <f t="shared" si="27"/>
        <v>19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8"/>
        <v>19</v>
      </c>
      <c r="AJ21" s="9">
        <f t="shared" si="1"/>
        <v>0</v>
      </c>
      <c r="AK21" s="9">
        <f t="shared" si="2"/>
        <v>1.1000000000000001E-3</v>
      </c>
      <c r="AL21" s="9">
        <f t="shared" si="3"/>
        <v>1.1000000000000001E-3</v>
      </c>
      <c r="AM21" s="9">
        <f t="shared" si="4"/>
        <v>0</v>
      </c>
      <c r="AN21" s="9">
        <f t="shared" si="5"/>
        <v>0</v>
      </c>
      <c r="AO21" s="9">
        <f t="shared" si="6"/>
        <v>3.8000000000000002E-4</v>
      </c>
      <c r="AP21" s="1">
        <f t="shared" si="21"/>
        <v>1</v>
      </c>
      <c r="AQ21" s="1">
        <f t="shared" si="21"/>
        <v>0</v>
      </c>
      <c r="AR21" s="1"/>
      <c r="AS21" s="1">
        <f t="shared" si="22"/>
        <v>0</v>
      </c>
      <c r="AT21" s="1">
        <f t="shared" si="29"/>
        <v>1</v>
      </c>
      <c r="AU21" s="1">
        <f t="shared" si="7"/>
        <v>1</v>
      </c>
      <c r="AV21" s="9">
        <f t="shared" si="23"/>
        <v>2.0000000000000002E-5</v>
      </c>
      <c r="AW21" s="9">
        <f t="shared" si="8"/>
        <v>2.0000000000000002E-5</v>
      </c>
      <c r="AX21" s="9">
        <f t="shared" si="9"/>
        <v>0</v>
      </c>
      <c r="AY21" s="9">
        <f t="shared" si="10"/>
        <v>0</v>
      </c>
      <c r="AZ21" s="9">
        <f t="shared" si="11"/>
        <v>2.0000000000000002E-5</v>
      </c>
      <c r="BA21" s="1">
        <f t="shared" si="24"/>
        <v>0</v>
      </c>
      <c r="BJ21" s="7">
        <f t="shared" si="30"/>
        <v>9</v>
      </c>
      <c r="BK21" s="7">
        <f t="shared" si="30"/>
        <v>8</v>
      </c>
      <c r="BL21" s="1">
        <f t="shared" si="12"/>
        <v>1237.8559487783205</v>
      </c>
      <c r="BM21" s="74">
        <f>+EvolOf!H10</f>
        <v>29</v>
      </c>
      <c r="BN21" s="1">
        <f t="shared" si="13"/>
        <v>43</v>
      </c>
      <c r="BO21" s="1">
        <f t="shared" si="25"/>
        <v>1194.8559487783205</v>
      </c>
      <c r="BP21" s="36">
        <f t="shared" si="26"/>
        <v>27.787347646007451</v>
      </c>
      <c r="BQ21" s="1">
        <f t="shared" si="14"/>
        <v>1427680.7383309403</v>
      </c>
      <c r="BR21" s="1">
        <f t="shared" si="15"/>
        <v>1237.8559487783205</v>
      </c>
      <c r="BS21" s="1">
        <f t="shared" si="16"/>
        <v>1237.8559487783205</v>
      </c>
    </row>
    <row r="22" spans="2:85" x14ac:dyDescent="0.3">
      <c r="B22" s="1">
        <f t="shared" si="0"/>
        <v>77</v>
      </c>
      <c r="C22" s="1">
        <v>9</v>
      </c>
      <c r="D22" s="1">
        <v>49922</v>
      </c>
      <c r="E22" s="1">
        <v>77</v>
      </c>
      <c r="F22" s="1">
        <v>0</v>
      </c>
      <c r="G22" s="1">
        <v>0</v>
      </c>
      <c r="H22" s="1">
        <v>0</v>
      </c>
      <c r="I22" s="1">
        <v>0</v>
      </c>
      <c r="J22" s="5">
        <v>53.98</v>
      </c>
      <c r="K22" s="5">
        <v>0.94</v>
      </c>
      <c r="L22" s="5">
        <v>0.7</v>
      </c>
      <c r="M22" s="111">
        <v>0</v>
      </c>
      <c r="N22" s="1">
        <v>2</v>
      </c>
      <c r="O22" s="1">
        <v>64</v>
      </c>
      <c r="P22" s="1">
        <v>64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>
        <v>0</v>
      </c>
      <c r="X22" s="1">
        <v>0</v>
      </c>
      <c r="Y22" s="114">
        <v>0</v>
      </c>
      <c r="AA22" s="1">
        <f t="shared" si="17"/>
        <v>49922</v>
      </c>
      <c r="AB22" s="1">
        <f t="shared" si="17"/>
        <v>78</v>
      </c>
      <c r="AC22" s="1">
        <f t="shared" si="18"/>
        <v>0</v>
      </c>
      <c r="AD22" s="1">
        <f t="shared" si="19"/>
        <v>0</v>
      </c>
      <c r="AE22" s="1">
        <f t="shared" si="27"/>
        <v>22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8"/>
        <v>22</v>
      </c>
      <c r="AJ22" s="9">
        <f t="shared" si="1"/>
        <v>0</v>
      </c>
      <c r="AK22" s="9">
        <f t="shared" si="2"/>
        <v>1.5399999999999999E-3</v>
      </c>
      <c r="AL22" s="9">
        <f t="shared" si="3"/>
        <v>1.5399999999999999E-3</v>
      </c>
      <c r="AM22" s="9">
        <f t="shared" si="4"/>
        <v>0</v>
      </c>
      <c r="AN22" s="9">
        <f t="shared" si="5"/>
        <v>0</v>
      </c>
      <c r="AO22" s="9">
        <f t="shared" si="6"/>
        <v>4.4000000000000002E-4</v>
      </c>
      <c r="AP22" s="1">
        <f t="shared" si="21"/>
        <v>0</v>
      </c>
      <c r="AQ22" s="1">
        <f t="shared" si="21"/>
        <v>0</v>
      </c>
      <c r="AR22" s="1"/>
      <c r="AS22" s="1">
        <f t="shared" si="22"/>
        <v>0</v>
      </c>
      <c r="AT22" s="1">
        <f t="shared" si="29"/>
        <v>0</v>
      </c>
      <c r="AU22" s="1">
        <f t="shared" si="7"/>
        <v>1</v>
      </c>
      <c r="AV22" s="9">
        <f t="shared" si="23"/>
        <v>2.0000000000000002E-5</v>
      </c>
      <c r="AW22" s="9">
        <f t="shared" si="8"/>
        <v>2.0000000000000002E-5</v>
      </c>
      <c r="AX22" s="9">
        <f t="shared" si="9"/>
        <v>0</v>
      </c>
      <c r="AY22" s="9">
        <f t="shared" si="10"/>
        <v>0</v>
      </c>
      <c r="AZ22" s="9">
        <f t="shared" si="11"/>
        <v>0</v>
      </c>
      <c r="BA22" s="1">
        <f t="shared" si="24"/>
        <v>0</v>
      </c>
      <c r="BJ22" s="7">
        <f t="shared" si="30"/>
        <v>10</v>
      </c>
      <c r="BK22" s="7">
        <f t="shared" si="30"/>
        <v>9</v>
      </c>
      <c r="BL22" s="1">
        <f t="shared" si="12"/>
        <v>1732.9983282896487</v>
      </c>
      <c r="BM22" s="74">
        <f>+EvolOf!H11</f>
        <v>43</v>
      </c>
      <c r="BN22" s="1">
        <f t="shared" si="13"/>
        <v>65</v>
      </c>
      <c r="BO22" s="1">
        <f t="shared" si="25"/>
        <v>1667.9983282896487</v>
      </c>
      <c r="BP22" s="36">
        <f t="shared" si="26"/>
        <v>25.661512742917672</v>
      </c>
      <c r="BQ22" s="1">
        <f t="shared" si="14"/>
        <v>2782218.4231770625</v>
      </c>
      <c r="BR22" s="1">
        <f t="shared" si="15"/>
        <v>1732.9983282896487</v>
      </c>
      <c r="BS22" s="1">
        <f t="shared" si="16"/>
        <v>1732.9983282896487</v>
      </c>
    </row>
    <row r="23" spans="2:85" x14ac:dyDescent="0.3">
      <c r="B23" s="1">
        <f t="shared" si="0"/>
        <v>108</v>
      </c>
      <c r="C23" s="1">
        <v>10</v>
      </c>
      <c r="D23" s="1">
        <v>49891</v>
      </c>
      <c r="E23" s="1">
        <v>108</v>
      </c>
      <c r="F23" s="1">
        <v>0</v>
      </c>
      <c r="G23" s="1">
        <v>0</v>
      </c>
      <c r="H23" s="1">
        <v>0</v>
      </c>
      <c r="I23" s="1">
        <v>0</v>
      </c>
      <c r="J23" s="5">
        <v>53.99</v>
      </c>
      <c r="K23" s="5">
        <v>0.92</v>
      </c>
      <c r="L23" s="5">
        <v>1</v>
      </c>
      <c r="M23" s="111">
        <v>0.42</v>
      </c>
      <c r="N23" s="1">
        <v>3</v>
      </c>
      <c r="O23" s="1">
        <v>95</v>
      </c>
      <c r="P23" s="1">
        <v>95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2</v>
      </c>
      <c r="W23" s="1">
        <v>0</v>
      </c>
      <c r="X23" s="1">
        <v>0</v>
      </c>
      <c r="Y23" s="114">
        <v>0</v>
      </c>
      <c r="AA23" s="1">
        <f t="shared" si="17"/>
        <v>49891</v>
      </c>
      <c r="AB23" s="1">
        <f t="shared" si="17"/>
        <v>110</v>
      </c>
      <c r="AC23" s="1">
        <f t="shared" si="18"/>
        <v>0</v>
      </c>
      <c r="AD23" s="1">
        <f t="shared" si="19"/>
        <v>0</v>
      </c>
      <c r="AE23" s="1">
        <f t="shared" si="27"/>
        <v>31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8"/>
        <v>31</v>
      </c>
      <c r="AJ23" s="9">
        <f t="shared" si="1"/>
        <v>0</v>
      </c>
      <c r="AK23" s="9">
        <f t="shared" si="2"/>
        <v>2.16E-3</v>
      </c>
      <c r="AL23" s="9">
        <f t="shared" si="3"/>
        <v>2.16E-3</v>
      </c>
      <c r="AM23" s="9">
        <f t="shared" si="4"/>
        <v>0</v>
      </c>
      <c r="AN23" s="9">
        <f t="shared" si="5"/>
        <v>0</v>
      </c>
      <c r="AO23" s="9">
        <f t="shared" si="6"/>
        <v>6.2E-4</v>
      </c>
      <c r="AP23" s="1">
        <f t="shared" si="21"/>
        <v>1</v>
      </c>
      <c r="AQ23" s="1">
        <f t="shared" si="21"/>
        <v>0</v>
      </c>
      <c r="AR23" s="1"/>
      <c r="AS23" s="1">
        <f t="shared" si="22"/>
        <v>0</v>
      </c>
      <c r="AT23" s="1">
        <f t="shared" si="29"/>
        <v>1</v>
      </c>
      <c r="AU23" s="1">
        <f t="shared" si="7"/>
        <v>2</v>
      </c>
      <c r="AV23" s="9">
        <f t="shared" si="23"/>
        <v>4.0000000000000003E-5</v>
      </c>
      <c r="AW23" s="9">
        <f t="shared" si="8"/>
        <v>4.0000000000000003E-5</v>
      </c>
      <c r="AX23" s="9">
        <f t="shared" si="9"/>
        <v>0</v>
      </c>
      <c r="AY23" s="9">
        <f t="shared" si="10"/>
        <v>0</v>
      </c>
      <c r="AZ23" s="9">
        <f t="shared" si="11"/>
        <v>2.0000000000000002E-5</v>
      </c>
      <c r="BA23" s="1">
        <f t="shared" si="24"/>
        <v>0</v>
      </c>
      <c r="BJ23" s="7">
        <f t="shared" si="30"/>
        <v>11</v>
      </c>
      <c r="BK23" s="7">
        <f t="shared" si="30"/>
        <v>10</v>
      </c>
      <c r="BL23" s="1">
        <f t="shared" si="12"/>
        <v>2430.698953964702</v>
      </c>
      <c r="BM23" s="74">
        <f>+EvolOf!H12</f>
        <v>65</v>
      </c>
      <c r="BN23" s="1">
        <f t="shared" si="13"/>
        <v>113</v>
      </c>
      <c r="BO23" s="1">
        <f t="shared" si="25"/>
        <v>2317.698953964702</v>
      </c>
      <c r="BP23" s="36">
        <f t="shared" si="26"/>
        <v>20.510610212077008</v>
      </c>
      <c r="BQ23" s="1">
        <f t="shared" si="14"/>
        <v>5371728.4412090741</v>
      </c>
      <c r="BR23" s="1">
        <f t="shared" si="15"/>
        <v>2430.698953964702</v>
      </c>
      <c r="BS23" s="1">
        <f t="shared" si="16"/>
        <v>2430.698953964702</v>
      </c>
    </row>
    <row r="24" spans="2:85" x14ac:dyDescent="0.3">
      <c r="B24" s="1">
        <f t="shared" si="0"/>
        <v>146</v>
      </c>
      <c r="C24" s="1">
        <v>11</v>
      </c>
      <c r="D24" s="1">
        <v>49853</v>
      </c>
      <c r="E24" s="1">
        <v>146</v>
      </c>
      <c r="F24" s="1">
        <v>0</v>
      </c>
      <c r="G24" s="1">
        <v>0</v>
      </c>
      <c r="H24" s="1">
        <v>0</v>
      </c>
      <c r="I24" s="1">
        <v>0</v>
      </c>
      <c r="J24" s="5">
        <v>53.99</v>
      </c>
      <c r="K24" s="5">
        <v>0.95</v>
      </c>
      <c r="L24" s="5">
        <v>1.9</v>
      </c>
      <c r="M24" s="111">
        <v>0.6</v>
      </c>
      <c r="N24" s="1">
        <v>5</v>
      </c>
      <c r="O24" s="1">
        <v>131</v>
      </c>
      <c r="P24" s="1">
        <v>131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3</v>
      </c>
      <c r="W24" s="1">
        <v>0</v>
      </c>
      <c r="X24" s="1">
        <v>0</v>
      </c>
      <c r="Y24" s="114">
        <v>0</v>
      </c>
      <c r="AA24" s="1">
        <f t="shared" si="17"/>
        <v>49853</v>
      </c>
      <c r="AB24" s="1">
        <f t="shared" si="17"/>
        <v>149</v>
      </c>
      <c r="AC24" s="1">
        <f t="shared" si="18"/>
        <v>0</v>
      </c>
      <c r="AD24" s="1">
        <f t="shared" si="19"/>
        <v>0</v>
      </c>
      <c r="AE24" s="1">
        <f t="shared" si="27"/>
        <v>38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8"/>
        <v>38</v>
      </c>
      <c r="AJ24" s="9">
        <f t="shared" si="1"/>
        <v>0</v>
      </c>
      <c r="AK24" s="9">
        <f t="shared" si="2"/>
        <v>2.9199999999999999E-3</v>
      </c>
      <c r="AL24" s="9">
        <f t="shared" si="3"/>
        <v>2.9199999999999999E-3</v>
      </c>
      <c r="AM24" s="9">
        <f t="shared" si="4"/>
        <v>0</v>
      </c>
      <c r="AN24" s="9">
        <f t="shared" si="5"/>
        <v>0</v>
      </c>
      <c r="AO24" s="9">
        <f t="shared" si="6"/>
        <v>7.6000000000000004E-4</v>
      </c>
      <c r="AP24" s="1">
        <f t="shared" si="21"/>
        <v>1</v>
      </c>
      <c r="AQ24" s="1">
        <f t="shared" si="21"/>
        <v>0</v>
      </c>
      <c r="AR24" s="1"/>
      <c r="AS24" s="1">
        <f t="shared" si="22"/>
        <v>0</v>
      </c>
      <c r="AT24" s="1">
        <f t="shared" si="29"/>
        <v>1</v>
      </c>
      <c r="AU24" s="1">
        <f t="shared" si="7"/>
        <v>3</v>
      </c>
      <c r="AV24" s="9">
        <f t="shared" si="23"/>
        <v>6.0000000000000002E-5</v>
      </c>
      <c r="AW24" s="9">
        <f t="shared" si="8"/>
        <v>6.0000000000000002E-5</v>
      </c>
      <c r="AX24" s="9">
        <f t="shared" si="9"/>
        <v>0</v>
      </c>
      <c r="AY24" s="9">
        <f t="shared" si="10"/>
        <v>0</v>
      </c>
      <c r="AZ24" s="9">
        <f t="shared" si="11"/>
        <v>2.0000000000000002E-5</v>
      </c>
      <c r="BA24" s="1">
        <f t="shared" si="24"/>
        <v>0</v>
      </c>
      <c r="BJ24" s="7">
        <f t="shared" si="30"/>
        <v>12</v>
      </c>
      <c r="BK24" s="7">
        <f t="shared" si="30"/>
        <v>11</v>
      </c>
      <c r="BL24" s="1">
        <f t="shared" si="12"/>
        <v>3285.9448822115419</v>
      </c>
      <c r="BM24" s="74">
        <f>+EvolOf!H13</f>
        <v>113</v>
      </c>
      <c r="BN24" s="1">
        <f t="shared" si="13"/>
        <v>148</v>
      </c>
      <c r="BO24" s="1">
        <f t="shared" si="25"/>
        <v>3137.9448822115419</v>
      </c>
      <c r="BP24" s="36">
        <f t="shared" si="26"/>
        <v>21.202330285213122</v>
      </c>
      <c r="BQ24" s="1">
        <f t="shared" si="14"/>
        <v>9846698.0837976076</v>
      </c>
      <c r="BR24" s="1">
        <f t="shared" si="15"/>
        <v>3285.9448822115419</v>
      </c>
      <c r="BS24" s="1">
        <f t="shared" si="16"/>
        <v>3285.9448822115419</v>
      </c>
    </row>
    <row r="25" spans="2:85" x14ac:dyDescent="0.3">
      <c r="B25" s="1">
        <f t="shared" si="0"/>
        <v>183</v>
      </c>
      <c r="C25" s="1">
        <v>12</v>
      </c>
      <c r="D25" s="1">
        <v>49815</v>
      </c>
      <c r="E25" s="1">
        <v>183</v>
      </c>
      <c r="F25" s="1">
        <v>0</v>
      </c>
      <c r="G25" s="1">
        <v>0</v>
      </c>
      <c r="H25" s="1">
        <v>0</v>
      </c>
      <c r="I25" s="1">
        <v>0</v>
      </c>
      <c r="J25" s="5">
        <v>53.99</v>
      </c>
      <c r="K25" s="5">
        <v>0.99</v>
      </c>
      <c r="L25" s="5">
        <v>1.9</v>
      </c>
      <c r="M25" s="111">
        <v>0.55000000000000004</v>
      </c>
      <c r="N25" s="1">
        <v>6</v>
      </c>
      <c r="O25" s="1">
        <v>167</v>
      </c>
      <c r="P25" s="1">
        <v>167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4</v>
      </c>
      <c r="W25" s="1">
        <v>0</v>
      </c>
      <c r="X25" s="1">
        <v>0</v>
      </c>
      <c r="Y25" s="114">
        <v>0</v>
      </c>
      <c r="AA25" s="1">
        <f t="shared" si="17"/>
        <v>49815</v>
      </c>
      <c r="AB25" s="1">
        <f t="shared" si="17"/>
        <v>187</v>
      </c>
      <c r="AC25" s="1">
        <f t="shared" si="18"/>
        <v>0</v>
      </c>
      <c r="AD25" s="1">
        <f t="shared" si="19"/>
        <v>0</v>
      </c>
      <c r="AE25" s="1">
        <f t="shared" si="27"/>
        <v>37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8"/>
        <v>37</v>
      </c>
      <c r="AJ25" s="9">
        <f t="shared" si="1"/>
        <v>0</v>
      </c>
      <c r="AK25" s="9">
        <f t="shared" si="2"/>
        <v>3.6600000000000001E-3</v>
      </c>
      <c r="AL25" s="9">
        <f t="shared" si="3"/>
        <v>3.6600000000000001E-3</v>
      </c>
      <c r="AM25" s="9">
        <f t="shared" si="4"/>
        <v>0</v>
      </c>
      <c r="AN25" s="9">
        <f t="shared" si="5"/>
        <v>0</v>
      </c>
      <c r="AO25" s="9">
        <f t="shared" si="6"/>
        <v>7.3999999999999999E-4</v>
      </c>
      <c r="AP25" s="1">
        <f t="shared" si="21"/>
        <v>1</v>
      </c>
      <c r="AQ25" s="1">
        <f t="shared" si="21"/>
        <v>0</v>
      </c>
      <c r="AR25" s="1"/>
      <c r="AS25" s="1">
        <f t="shared" si="22"/>
        <v>0</v>
      </c>
      <c r="AT25" s="1">
        <f t="shared" si="29"/>
        <v>1</v>
      </c>
      <c r="AU25" s="1">
        <f t="shared" si="7"/>
        <v>4</v>
      </c>
      <c r="AV25" s="9">
        <f t="shared" si="23"/>
        <v>8.0000000000000007E-5</v>
      </c>
      <c r="AW25" s="9">
        <f t="shared" si="8"/>
        <v>8.0000000000000007E-5</v>
      </c>
      <c r="AX25" s="9">
        <f t="shared" si="9"/>
        <v>0</v>
      </c>
      <c r="AY25" s="9">
        <f t="shared" si="10"/>
        <v>0</v>
      </c>
      <c r="AZ25" s="9">
        <f t="shared" si="11"/>
        <v>2.0000000000000002E-5</v>
      </c>
      <c r="BA25" s="1">
        <f t="shared" si="24"/>
        <v>0</v>
      </c>
      <c r="BJ25" s="7">
        <f t="shared" si="30"/>
        <v>13</v>
      </c>
      <c r="BK25" s="7">
        <f t="shared" si="30"/>
        <v>12</v>
      </c>
      <c r="BL25" s="1">
        <f t="shared" si="12"/>
        <v>4118.6843386624123</v>
      </c>
      <c r="BM25" s="74">
        <f>+EvolOf!H14</f>
        <v>148</v>
      </c>
      <c r="BN25" s="1">
        <f t="shared" si="13"/>
        <v>194</v>
      </c>
      <c r="BO25" s="1">
        <f t="shared" si="25"/>
        <v>3924.6843386624123</v>
      </c>
      <c r="BP25" s="36">
        <f t="shared" si="26"/>
        <v>20.230331642589753</v>
      </c>
      <c r="BQ25" s="1">
        <f t="shared" si="14"/>
        <v>15403147.158142017</v>
      </c>
      <c r="BR25" s="1">
        <f t="shared" si="15"/>
        <v>4118.6843386624123</v>
      </c>
      <c r="BS25" s="1">
        <f t="shared" si="16"/>
        <v>4118.6843386624123</v>
      </c>
    </row>
    <row r="26" spans="2:85" x14ac:dyDescent="0.3">
      <c r="B26" s="1">
        <f t="shared" si="0"/>
        <v>213</v>
      </c>
      <c r="C26" s="1">
        <v>13</v>
      </c>
      <c r="D26" s="1">
        <v>49786</v>
      </c>
      <c r="E26" s="1">
        <v>213</v>
      </c>
      <c r="F26" s="1">
        <v>0</v>
      </c>
      <c r="G26" s="1">
        <v>0</v>
      </c>
      <c r="H26" s="1">
        <v>0</v>
      </c>
      <c r="I26" s="1">
        <v>0</v>
      </c>
      <c r="J26" s="5">
        <v>53.99</v>
      </c>
      <c r="K26" s="5">
        <v>1.06</v>
      </c>
      <c r="L26" s="5">
        <v>3.2</v>
      </c>
      <c r="M26" s="111">
        <v>0.86</v>
      </c>
      <c r="N26" s="1">
        <v>9</v>
      </c>
      <c r="O26" s="1">
        <v>193</v>
      </c>
      <c r="P26" s="1">
        <v>193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5</v>
      </c>
      <c r="W26" s="1">
        <v>0</v>
      </c>
      <c r="X26" s="1">
        <v>0</v>
      </c>
      <c r="Y26" s="114">
        <v>0</v>
      </c>
      <c r="AA26" s="1">
        <f t="shared" si="17"/>
        <v>49786</v>
      </c>
      <c r="AB26" s="1">
        <f t="shared" si="17"/>
        <v>218</v>
      </c>
      <c r="AC26" s="1">
        <f t="shared" si="18"/>
        <v>0</v>
      </c>
      <c r="AD26" s="1">
        <f t="shared" si="19"/>
        <v>0</v>
      </c>
      <c r="AE26" s="1">
        <f t="shared" si="27"/>
        <v>30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8"/>
        <v>30</v>
      </c>
      <c r="AJ26" s="9">
        <f t="shared" si="1"/>
        <v>0</v>
      </c>
      <c r="AK26" s="9">
        <f t="shared" si="2"/>
        <v>4.2599999999999999E-3</v>
      </c>
      <c r="AL26" s="9">
        <f t="shared" si="3"/>
        <v>4.2599999999999999E-3</v>
      </c>
      <c r="AM26" s="9">
        <f t="shared" si="4"/>
        <v>0</v>
      </c>
      <c r="AN26" s="9">
        <f t="shared" si="5"/>
        <v>0</v>
      </c>
      <c r="AO26" s="9">
        <f t="shared" si="6"/>
        <v>5.9999999999999995E-4</v>
      </c>
      <c r="AP26" s="1">
        <f t="shared" si="21"/>
        <v>1</v>
      </c>
      <c r="AQ26" s="1">
        <f t="shared" si="21"/>
        <v>0</v>
      </c>
      <c r="AR26" s="1"/>
      <c r="AS26" s="1">
        <f t="shared" si="22"/>
        <v>0</v>
      </c>
      <c r="AT26" s="1">
        <f t="shared" si="29"/>
        <v>1</v>
      </c>
      <c r="AU26" s="1">
        <f t="shared" si="7"/>
        <v>5</v>
      </c>
      <c r="AV26" s="9">
        <f t="shared" si="23"/>
        <v>1E-4</v>
      </c>
      <c r="AW26" s="9">
        <f t="shared" si="8"/>
        <v>1E-4</v>
      </c>
      <c r="AX26" s="9">
        <f t="shared" si="9"/>
        <v>0</v>
      </c>
      <c r="AY26" s="9">
        <f t="shared" si="10"/>
        <v>0</v>
      </c>
      <c r="AZ26" s="9">
        <f t="shared" si="11"/>
        <v>2.0000000000000002E-5</v>
      </c>
      <c r="BA26" s="1">
        <f t="shared" si="24"/>
        <v>0</v>
      </c>
      <c r="BJ26" s="7">
        <f t="shared" si="30"/>
        <v>14</v>
      </c>
      <c r="BK26" s="7">
        <f t="shared" si="30"/>
        <v>13</v>
      </c>
      <c r="BL26" s="1">
        <f t="shared" si="12"/>
        <v>4793.8784925414957</v>
      </c>
      <c r="BM26" s="74">
        <f>+EvolOf!H15</f>
        <v>194</v>
      </c>
      <c r="BN26" s="1">
        <f t="shared" si="13"/>
        <v>238</v>
      </c>
      <c r="BO26" s="1">
        <f t="shared" si="25"/>
        <v>4555.8784925414957</v>
      </c>
      <c r="BP26" s="36">
        <f t="shared" si="26"/>
        <v>19.142346607317208</v>
      </c>
      <c r="BQ26" s="1">
        <f t="shared" si="14"/>
        <v>20756028.83880217</v>
      </c>
      <c r="BR26" s="1">
        <f t="shared" si="15"/>
        <v>4793.8784925414957</v>
      </c>
      <c r="BS26" s="1">
        <f t="shared" si="16"/>
        <v>4793.8784925414957</v>
      </c>
    </row>
    <row r="27" spans="2:85" x14ac:dyDescent="0.3">
      <c r="B27" s="1">
        <f t="shared" si="0"/>
        <v>236</v>
      </c>
      <c r="C27" s="1">
        <v>14</v>
      </c>
      <c r="D27" s="1">
        <v>49762</v>
      </c>
      <c r="E27" s="1">
        <v>236</v>
      </c>
      <c r="F27" s="1">
        <v>0</v>
      </c>
      <c r="G27" s="1">
        <v>0</v>
      </c>
      <c r="H27" s="1">
        <v>0</v>
      </c>
      <c r="I27" s="1">
        <v>0</v>
      </c>
      <c r="J27" s="5">
        <v>53.99</v>
      </c>
      <c r="K27" s="5">
        <v>1.18</v>
      </c>
      <c r="L27" s="5">
        <v>5</v>
      </c>
      <c r="M27" s="111">
        <v>1.59</v>
      </c>
      <c r="N27" s="1">
        <v>13</v>
      </c>
      <c r="O27" s="1">
        <v>213</v>
      </c>
      <c r="P27" s="1">
        <v>213</v>
      </c>
      <c r="Q27" s="1">
        <v>0</v>
      </c>
      <c r="R27" s="1">
        <v>0</v>
      </c>
      <c r="S27" s="1">
        <v>0</v>
      </c>
      <c r="T27" s="1">
        <v>1</v>
      </c>
      <c r="U27" s="1">
        <v>0</v>
      </c>
      <c r="V27" s="1">
        <v>6</v>
      </c>
      <c r="W27" s="1">
        <v>0</v>
      </c>
      <c r="X27" s="1">
        <v>0</v>
      </c>
      <c r="Y27" s="114">
        <v>0</v>
      </c>
      <c r="AA27" s="1">
        <f t="shared" si="17"/>
        <v>49762</v>
      </c>
      <c r="AB27" s="1">
        <f t="shared" si="17"/>
        <v>242</v>
      </c>
      <c r="AC27" s="1">
        <f t="shared" si="18"/>
        <v>0</v>
      </c>
      <c r="AD27" s="1">
        <f t="shared" si="19"/>
        <v>0</v>
      </c>
      <c r="AE27" s="1">
        <f t="shared" si="27"/>
        <v>23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8"/>
        <v>23</v>
      </c>
      <c r="AJ27" s="9">
        <f t="shared" si="1"/>
        <v>0</v>
      </c>
      <c r="AK27" s="9">
        <f t="shared" si="2"/>
        <v>4.7200000000000002E-3</v>
      </c>
      <c r="AL27" s="9">
        <f t="shared" si="3"/>
        <v>4.7200000000000002E-3</v>
      </c>
      <c r="AM27" s="9">
        <f t="shared" si="4"/>
        <v>0</v>
      </c>
      <c r="AN27" s="9">
        <f t="shared" si="5"/>
        <v>0</v>
      </c>
      <c r="AO27" s="9">
        <f t="shared" si="6"/>
        <v>4.6000000000000001E-4</v>
      </c>
      <c r="AP27" s="1">
        <f t="shared" si="21"/>
        <v>1</v>
      </c>
      <c r="AQ27" s="1">
        <f t="shared" si="21"/>
        <v>0</v>
      </c>
      <c r="AR27" s="1"/>
      <c r="AS27" s="1">
        <f t="shared" si="22"/>
        <v>0</v>
      </c>
      <c r="AT27" s="1">
        <f t="shared" si="29"/>
        <v>1</v>
      </c>
      <c r="AU27" s="1">
        <f t="shared" si="7"/>
        <v>6</v>
      </c>
      <c r="AV27" s="9">
        <f t="shared" si="23"/>
        <v>1.2E-4</v>
      </c>
      <c r="AW27" s="9">
        <f t="shared" si="8"/>
        <v>1.2E-4</v>
      </c>
      <c r="AX27" s="9">
        <f t="shared" si="9"/>
        <v>0</v>
      </c>
      <c r="AY27" s="9">
        <f t="shared" si="10"/>
        <v>0</v>
      </c>
      <c r="AZ27" s="9">
        <f t="shared" si="11"/>
        <v>2.0000000000000002E-5</v>
      </c>
      <c r="BA27" s="1">
        <f t="shared" si="24"/>
        <v>0</v>
      </c>
      <c r="BJ27" s="7">
        <f t="shared" si="30"/>
        <v>15</v>
      </c>
      <c r="BK27" s="7">
        <f t="shared" si="30"/>
        <v>14</v>
      </c>
      <c r="BL27" s="1">
        <f t="shared" si="12"/>
        <v>5311.5273438487939</v>
      </c>
      <c r="BM27" s="74">
        <f>+EvolOf!H16</f>
        <v>238</v>
      </c>
      <c r="BN27" s="1">
        <f t="shared" si="13"/>
        <v>364</v>
      </c>
      <c r="BO27" s="1">
        <f t="shared" si="25"/>
        <v>4947.5273438487939</v>
      </c>
      <c r="BP27" s="36">
        <f t="shared" si="26"/>
        <v>13.592108087496687</v>
      </c>
      <c r="BQ27" s="1">
        <f t="shared" si="14"/>
        <v>24478026.818131503</v>
      </c>
      <c r="BR27" s="1">
        <f t="shared" si="15"/>
        <v>5311.5273438487939</v>
      </c>
      <c r="BS27" s="1">
        <f t="shared" si="16"/>
        <v>5311.5273438487939</v>
      </c>
      <c r="CD27" s="1"/>
      <c r="CE27" s="1"/>
      <c r="CF27" s="1"/>
      <c r="CG27" s="1"/>
    </row>
    <row r="28" spans="2:85" x14ac:dyDescent="0.3">
      <c r="B28" s="1">
        <f t="shared" si="0"/>
        <v>255</v>
      </c>
      <c r="C28" s="1">
        <v>15</v>
      </c>
      <c r="D28" s="1">
        <v>49743</v>
      </c>
      <c r="E28" s="1">
        <v>254</v>
      </c>
      <c r="F28" s="1">
        <v>0</v>
      </c>
      <c r="G28" s="1">
        <v>1</v>
      </c>
      <c r="H28" s="1">
        <v>0</v>
      </c>
      <c r="I28" s="1">
        <v>0</v>
      </c>
      <c r="J28" s="5">
        <v>53.99</v>
      </c>
      <c r="K28" s="5">
        <v>1.32</v>
      </c>
      <c r="L28" s="5">
        <v>6.6</v>
      </c>
      <c r="M28" s="111">
        <v>1.79</v>
      </c>
      <c r="N28" s="1">
        <v>17</v>
      </c>
      <c r="O28" s="1">
        <v>228</v>
      </c>
      <c r="P28" s="1">
        <v>227</v>
      </c>
      <c r="Q28" s="1">
        <v>0</v>
      </c>
      <c r="R28" s="1">
        <v>0</v>
      </c>
      <c r="S28" s="1">
        <v>0</v>
      </c>
      <c r="T28" s="1">
        <v>1</v>
      </c>
      <c r="U28" s="1">
        <v>0</v>
      </c>
      <c r="V28" s="1">
        <v>7</v>
      </c>
      <c r="W28" s="1">
        <v>0</v>
      </c>
      <c r="X28" s="1">
        <v>0</v>
      </c>
      <c r="Y28" s="114">
        <v>0</v>
      </c>
      <c r="AA28" s="1">
        <f t="shared" si="17"/>
        <v>49743</v>
      </c>
      <c r="AB28" s="1">
        <f t="shared" si="17"/>
        <v>261</v>
      </c>
      <c r="AC28" s="1">
        <f t="shared" si="18"/>
        <v>1</v>
      </c>
      <c r="AD28" s="1">
        <f t="shared" si="19"/>
        <v>0</v>
      </c>
      <c r="AE28" s="1">
        <f t="shared" si="27"/>
        <v>18</v>
      </c>
      <c r="AF28" s="1">
        <f t="shared" si="20"/>
        <v>1</v>
      </c>
      <c r="AG28" s="1">
        <f t="shared" si="20"/>
        <v>0</v>
      </c>
      <c r="AH28" s="1">
        <f t="shared" si="20"/>
        <v>0</v>
      </c>
      <c r="AI28" s="1">
        <f t="shared" si="28"/>
        <v>19</v>
      </c>
      <c r="AJ28" s="9">
        <f t="shared" si="1"/>
        <v>0</v>
      </c>
      <c r="AK28" s="9">
        <f t="shared" si="2"/>
        <v>5.1000000000000004E-3</v>
      </c>
      <c r="AL28" s="9">
        <f t="shared" si="3"/>
        <v>5.0800000000000003E-3</v>
      </c>
      <c r="AM28" s="9">
        <f t="shared" si="4"/>
        <v>2.0000000000000002E-5</v>
      </c>
      <c r="AN28" s="9">
        <f t="shared" si="5"/>
        <v>0</v>
      </c>
      <c r="AO28" s="9">
        <f t="shared" si="6"/>
        <v>3.8000000000000002E-4</v>
      </c>
      <c r="AP28" s="1">
        <f t="shared" si="21"/>
        <v>1</v>
      </c>
      <c r="AQ28" s="1">
        <f t="shared" si="21"/>
        <v>0</v>
      </c>
      <c r="AR28" s="1"/>
      <c r="AS28" s="1">
        <f t="shared" si="22"/>
        <v>0</v>
      </c>
      <c r="AT28" s="1">
        <f t="shared" si="29"/>
        <v>1</v>
      </c>
      <c r="AU28" s="1">
        <f t="shared" si="7"/>
        <v>7</v>
      </c>
      <c r="AV28" s="9">
        <f t="shared" si="23"/>
        <v>1.3999999999999999E-4</v>
      </c>
      <c r="AW28" s="9">
        <f t="shared" si="8"/>
        <v>1.3999999999999999E-4</v>
      </c>
      <c r="AX28" s="9">
        <f t="shared" si="9"/>
        <v>0</v>
      </c>
      <c r="AY28" s="9">
        <f t="shared" si="10"/>
        <v>0</v>
      </c>
      <c r="AZ28" s="9">
        <f t="shared" si="11"/>
        <v>2.0000000000000002E-5</v>
      </c>
      <c r="BA28" s="1">
        <f t="shared" si="24"/>
        <v>0</v>
      </c>
      <c r="BJ28" s="7">
        <f t="shared" si="30"/>
        <v>16</v>
      </c>
      <c r="BK28" s="7">
        <f t="shared" si="30"/>
        <v>15</v>
      </c>
      <c r="BL28" s="1">
        <f t="shared" si="12"/>
        <v>5739.1503079722133</v>
      </c>
      <c r="BM28" s="74">
        <f>+EvolOf!H17</f>
        <v>364</v>
      </c>
      <c r="BN28" s="1">
        <f t="shared" si="13"/>
        <v>386</v>
      </c>
      <c r="BO28" s="1">
        <f t="shared" si="25"/>
        <v>5353.1503079722133</v>
      </c>
      <c r="BP28" s="36">
        <f t="shared" si="26"/>
        <v>13.868265046560138</v>
      </c>
      <c r="BQ28" s="1">
        <f t="shared" si="14"/>
        <v>28656218.219743002</v>
      </c>
      <c r="BR28" s="1">
        <f t="shared" si="15"/>
        <v>5739.1503079722133</v>
      </c>
      <c r="BS28" s="1">
        <f t="shared" si="16"/>
        <v>5716.6438361762439</v>
      </c>
      <c r="CD28" s="1"/>
      <c r="CE28" s="1"/>
      <c r="CF28" s="1"/>
      <c r="CG28" s="1"/>
    </row>
    <row r="29" spans="2:85" x14ac:dyDescent="0.3">
      <c r="B29" s="1">
        <f t="shared" si="0"/>
        <v>273</v>
      </c>
      <c r="C29" s="1">
        <v>16</v>
      </c>
      <c r="D29" s="1">
        <v>49725</v>
      </c>
      <c r="E29" s="1">
        <v>272</v>
      </c>
      <c r="F29" s="1">
        <v>0</v>
      </c>
      <c r="G29" s="1">
        <v>1</v>
      </c>
      <c r="H29" s="1">
        <v>0</v>
      </c>
      <c r="I29" s="1">
        <v>0</v>
      </c>
      <c r="J29" s="5">
        <v>53.99</v>
      </c>
      <c r="K29" s="5">
        <v>1.45</v>
      </c>
      <c r="L29" s="5">
        <v>8</v>
      </c>
      <c r="M29" s="111">
        <v>2.0099999999999998</v>
      </c>
      <c r="N29" s="1">
        <v>22</v>
      </c>
      <c r="O29" s="1">
        <v>241</v>
      </c>
      <c r="P29" s="1">
        <v>241</v>
      </c>
      <c r="Q29" s="1">
        <v>0</v>
      </c>
      <c r="R29" s="1">
        <v>0</v>
      </c>
      <c r="S29" s="1">
        <v>0</v>
      </c>
      <c r="T29" s="1">
        <v>2</v>
      </c>
      <c r="U29" s="1">
        <v>0</v>
      </c>
      <c r="V29" s="1">
        <v>7</v>
      </c>
      <c r="W29" s="1">
        <v>0</v>
      </c>
      <c r="X29" s="1">
        <v>0</v>
      </c>
      <c r="Y29" s="114">
        <v>0</v>
      </c>
      <c r="AA29" s="1">
        <f t="shared" si="17"/>
        <v>49725</v>
      </c>
      <c r="AB29" s="1">
        <f t="shared" si="17"/>
        <v>279</v>
      </c>
      <c r="AC29" s="1">
        <f t="shared" si="18"/>
        <v>1</v>
      </c>
      <c r="AD29" s="1">
        <f t="shared" si="19"/>
        <v>0</v>
      </c>
      <c r="AE29" s="1">
        <f t="shared" si="27"/>
        <v>18</v>
      </c>
      <c r="AF29" s="1">
        <f t="shared" si="20"/>
        <v>0</v>
      </c>
      <c r="AG29" s="1">
        <f t="shared" si="20"/>
        <v>0</v>
      </c>
      <c r="AH29" s="1">
        <f t="shared" si="20"/>
        <v>0</v>
      </c>
      <c r="AI29" s="1">
        <f t="shared" si="28"/>
        <v>18</v>
      </c>
      <c r="AJ29" s="9">
        <f t="shared" si="1"/>
        <v>0</v>
      </c>
      <c r="AK29" s="9">
        <f t="shared" si="2"/>
        <v>5.4599999999999996E-3</v>
      </c>
      <c r="AL29" s="9">
        <f t="shared" si="3"/>
        <v>5.4400000000000004E-3</v>
      </c>
      <c r="AM29" s="9">
        <f t="shared" si="4"/>
        <v>2.0000000000000002E-5</v>
      </c>
      <c r="AN29" s="9">
        <f t="shared" si="5"/>
        <v>0</v>
      </c>
      <c r="AO29" s="9">
        <f t="shared" si="6"/>
        <v>3.6000000000000002E-4</v>
      </c>
      <c r="AP29" s="1">
        <f t="shared" si="21"/>
        <v>0</v>
      </c>
      <c r="AQ29" s="1">
        <f t="shared" si="21"/>
        <v>0</v>
      </c>
      <c r="AR29" s="1"/>
      <c r="AS29" s="1">
        <f t="shared" si="22"/>
        <v>0</v>
      </c>
      <c r="AT29" s="1">
        <f t="shared" si="29"/>
        <v>0</v>
      </c>
      <c r="AU29" s="1">
        <f t="shared" si="7"/>
        <v>7</v>
      </c>
      <c r="AV29" s="9">
        <f t="shared" si="23"/>
        <v>1.3999999999999999E-4</v>
      </c>
      <c r="AW29" s="9">
        <f t="shared" si="8"/>
        <v>1.3999999999999999E-4</v>
      </c>
      <c r="AX29" s="9">
        <f t="shared" si="9"/>
        <v>0</v>
      </c>
      <c r="AY29" s="9">
        <f t="shared" si="10"/>
        <v>0</v>
      </c>
      <c r="AZ29" s="9">
        <f t="shared" si="11"/>
        <v>0</v>
      </c>
      <c r="BA29" s="1">
        <f t="shared" si="24"/>
        <v>0</v>
      </c>
      <c r="BJ29" s="7">
        <f t="shared" si="30"/>
        <v>17</v>
      </c>
      <c r="BK29" s="7">
        <f t="shared" si="30"/>
        <v>16</v>
      </c>
      <c r="BL29" s="1">
        <f t="shared" si="12"/>
        <v>6144.2668002996634</v>
      </c>
      <c r="BM29" s="74">
        <f>+EvolOf!H18</f>
        <v>386</v>
      </c>
      <c r="BN29" s="1">
        <f t="shared" si="13"/>
        <v>526</v>
      </c>
      <c r="BO29" s="1">
        <f t="shared" si="25"/>
        <v>5618.2668002996634</v>
      </c>
      <c r="BP29" s="36">
        <f t="shared" si="26"/>
        <v>10.681115589923314</v>
      </c>
      <c r="BQ29" s="1">
        <f t="shared" si="14"/>
        <v>31564921.839349419</v>
      </c>
      <c r="BR29" s="1">
        <f t="shared" si="15"/>
        <v>6144.2668002996634</v>
      </c>
      <c r="BS29" s="1">
        <f t="shared" si="16"/>
        <v>6121.7603285036939</v>
      </c>
      <c r="CD29" s="1"/>
      <c r="CE29" s="1"/>
      <c r="CF29" s="1"/>
      <c r="CG29" s="1"/>
    </row>
    <row r="30" spans="2:85" x14ac:dyDescent="0.3">
      <c r="B30" s="1">
        <f t="shared" si="0"/>
        <v>295</v>
      </c>
      <c r="C30" s="1">
        <v>17</v>
      </c>
      <c r="D30" s="1">
        <v>49703</v>
      </c>
      <c r="E30" s="1">
        <v>293</v>
      </c>
      <c r="F30" s="1">
        <v>0</v>
      </c>
      <c r="G30" s="1">
        <v>2</v>
      </c>
      <c r="H30" s="1">
        <v>0</v>
      </c>
      <c r="I30" s="1">
        <v>0</v>
      </c>
      <c r="J30" s="5">
        <v>53.99</v>
      </c>
      <c r="K30" s="5">
        <v>1.53</v>
      </c>
      <c r="L30" s="5">
        <v>9</v>
      </c>
      <c r="M30" s="111">
        <v>2.4500000000000002</v>
      </c>
      <c r="N30" s="1">
        <v>28</v>
      </c>
      <c r="O30" s="1">
        <v>257</v>
      </c>
      <c r="P30" s="1">
        <v>256</v>
      </c>
      <c r="Q30" s="1">
        <v>1</v>
      </c>
      <c r="R30" s="1">
        <v>0</v>
      </c>
      <c r="S30" s="1">
        <v>0</v>
      </c>
      <c r="T30" s="1">
        <v>3</v>
      </c>
      <c r="U30" s="1">
        <v>0</v>
      </c>
      <c r="V30" s="1">
        <v>8</v>
      </c>
      <c r="W30" s="1">
        <v>0</v>
      </c>
      <c r="X30" s="1">
        <v>0</v>
      </c>
      <c r="Y30" s="114">
        <v>0</v>
      </c>
      <c r="AA30" s="1">
        <f t="shared" si="17"/>
        <v>49703</v>
      </c>
      <c r="AB30" s="1">
        <f t="shared" si="17"/>
        <v>301</v>
      </c>
      <c r="AC30" s="1">
        <f t="shared" si="18"/>
        <v>2</v>
      </c>
      <c r="AD30" s="1">
        <f t="shared" si="19"/>
        <v>0</v>
      </c>
      <c r="AE30" s="1">
        <f t="shared" si="27"/>
        <v>21</v>
      </c>
      <c r="AF30" s="1">
        <f t="shared" si="20"/>
        <v>1</v>
      </c>
      <c r="AG30" s="1">
        <f t="shared" si="20"/>
        <v>0</v>
      </c>
      <c r="AH30" s="1">
        <f t="shared" si="20"/>
        <v>0</v>
      </c>
      <c r="AI30" s="1">
        <f t="shared" si="28"/>
        <v>22</v>
      </c>
      <c r="AJ30" s="9">
        <f t="shared" si="1"/>
        <v>0</v>
      </c>
      <c r="AK30" s="9">
        <f t="shared" si="2"/>
        <v>5.8999999999999999E-3</v>
      </c>
      <c r="AL30" s="9">
        <f t="shared" si="3"/>
        <v>5.8599999999999998E-3</v>
      </c>
      <c r="AM30" s="9">
        <f t="shared" si="4"/>
        <v>4.0000000000000003E-5</v>
      </c>
      <c r="AN30" s="9">
        <f t="shared" si="5"/>
        <v>0</v>
      </c>
      <c r="AO30" s="9">
        <f t="shared" si="6"/>
        <v>4.4000000000000002E-4</v>
      </c>
      <c r="AP30" s="1">
        <f t="shared" si="21"/>
        <v>1</v>
      </c>
      <c r="AQ30" s="1">
        <f t="shared" si="21"/>
        <v>0</v>
      </c>
      <c r="AR30" s="1"/>
      <c r="AS30" s="1">
        <f t="shared" si="22"/>
        <v>0</v>
      </c>
      <c r="AT30" s="1">
        <f t="shared" si="29"/>
        <v>1</v>
      </c>
      <c r="AU30" s="1">
        <f t="shared" si="7"/>
        <v>8</v>
      </c>
      <c r="AV30" s="9">
        <f t="shared" si="23"/>
        <v>1.6000000000000001E-4</v>
      </c>
      <c r="AW30" s="9">
        <f t="shared" si="8"/>
        <v>1.6000000000000001E-4</v>
      </c>
      <c r="AX30" s="9">
        <f t="shared" si="9"/>
        <v>0</v>
      </c>
      <c r="AY30" s="9">
        <f t="shared" si="10"/>
        <v>0</v>
      </c>
      <c r="AZ30" s="9">
        <f t="shared" si="11"/>
        <v>2.0000000000000002E-5</v>
      </c>
      <c r="BA30" s="1">
        <f t="shared" si="24"/>
        <v>0</v>
      </c>
      <c r="BJ30" s="7">
        <f t="shared" si="30"/>
        <v>18</v>
      </c>
      <c r="BK30" s="7">
        <f t="shared" si="30"/>
        <v>17</v>
      </c>
      <c r="BL30" s="1">
        <f t="shared" si="12"/>
        <v>6639.4091798109921</v>
      </c>
      <c r="BM30" s="74">
        <f>+EvolOf!H19</f>
        <v>526</v>
      </c>
      <c r="BN30" s="1">
        <f t="shared" si="13"/>
        <v>1006</v>
      </c>
      <c r="BO30" s="1">
        <f t="shared" si="25"/>
        <v>5633.4091798109921</v>
      </c>
      <c r="BP30" s="36">
        <f t="shared" si="26"/>
        <v>5.5998103179035708</v>
      </c>
      <c r="BQ30" s="1">
        <f t="shared" si="14"/>
        <v>31735298.987178754</v>
      </c>
      <c r="BR30" s="1">
        <f t="shared" si="15"/>
        <v>6639.4091798109921</v>
      </c>
      <c r="BS30" s="1">
        <f t="shared" si="16"/>
        <v>6594.3962362190532</v>
      </c>
    </row>
    <row r="31" spans="2:85" x14ac:dyDescent="0.3">
      <c r="B31" s="1">
        <f t="shared" si="0"/>
        <v>320</v>
      </c>
      <c r="C31" s="1">
        <v>18</v>
      </c>
      <c r="D31" s="1">
        <v>49679</v>
      </c>
      <c r="E31" s="1">
        <v>317</v>
      </c>
      <c r="F31" s="1">
        <v>0</v>
      </c>
      <c r="G31" s="1">
        <v>3</v>
      </c>
      <c r="H31" s="1">
        <v>0</v>
      </c>
      <c r="I31" s="1">
        <v>0</v>
      </c>
      <c r="J31" s="5">
        <v>53.99</v>
      </c>
      <c r="K31" s="5">
        <v>1.61</v>
      </c>
      <c r="L31" s="5">
        <v>9.9</v>
      </c>
      <c r="M31" s="111">
        <v>2.62</v>
      </c>
      <c r="N31" s="1">
        <v>34</v>
      </c>
      <c r="O31" s="1">
        <v>275</v>
      </c>
      <c r="P31" s="1">
        <v>273</v>
      </c>
      <c r="Q31" s="1">
        <v>1</v>
      </c>
      <c r="R31" s="1">
        <v>0</v>
      </c>
      <c r="S31" s="1">
        <v>0</v>
      </c>
      <c r="T31" s="1">
        <v>4</v>
      </c>
      <c r="U31" s="1">
        <v>0</v>
      </c>
      <c r="V31" s="1">
        <v>8</v>
      </c>
      <c r="W31" s="1">
        <v>0</v>
      </c>
      <c r="X31" s="1">
        <v>0</v>
      </c>
      <c r="Y31" s="114">
        <v>0</v>
      </c>
      <c r="AA31" s="1">
        <f t="shared" si="17"/>
        <v>49679</v>
      </c>
      <c r="AB31" s="1">
        <f t="shared" si="17"/>
        <v>325</v>
      </c>
      <c r="AC31" s="1">
        <f t="shared" si="18"/>
        <v>3</v>
      </c>
      <c r="AD31" s="1">
        <f t="shared" si="19"/>
        <v>0</v>
      </c>
      <c r="AE31" s="1">
        <f t="shared" si="27"/>
        <v>24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8"/>
        <v>25</v>
      </c>
      <c r="AJ31" s="9">
        <f t="shared" si="1"/>
        <v>0</v>
      </c>
      <c r="AK31" s="9">
        <f t="shared" si="2"/>
        <v>6.4000000000000003E-3</v>
      </c>
      <c r="AL31" s="9">
        <f t="shared" si="3"/>
        <v>6.3400000000000001E-3</v>
      </c>
      <c r="AM31" s="9">
        <f t="shared" si="4"/>
        <v>6.0000000000000002E-5</v>
      </c>
      <c r="AN31" s="9">
        <f t="shared" si="5"/>
        <v>0</v>
      </c>
      <c r="AO31" s="9">
        <f t="shared" si="6"/>
        <v>5.0000000000000001E-4</v>
      </c>
      <c r="AP31" s="1">
        <f t="shared" si="21"/>
        <v>0</v>
      </c>
      <c r="AQ31" s="1">
        <f t="shared" si="21"/>
        <v>0</v>
      </c>
      <c r="AR31" s="1"/>
      <c r="AS31" s="1">
        <f t="shared" si="22"/>
        <v>0</v>
      </c>
      <c r="AT31" s="1">
        <f t="shared" si="29"/>
        <v>0</v>
      </c>
      <c r="AU31" s="1">
        <f t="shared" si="7"/>
        <v>8</v>
      </c>
      <c r="AV31" s="9">
        <f t="shared" si="23"/>
        <v>1.6000000000000001E-4</v>
      </c>
      <c r="AW31" s="9">
        <f t="shared" si="8"/>
        <v>1.6000000000000001E-4</v>
      </c>
      <c r="AX31" s="9">
        <f t="shared" si="9"/>
        <v>0</v>
      </c>
      <c r="AY31" s="9">
        <f t="shared" si="10"/>
        <v>0</v>
      </c>
      <c r="AZ31" s="9">
        <f t="shared" si="11"/>
        <v>0</v>
      </c>
      <c r="BA31" s="1">
        <f t="shared" si="24"/>
        <v>0</v>
      </c>
      <c r="BJ31" s="7">
        <f t="shared" si="30"/>
        <v>19</v>
      </c>
      <c r="BK31" s="7">
        <f t="shared" si="30"/>
        <v>18</v>
      </c>
      <c r="BL31" s="1">
        <f t="shared" si="12"/>
        <v>7202.0709747102283</v>
      </c>
      <c r="BM31" s="74">
        <f>+EvolOf!H20</f>
        <v>1006</v>
      </c>
      <c r="BN31" s="1">
        <f t="shared" si="13"/>
        <v>1606</v>
      </c>
      <c r="BO31" s="1">
        <f t="shared" si="25"/>
        <v>5596.0709747102283</v>
      </c>
      <c r="BP31" s="36">
        <f t="shared" si="26"/>
        <v>3.4844775683127196</v>
      </c>
      <c r="BQ31" s="1">
        <f t="shared" si="14"/>
        <v>31316010.353994284</v>
      </c>
      <c r="BR31" s="1">
        <f t="shared" si="15"/>
        <v>7202.0709747102283</v>
      </c>
      <c r="BS31" s="1">
        <f t="shared" si="16"/>
        <v>7134.5515593223199</v>
      </c>
    </row>
    <row r="32" spans="2:85" x14ac:dyDescent="0.3">
      <c r="B32" s="1">
        <f t="shared" si="0"/>
        <v>345</v>
      </c>
      <c r="C32" s="1">
        <v>19</v>
      </c>
      <c r="D32" s="1">
        <v>49653</v>
      </c>
      <c r="E32" s="1">
        <v>341</v>
      </c>
      <c r="F32" s="1">
        <v>0</v>
      </c>
      <c r="G32" s="1">
        <v>4</v>
      </c>
      <c r="H32" s="1">
        <v>0</v>
      </c>
      <c r="I32" s="1">
        <v>0</v>
      </c>
      <c r="J32" s="5">
        <v>53.99</v>
      </c>
      <c r="K32" s="5">
        <v>1.65</v>
      </c>
      <c r="L32" s="5">
        <v>11</v>
      </c>
      <c r="M32" s="111">
        <v>2.5099999999999998</v>
      </c>
      <c r="N32" s="1">
        <v>41</v>
      </c>
      <c r="O32" s="1">
        <v>294</v>
      </c>
      <c r="P32" s="1">
        <v>292</v>
      </c>
      <c r="Q32" s="1">
        <v>2</v>
      </c>
      <c r="R32" s="1">
        <v>0</v>
      </c>
      <c r="S32" s="1">
        <v>0</v>
      </c>
      <c r="T32" s="1">
        <v>5</v>
      </c>
      <c r="U32" s="1">
        <v>0</v>
      </c>
      <c r="V32" s="1">
        <v>9</v>
      </c>
      <c r="W32" s="1">
        <v>0</v>
      </c>
      <c r="X32" s="1">
        <v>0</v>
      </c>
      <c r="Y32" s="114">
        <v>0</v>
      </c>
      <c r="AA32" s="1">
        <f t="shared" si="17"/>
        <v>49653</v>
      </c>
      <c r="AB32" s="1">
        <f t="shared" si="17"/>
        <v>350</v>
      </c>
      <c r="AC32" s="1">
        <f t="shared" si="18"/>
        <v>4</v>
      </c>
      <c r="AD32" s="1">
        <f t="shared" si="19"/>
        <v>0</v>
      </c>
      <c r="AE32" s="1">
        <f t="shared" si="27"/>
        <v>24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8"/>
        <v>25</v>
      </c>
      <c r="AJ32" s="9">
        <f t="shared" si="1"/>
        <v>0</v>
      </c>
      <c r="AK32" s="9">
        <f t="shared" si="2"/>
        <v>6.8999999999999999E-3</v>
      </c>
      <c r="AL32" s="9">
        <f t="shared" si="3"/>
        <v>6.8199999999999997E-3</v>
      </c>
      <c r="AM32" s="9">
        <f t="shared" si="4"/>
        <v>8.0000000000000007E-5</v>
      </c>
      <c r="AN32" s="9">
        <f t="shared" si="5"/>
        <v>0</v>
      </c>
      <c r="AO32" s="9">
        <f t="shared" si="6"/>
        <v>5.0000000000000001E-4</v>
      </c>
      <c r="AP32" s="1">
        <f t="shared" si="21"/>
        <v>1</v>
      </c>
      <c r="AQ32" s="1">
        <f t="shared" si="21"/>
        <v>0</v>
      </c>
      <c r="AR32" s="1"/>
      <c r="AS32" s="1">
        <f t="shared" si="22"/>
        <v>0</v>
      </c>
      <c r="AT32" s="1">
        <f t="shared" si="29"/>
        <v>1</v>
      </c>
      <c r="AU32" s="1">
        <f t="shared" si="7"/>
        <v>9</v>
      </c>
      <c r="AV32" s="9">
        <f t="shared" si="23"/>
        <v>1.8000000000000001E-4</v>
      </c>
      <c r="AW32" s="9">
        <f t="shared" si="8"/>
        <v>1.8000000000000001E-4</v>
      </c>
      <c r="AX32" s="9">
        <f t="shared" si="9"/>
        <v>0</v>
      </c>
      <c r="AY32" s="9">
        <f t="shared" si="10"/>
        <v>0</v>
      </c>
      <c r="AZ32" s="9">
        <f t="shared" si="11"/>
        <v>2.0000000000000002E-5</v>
      </c>
      <c r="BA32" s="1">
        <f t="shared" si="24"/>
        <v>0</v>
      </c>
      <c r="BJ32" s="7">
        <f t="shared" ref="BJ32:BK47" si="31">+BJ31+1</f>
        <v>20</v>
      </c>
      <c r="BK32" s="7">
        <f t="shared" si="31"/>
        <v>19</v>
      </c>
      <c r="BL32" s="1">
        <f t="shared" si="12"/>
        <v>7764.7327696094653</v>
      </c>
      <c r="BM32" s="74">
        <f>+EvolOf!H21</f>
        <v>1606</v>
      </c>
      <c r="BN32" s="1">
        <f t="shared" si="13"/>
        <v>2117</v>
      </c>
      <c r="BO32" s="1">
        <f t="shared" si="25"/>
        <v>5647.7327696094653</v>
      </c>
      <c r="BP32" s="36">
        <f t="shared" si="26"/>
        <v>2.6678000801178392</v>
      </c>
      <c r="BQ32" s="1">
        <f t="shared" si="14"/>
        <v>31896885.436920602</v>
      </c>
      <c r="BR32" s="1">
        <f t="shared" si="15"/>
        <v>7764.7327696094653</v>
      </c>
      <c r="BS32" s="1">
        <f t="shared" si="16"/>
        <v>7674.7068824255875</v>
      </c>
    </row>
    <row r="33" spans="1:85" x14ac:dyDescent="0.3">
      <c r="B33" s="1">
        <f t="shared" si="0"/>
        <v>374</v>
      </c>
      <c r="C33" s="1">
        <v>20</v>
      </c>
      <c r="D33" s="1">
        <v>49625</v>
      </c>
      <c r="E33" s="1">
        <v>369</v>
      </c>
      <c r="F33" s="1">
        <v>0</v>
      </c>
      <c r="G33" s="1">
        <v>5</v>
      </c>
      <c r="H33" s="1">
        <v>0</v>
      </c>
      <c r="I33" s="1">
        <v>0</v>
      </c>
      <c r="J33" s="5">
        <v>53.99</v>
      </c>
      <c r="K33" s="5">
        <v>1.69</v>
      </c>
      <c r="L33" s="5">
        <v>11.6</v>
      </c>
      <c r="M33" s="111">
        <v>2.58</v>
      </c>
      <c r="N33" s="1">
        <v>47</v>
      </c>
      <c r="O33" s="1">
        <v>317</v>
      </c>
      <c r="P33" s="1">
        <v>313</v>
      </c>
      <c r="Q33" s="1">
        <v>3</v>
      </c>
      <c r="R33" s="1">
        <v>0</v>
      </c>
      <c r="S33" s="1">
        <v>0</v>
      </c>
      <c r="T33" s="1">
        <v>6</v>
      </c>
      <c r="U33" s="1">
        <v>0</v>
      </c>
      <c r="V33" s="1">
        <v>10</v>
      </c>
      <c r="W33" s="1">
        <v>0</v>
      </c>
      <c r="X33" s="1">
        <v>0</v>
      </c>
      <c r="Y33" s="114">
        <v>0</v>
      </c>
      <c r="AA33" s="1">
        <f t="shared" si="17"/>
        <v>49625</v>
      </c>
      <c r="AB33" s="1">
        <f t="shared" si="17"/>
        <v>379</v>
      </c>
      <c r="AC33" s="1">
        <f t="shared" si="18"/>
        <v>5</v>
      </c>
      <c r="AD33" s="1">
        <f t="shared" si="19"/>
        <v>0</v>
      </c>
      <c r="AE33" s="1">
        <f t="shared" si="27"/>
        <v>28</v>
      </c>
      <c r="AF33" s="1">
        <f t="shared" si="20"/>
        <v>1</v>
      </c>
      <c r="AG33" s="1">
        <f t="shared" si="20"/>
        <v>0</v>
      </c>
      <c r="AH33" s="1">
        <f t="shared" si="20"/>
        <v>0</v>
      </c>
      <c r="AI33" s="1">
        <f t="shared" si="28"/>
        <v>29</v>
      </c>
      <c r="AJ33" s="9">
        <f t="shared" si="1"/>
        <v>0</v>
      </c>
      <c r="AK33" s="9">
        <f t="shared" si="2"/>
        <v>7.4799999999999997E-3</v>
      </c>
      <c r="AL33" s="9">
        <f t="shared" si="3"/>
        <v>7.3800000000000003E-3</v>
      </c>
      <c r="AM33" s="9">
        <f t="shared" si="4"/>
        <v>1E-4</v>
      </c>
      <c r="AN33" s="9">
        <f t="shared" si="5"/>
        <v>0</v>
      </c>
      <c r="AO33" s="9">
        <f t="shared" si="6"/>
        <v>5.8E-4</v>
      </c>
      <c r="AP33" s="1">
        <f t="shared" si="21"/>
        <v>1</v>
      </c>
      <c r="AQ33" s="1">
        <f t="shared" si="21"/>
        <v>0</v>
      </c>
      <c r="AR33" s="1"/>
      <c r="AS33" s="1">
        <f t="shared" si="22"/>
        <v>0</v>
      </c>
      <c r="AT33" s="1">
        <f t="shared" si="29"/>
        <v>1</v>
      </c>
      <c r="AU33" s="1">
        <f t="shared" si="7"/>
        <v>10</v>
      </c>
      <c r="AV33" s="9">
        <f t="shared" si="23"/>
        <v>2.0000000000000001E-4</v>
      </c>
      <c r="AW33" s="9">
        <f t="shared" si="8"/>
        <v>2.0000000000000001E-4</v>
      </c>
      <c r="AX33" s="9">
        <f t="shared" si="9"/>
        <v>0</v>
      </c>
      <c r="AY33" s="9">
        <f t="shared" si="10"/>
        <v>0</v>
      </c>
      <c r="AZ33" s="9">
        <f t="shared" si="11"/>
        <v>2.0000000000000002E-5</v>
      </c>
      <c r="BA33" s="1">
        <f t="shared" si="24"/>
        <v>0</v>
      </c>
      <c r="BJ33" s="7">
        <f t="shared" si="31"/>
        <v>21</v>
      </c>
      <c r="BK33" s="7">
        <f t="shared" si="31"/>
        <v>20</v>
      </c>
      <c r="BL33" s="1">
        <f t="shared" si="12"/>
        <v>8417.4204516925802</v>
      </c>
      <c r="BM33" s="74">
        <f>+EvolOf!H22</f>
        <v>2117</v>
      </c>
      <c r="BN33" s="1">
        <f t="shared" si="13"/>
        <v>2929</v>
      </c>
      <c r="BO33" s="1">
        <f t="shared" si="25"/>
        <v>5488.4204516925802</v>
      </c>
      <c r="BP33" s="36">
        <f t="shared" si="26"/>
        <v>1.8738205707383337</v>
      </c>
      <c r="BQ33" s="1">
        <f t="shared" si="14"/>
        <v>30122759.054557387</v>
      </c>
      <c r="BR33" s="1">
        <f t="shared" si="15"/>
        <v>8417.4204516925802</v>
      </c>
      <c r="BS33" s="1">
        <f t="shared" si="16"/>
        <v>8304.888092712732</v>
      </c>
    </row>
    <row r="34" spans="1:85" x14ac:dyDescent="0.3">
      <c r="B34" s="1">
        <f t="shared" si="0"/>
        <v>410</v>
      </c>
      <c r="C34" s="1">
        <v>21</v>
      </c>
      <c r="D34" s="1">
        <v>49589</v>
      </c>
      <c r="E34" s="1">
        <v>403</v>
      </c>
      <c r="F34" s="1">
        <v>0</v>
      </c>
      <c r="G34" s="1">
        <v>7</v>
      </c>
      <c r="H34" s="1">
        <v>0</v>
      </c>
      <c r="I34" s="1">
        <v>0</v>
      </c>
      <c r="J34" s="5">
        <v>53.99</v>
      </c>
      <c r="K34" s="5">
        <v>1.71</v>
      </c>
      <c r="L34" s="5">
        <v>12</v>
      </c>
      <c r="M34" s="111">
        <v>2.58</v>
      </c>
      <c r="N34" s="1">
        <v>55</v>
      </c>
      <c r="O34" s="1">
        <v>345</v>
      </c>
      <c r="P34" s="1">
        <v>340</v>
      </c>
      <c r="Q34" s="1">
        <v>4</v>
      </c>
      <c r="R34" s="1">
        <v>0</v>
      </c>
      <c r="S34" s="1">
        <v>0</v>
      </c>
      <c r="T34" s="1">
        <v>6</v>
      </c>
      <c r="U34" s="1">
        <v>0</v>
      </c>
      <c r="V34" s="1">
        <v>11</v>
      </c>
      <c r="W34" s="1">
        <v>0</v>
      </c>
      <c r="X34" s="1">
        <v>0</v>
      </c>
      <c r="Y34" s="114">
        <v>0.06</v>
      </c>
      <c r="AA34" s="1">
        <f t="shared" si="17"/>
        <v>49589</v>
      </c>
      <c r="AB34" s="1">
        <f t="shared" si="17"/>
        <v>414</v>
      </c>
      <c r="AC34" s="1">
        <f t="shared" si="18"/>
        <v>7</v>
      </c>
      <c r="AD34" s="1">
        <f t="shared" si="19"/>
        <v>0</v>
      </c>
      <c r="AE34" s="1">
        <f t="shared" si="27"/>
        <v>34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8"/>
        <v>36</v>
      </c>
      <c r="AJ34" s="9">
        <f t="shared" si="1"/>
        <v>0</v>
      </c>
      <c r="AK34" s="9">
        <f t="shared" si="2"/>
        <v>8.2000000000000007E-3</v>
      </c>
      <c r="AL34" s="9">
        <f t="shared" si="3"/>
        <v>8.0599999999999995E-3</v>
      </c>
      <c r="AM34" s="9">
        <f t="shared" si="4"/>
        <v>1.3999999999999999E-4</v>
      </c>
      <c r="AN34" s="9">
        <f t="shared" si="5"/>
        <v>0</v>
      </c>
      <c r="AO34" s="9">
        <f t="shared" si="6"/>
        <v>7.2000000000000005E-4</v>
      </c>
      <c r="AP34" s="1">
        <f t="shared" si="21"/>
        <v>1</v>
      </c>
      <c r="AQ34" s="1">
        <f t="shared" si="21"/>
        <v>0</v>
      </c>
      <c r="AR34" s="1"/>
      <c r="AS34" s="1">
        <f t="shared" si="22"/>
        <v>0</v>
      </c>
      <c r="AT34" s="1">
        <f t="shared" si="29"/>
        <v>1</v>
      </c>
      <c r="AU34" s="1">
        <f t="shared" si="7"/>
        <v>11</v>
      </c>
      <c r="AV34" s="9">
        <f t="shared" si="23"/>
        <v>2.2000000000000001E-4</v>
      </c>
      <c r="AW34" s="9">
        <f t="shared" si="8"/>
        <v>2.2000000000000001E-4</v>
      </c>
      <c r="AX34" s="9">
        <f t="shared" si="9"/>
        <v>0</v>
      </c>
      <c r="AY34" s="9">
        <f t="shared" si="10"/>
        <v>0</v>
      </c>
      <c r="AZ34" s="9">
        <f t="shared" si="11"/>
        <v>2.0000000000000002E-5</v>
      </c>
      <c r="BA34" s="1">
        <f t="shared" si="24"/>
        <v>0</v>
      </c>
      <c r="BJ34" s="7">
        <f t="shared" si="31"/>
        <v>22</v>
      </c>
      <c r="BK34" s="7">
        <f t="shared" si="31"/>
        <v>21</v>
      </c>
      <c r="BL34" s="1">
        <f t="shared" si="12"/>
        <v>9227.6534363474802</v>
      </c>
      <c r="BM34" s="74">
        <f>+EvolOf!H23</f>
        <v>2929</v>
      </c>
      <c r="BN34" s="1">
        <f t="shared" si="13"/>
        <v>4130</v>
      </c>
      <c r="BO34" s="1">
        <f t="shared" si="25"/>
        <v>5097.6534363474802</v>
      </c>
      <c r="BP34" s="36">
        <f t="shared" si="26"/>
        <v>1.2342986528686395</v>
      </c>
      <c r="BQ34" s="1">
        <f t="shared" si="14"/>
        <v>25986070.557105273</v>
      </c>
      <c r="BR34" s="1">
        <f t="shared" si="15"/>
        <v>9227.6534363474802</v>
      </c>
      <c r="BS34" s="1">
        <f t="shared" si="16"/>
        <v>9070.1081337756932</v>
      </c>
    </row>
    <row r="35" spans="1:85" x14ac:dyDescent="0.3">
      <c r="B35" s="1">
        <f t="shared" si="0"/>
        <v>456</v>
      </c>
      <c r="C35" s="1">
        <v>22</v>
      </c>
      <c r="D35" s="1">
        <v>49543</v>
      </c>
      <c r="E35" s="1">
        <v>446</v>
      </c>
      <c r="F35" s="1">
        <v>0</v>
      </c>
      <c r="G35" s="1">
        <v>10</v>
      </c>
      <c r="H35" s="1">
        <v>0</v>
      </c>
      <c r="I35" s="1">
        <v>0</v>
      </c>
      <c r="J35" s="5">
        <v>53.99</v>
      </c>
      <c r="K35" s="5">
        <v>1.72</v>
      </c>
      <c r="L35" s="5">
        <v>12.5</v>
      </c>
      <c r="M35" s="111">
        <v>2.2599999999999998</v>
      </c>
      <c r="N35" s="1">
        <v>64</v>
      </c>
      <c r="O35" s="1">
        <v>382</v>
      </c>
      <c r="P35" s="1">
        <v>375</v>
      </c>
      <c r="Q35" s="1">
        <v>7</v>
      </c>
      <c r="R35" s="1">
        <v>0</v>
      </c>
      <c r="S35" s="1">
        <v>0</v>
      </c>
      <c r="T35" s="1">
        <v>7</v>
      </c>
      <c r="U35" s="1">
        <v>0</v>
      </c>
      <c r="V35" s="1">
        <v>12</v>
      </c>
      <c r="W35" s="1">
        <v>0</v>
      </c>
      <c r="X35" s="1">
        <v>0</v>
      </c>
      <c r="Y35" s="114">
        <v>0.44</v>
      </c>
      <c r="AA35" s="1">
        <f t="shared" si="17"/>
        <v>49543</v>
      </c>
      <c r="AB35" s="1">
        <f t="shared" si="17"/>
        <v>458</v>
      </c>
      <c r="AC35" s="1">
        <f t="shared" si="18"/>
        <v>10</v>
      </c>
      <c r="AD35" s="1">
        <f t="shared" si="19"/>
        <v>0</v>
      </c>
      <c r="AE35" s="1">
        <f t="shared" si="27"/>
        <v>43</v>
      </c>
      <c r="AF35" s="1">
        <f t="shared" si="20"/>
        <v>3</v>
      </c>
      <c r="AG35" s="1">
        <f t="shared" si="20"/>
        <v>0</v>
      </c>
      <c r="AH35" s="1">
        <f t="shared" si="20"/>
        <v>0</v>
      </c>
      <c r="AI35" s="1">
        <f t="shared" si="28"/>
        <v>46</v>
      </c>
      <c r="AJ35" s="9">
        <f t="shared" si="1"/>
        <v>0</v>
      </c>
      <c r="AK35" s="9">
        <f t="shared" si="2"/>
        <v>9.1199999999999996E-3</v>
      </c>
      <c r="AL35" s="9">
        <f t="shared" si="3"/>
        <v>8.9200000000000008E-3</v>
      </c>
      <c r="AM35" s="9">
        <f t="shared" si="4"/>
        <v>2.0000000000000001E-4</v>
      </c>
      <c r="AN35" s="9">
        <f t="shared" si="5"/>
        <v>0</v>
      </c>
      <c r="AO35" s="9">
        <f t="shared" si="6"/>
        <v>9.2000000000000003E-4</v>
      </c>
      <c r="AP35" s="1">
        <f t="shared" si="21"/>
        <v>1</v>
      </c>
      <c r="AQ35" s="1">
        <f t="shared" si="21"/>
        <v>0</v>
      </c>
      <c r="AR35" s="1"/>
      <c r="AS35" s="1">
        <f t="shared" si="22"/>
        <v>0</v>
      </c>
      <c r="AT35" s="1">
        <f t="shared" si="29"/>
        <v>1</v>
      </c>
      <c r="AU35" s="1">
        <f t="shared" si="7"/>
        <v>12</v>
      </c>
      <c r="AV35" s="9">
        <f t="shared" si="23"/>
        <v>2.4000000000000001E-4</v>
      </c>
      <c r="AW35" s="9">
        <f t="shared" si="8"/>
        <v>2.4000000000000001E-4</v>
      </c>
      <c r="AX35" s="9">
        <f t="shared" si="9"/>
        <v>0</v>
      </c>
      <c r="AY35" s="9">
        <f t="shared" si="10"/>
        <v>0</v>
      </c>
      <c r="AZ35" s="9">
        <f t="shared" si="11"/>
        <v>2.0000000000000002E-5</v>
      </c>
      <c r="BA35" s="1">
        <f t="shared" si="24"/>
        <v>0</v>
      </c>
      <c r="BJ35" s="7">
        <f t="shared" si="31"/>
        <v>23</v>
      </c>
      <c r="BK35" s="7">
        <f t="shared" si="31"/>
        <v>22</v>
      </c>
      <c r="BL35" s="1">
        <f t="shared" si="12"/>
        <v>10262.951138962075</v>
      </c>
      <c r="BM35" s="74">
        <f>+EvolOf!H24</f>
        <v>4130</v>
      </c>
      <c r="BN35" s="1">
        <f t="shared" si="13"/>
        <v>5844</v>
      </c>
      <c r="BO35" s="1">
        <f t="shared" si="25"/>
        <v>4418.9511389620748</v>
      </c>
      <c r="BP35" s="36">
        <f t="shared" si="26"/>
        <v>0.75615180338160082</v>
      </c>
      <c r="BQ35" s="1">
        <f t="shared" si="14"/>
        <v>19527129.168534219</v>
      </c>
      <c r="BR35" s="1">
        <f t="shared" si="15"/>
        <v>10262.951138962075</v>
      </c>
      <c r="BS35" s="1">
        <f t="shared" si="16"/>
        <v>10037.88642100238</v>
      </c>
    </row>
    <row r="36" spans="1:85" x14ac:dyDescent="0.3">
      <c r="B36" s="1">
        <f t="shared" si="0"/>
        <v>512</v>
      </c>
      <c r="C36" s="1">
        <v>23</v>
      </c>
      <c r="D36" s="1">
        <v>49487</v>
      </c>
      <c r="E36" s="1">
        <v>500</v>
      </c>
      <c r="F36" s="1">
        <v>0</v>
      </c>
      <c r="G36" s="1">
        <v>12</v>
      </c>
      <c r="H36" s="1">
        <v>0</v>
      </c>
      <c r="I36" s="1">
        <v>0</v>
      </c>
      <c r="J36" s="5">
        <v>53.99</v>
      </c>
      <c r="K36" s="5">
        <v>1.74</v>
      </c>
      <c r="L36" s="5">
        <v>13</v>
      </c>
      <c r="M36" s="111">
        <v>2.11</v>
      </c>
      <c r="N36" s="1">
        <v>74</v>
      </c>
      <c r="O36" s="1">
        <v>428</v>
      </c>
      <c r="P36" s="1">
        <v>418</v>
      </c>
      <c r="Q36" s="1">
        <v>9</v>
      </c>
      <c r="R36" s="1">
        <v>0</v>
      </c>
      <c r="S36" s="1">
        <v>0</v>
      </c>
      <c r="T36" s="1">
        <v>7</v>
      </c>
      <c r="U36" s="1">
        <v>0</v>
      </c>
      <c r="V36" s="1">
        <v>13</v>
      </c>
      <c r="W36" s="1">
        <v>0</v>
      </c>
      <c r="X36" s="1">
        <v>0</v>
      </c>
      <c r="Y36" s="114">
        <v>0.44</v>
      </c>
      <c r="AA36" s="1">
        <f t="shared" si="17"/>
        <v>49487</v>
      </c>
      <c r="AB36" s="1">
        <f t="shared" si="17"/>
        <v>513</v>
      </c>
      <c r="AC36" s="1">
        <f t="shared" si="18"/>
        <v>12</v>
      </c>
      <c r="AD36" s="1">
        <f t="shared" si="19"/>
        <v>0</v>
      </c>
      <c r="AE36" s="1">
        <f t="shared" si="27"/>
        <v>54</v>
      </c>
      <c r="AF36" s="1">
        <f t="shared" si="20"/>
        <v>2</v>
      </c>
      <c r="AG36" s="1">
        <f t="shared" si="20"/>
        <v>0</v>
      </c>
      <c r="AH36" s="1">
        <f t="shared" si="20"/>
        <v>0</v>
      </c>
      <c r="AI36" s="1">
        <f t="shared" si="28"/>
        <v>56</v>
      </c>
      <c r="AJ36" s="9">
        <f t="shared" si="1"/>
        <v>0</v>
      </c>
      <c r="AK36" s="9">
        <f t="shared" si="2"/>
        <v>1.0240000000000001E-2</v>
      </c>
      <c r="AL36" s="9">
        <f t="shared" si="3"/>
        <v>0.01</v>
      </c>
      <c r="AM36" s="9">
        <f t="shared" si="4"/>
        <v>2.4000000000000001E-4</v>
      </c>
      <c r="AN36" s="9">
        <f t="shared" si="5"/>
        <v>0</v>
      </c>
      <c r="AO36" s="9">
        <f t="shared" si="6"/>
        <v>1.1199999999999999E-3</v>
      </c>
      <c r="AP36" s="1">
        <f t="shared" si="21"/>
        <v>1</v>
      </c>
      <c r="AQ36" s="1">
        <f t="shared" si="21"/>
        <v>0</v>
      </c>
      <c r="AR36" s="1"/>
      <c r="AS36" s="1">
        <f t="shared" si="22"/>
        <v>0</v>
      </c>
      <c r="AT36" s="1">
        <f t="shared" si="29"/>
        <v>1</v>
      </c>
      <c r="AU36" s="1">
        <f t="shared" si="7"/>
        <v>13</v>
      </c>
      <c r="AV36" s="9">
        <f t="shared" si="23"/>
        <v>2.5999999999999998E-4</v>
      </c>
      <c r="AW36" s="9">
        <f t="shared" si="8"/>
        <v>2.5999999999999998E-4</v>
      </c>
      <c r="AX36" s="9">
        <f t="shared" si="9"/>
        <v>0</v>
      </c>
      <c r="AY36" s="9">
        <f t="shared" si="10"/>
        <v>0</v>
      </c>
      <c r="AZ36" s="9">
        <f t="shared" si="11"/>
        <v>2.0000000000000002E-5</v>
      </c>
      <c r="BA36" s="1">
        <f t="shared" si="24"/>
        <v>0</v>
      </c>
      <c r="BJ36" s="7">
        <f t="shared" si="31"/>
        <v>24</v>
      </c>
      <c r="BK36" s="7">
        <f t="shared" si="31"/>
        <v>23</v>
      </c>
      <c r="BL36" s="1">
        <f t="shared" si="12"/>
        <v>11523.313559536366</v>
      </c>
      <c r="BM36" s="74">
        <f>+EvolOf!H25</f>
        <v>5844</v>
      </c>
      <c r="BN36" s="1">
        <f t="shared" si="13"/>
        <v>7698</v>
      </c>
      <c r="BO36" s="1">
        <f t="shared" si="25"/>
        <v>3825.3135595363656</v>
      </c>
      <c r="BP36" s="36">
        <f t="shared" si="26"/>
        <v>0.49692303969035656</v>
      </c>
      <c r="BQ36" s="1">
        <f t="shared" si="14"/>
        <v>14633023.82877278</v>
      </c>
      <c r="BR36" s="1">
        <f t="shared" si="15"/>
        <v>11523.313559536366</v>
      </c>
      <c r="BS36" s="1">
        <f t="shared" si="16"/>
        <v>11253.235897984732</v>
      </c>
      <c r="CD36" s="1"/>
      <c r="CE36" s="1"/>
      <c r="CF36" s="1"/>
      <c r="CG36" s="1"/>
    </row>
    <row r="37" spans="1:85" x14ac:dyDescent="0.3">
      <c r="B37" s="1">
        <f t="shared" si="0"/>
        <v>576</v>
      </c>
      <c r="C37" s="1">
        <v>24</v>
      </c>
      <c r="D37" s="1">
        <v>49422</v>
      </c>
      <c r="E37" s="1">
        <v>561</v>
      </c>
      <c r="F37" s="1">
        <v>0</v>
      </c>
      <c r="G37" s="1">
        <v>15</v>
      </c>
      <c r="H37" s="1">
        <v>0</v>
      </c>
      <c r="I37" s="1">
        <v>0</v>
      </c>
      <c r="J37" s="5">
        <v>53.99</v>
      </c>
      <c r="K37" s="5">
        <v>1.74</v>
      </c>
      <c r="L37" s="5">
        <v>13.5</v>
      </c>
      <c r="M37" s="111">
        <v>2.0299999999999998</v>
      </c>
      <c r="N37" s="1">
        <v>83</v>
      </c>
      <c r="O37" s="1">
        <v>483</v>
      </c>
      <c r="P37" s="1">
        <v>471</v>
      </c>
      <c r="Q37" s="1">
        <v>12</v>
      </c>
      <c r="R37" s="1">
        <v>0</v>
      </c>
      <c r="S37" s="1">
        <v>0</v>
      </c>
      <c r="T37" s="1">
        <v>8</v>
      </c>
      <c r="U37" s="1">
        <v>0</v>
      </c>
      <c r="V37" s="1">
        <v>15</v>
      </c>
      <c r="W37" s="1">
        <v>0</v>
      </c>
      <c r="X37" s="1">
        <v>0</v>
      </c>
      <c r="Y37" s="114">
        <v>0.32</v>
      </c>
      <c r="AA37" s="1">
        <f t="shared" si="17"/>
        <v>49422</v>
      </c>
      <c r="AB37" s="1">
        <f t="shared" si="17"/>
        <v>576</v>
      </c>
      <c r="AC37" s="1">
        <f t="shared" si="18"/>
        <v>15</v>
      </c>
      <c r="AD37" s="1">
        <f t="shared" si="19"/>
        <v>0</v>
      </c>
      <c r="AE37" s="1">
        <f t="shared" si="27"/>
        <v>61</v>
      </c>
      <c r="AF37" s="1">
        <f t="shared" si="20"/>
        <v>3</v>
      </c>
      <c r="AG37" s="1">
        <f t="shared" si="20"/>
        <v>0</v>
      </c>
      <c r="AH37" s="1">
        <f t="shared" si="20"/>
        <v>0</v>
      </c>
      <c r="AI37" s="1">
        <f t="shared" si="28"/>
        <v>64</v>
      </c>
      <c r="AJ37" s="9">
        <f t="shared" si="1"/>
        <v>0</v>
      </c>
      <c r="AK37" s="9">
        <f t="shared" si="2"/>
        <v>1.1520000000000001E-2</v>
      </c>
      <c r="AL37" s="9">
        <f t="shared" si="3"/>
        <v>1.1220000000000001E-2</v>
      </c>
      <c r="AM37" s="9">
        <f t="shared" si="4"/>
        <v>2.9999999999999997E-4</v>
      </c>
      <c r="AN37" s="9">
        <f t="shared" si="5"/>
        <v>0</v>
      </c>
      <c r="AO37" s="9">
        <f t="shared" si="6"/>
        <v>1.2800000000000001E-3</v>
      </c>
      <c r="AP37" s="1">
        <f t="shared" si="21"/>
        <v>2</v>
      </c>
      <c r="AQ37" s="1">
        <f t="shared" si="21"/>
        <v>0</v>
      </c>
      <c r="AR37" s="1"/>
      <c r="AS37" s="1">
        <f t="shared" si="22"/>
        <v>0</v>
      </c>
      <c r="AT37" s="1">
        <f t="shared" si="29"/>
        <v>2</v>
      </c>
      <c r="AU37" s="1">
        <f t="shared" si="7"/>
        <v>15</v>
      </c>
      <c r="AV37" s="9">
        <f t="shared" si="23"/>
        <v>2.9999999999999997E-4</v>
      </c>
      <c r="AW37" s="9">
        <f t="shared" si="8"/>
        <v>2.9999999999999997E-4</v>
      </c>
      <c r="AX37" s="9">
        <f t="shared" si="9"/>
        <v>0</v>
      </c>
      <c r="AY37" s="9">
        <f t="shared" si="10"/>
        <v>0</v>
      </c>
      <c r="AZ37" s="9">
        <f t="shared" si="11"/>
        <v>4.0000000000000003E-5</v>
      </c>
      <c r="BA37" s="1">
        <f t="shared" si="24"/>
        <v>0</v>
      </c>
      <c r="BJ37" s="7">
        <f t="shared" si="31"/>
        <v>25</v>
      </c>
      <c r="BK37" s="7">
        <f t="shared" si="31"/>
        <v>24</v>
      </c>
      <c r="BL37" s="1">
        <f t="shared" si="12"/>
        <v>12963.727754478412</v>
      </c>
      <c r="BM37" s="74">
        <f>+EvolOf!H26</f>
        <v>7698</v>
      </c>
      <c r="BN37" s="1">
        <f t="shared" si="13"/>
        <v>9149</v>
      </c>
      <c r="BO37" s="1">
        <f t="shared" si="25"/>
        <v>3814.727754478412</v>
      </c>
      <c r="BP37" s="36">
        <f t="shared" si="26"/>
        <v>0.41695570603108667</v>
      </c>
      <c r="BQ37" s="1">
        <f t="shared" si="14"/>
        <v>14552147.840787908</v>
      </c>
      <c r="BR37" s="1">
        <f t="shared" si="15"/>
        <v>12963.727754478412</v>
      </c>
      <c r="BS37" s="1">
        <f t="shared" si="16"/>
        <v>12626.130677538869</v>
      </c>
      <c r="CD37" s="1"/>
      <c r="CE37" s="1"/>
      <c r="CF37" s="1"/>
      <c r="CG37" s="1"/>
    </row>
    <row r="38" spans="1:85" x14ac:dyDescent="0.3">
      <c r="B38" s="1">
        <f t="shared" si="0"/>
        <v>656</v>
      </c>
      <c r="C38" s="1">
        <v>25</v>
      </c>
      <c r="D38" s="1">
        <v>49342</v>
      </c>
      <c r="E38" s="1">
        <v>637</v>
      </c>
      <c r="F38" s="1">
        <v>0</v>
      </c>
      <c r="G38" s="1">
        <v>19</v>
      </c>
      <c r="H38" s="1">
        <v>0</v>
      </c>
      <c r="I38" s="1">
        <v>0</v>
      </c>
      <c r="J38" s="5">
        <v>53.99</v>
      </c>
      <c r="K38" s="5">
        <v>1.74</v>
      </c>
      <c r="L38" s="5">
        <v>13.9</v>
      </c>
      <c r="M38" s="111">
        <v>1.98</v>
      </c>
      <c r="N38" s="1">
        <v>94</v>
      </c>
      <c r="O38" s="1">
        <v>552</v>
      </c>
      <c r="P38" s="1">
        <v>537</v>
      </c>
      <c r="Q38" s="1">
        <v>15</v>
      </c>
      <c r="R38" s="1">
        <v>0</v>
      </c>
      <c r="S38" s="1">
        <v>0</v>
      </c>
      <c r="T38" s="1">
        <v>9</v>
      </c>
      <c r="U38" s="1">
        <v>0</v>
      </c>
      <c r="V38" s="1">
        <v>17</v>
      </c>
      <c r="W38" s="1">
        <v>0</v>
      </c>
      <c r="X38" s="1">
        <v>0</v>
      </c>
      <c r="Y38" s="114">
        <v>0.41</v>
      </c>
      <c r="AA38" s="1">
        <f t="shared" si="17"/>
        <v>49342</v>
      </c>
      <c r="AB38" s="1">
        <f t="shared" si="17"/>
        <v>654</v>
      </c>
      <c r="AC38" s="1">
        <f t="shared" si="18"/>
        <v>19</v>
      </c>
      <c r="AD38" s="1">
        <f t="shared" si="19"/>
        <v>0</v>
      </c>
      <c r="AE38" s="1">
        <f t="shared" si="27"/>
        <v>76</v>
      </c>
      <c r="AF38" s="1">
        <f t="shared" si="20"/>
        <v>4</v>
      </c>
      <c r="AG38" s="1">
        <f t="shared" si="20"/>
        <v>0</v>
      </c>
      <c r="AH38" s="1">
        <f t="shared" si="20"/>
        <v>0</v>
      </c>
      <c r="AI38" s="1">
        <f t="shared" si="28"/>
        <v>80</v>
      </c>
      <c r="AJ38" s="9">
        <f t="shared" si="1"/>
        <v>0</v>
      </c>
      <c r="AK38" s="9">
        <f t="shared" si="2"/>
        <v>1.312E-2</v>
      </c>
      <c r="AL38" s="9">
        <f t="shared" si="3"/>
        <v>1.274E-2</v>
      </c>
      <c r="AM38" s="9">
        <f t="shared" si="4"/>
        <v>3.8000000000000002E-4</v>
      </c>
      <c r="AN38" s="9">
        <f t="shared" si="5"/>
        <v>0</v>
      </c>
      <c r="AO38" s="9">
        <f t="shared" si="6"/>
        <v>1.6000000000000001E-3</v>
      </c>
      <c r="AP38" s="1">
        <f t="shared" si="21"/>
        <v>2</v>
      </c>
      <c r="AQ38" s="1">
        <f t="shared" si="21"/>
        <v>0</v>
      </c>
      <c r="AR38" s="1"/>
      <c r="AS38" s="1">
        <f t="shared" si="22"/>
        <v>0</v>
      </c>
      <c r="AT38" s="1">
        <f t="shared" si="29"/>
        <v>2</v>
      </c>
      <c r="AU38" s="1">
        <f t="shared" si="7"/>
        <v>17</v>
      </c>
      <c r="AV38" s="9">
        <f t="shared" si="23"/>
        <v>3.4000000000000002E-4</v>
      </c>
      <c r="AW38" s="9">
        <f t="shared" si="8"/>
        <v>3.4000000000000002E-4</v>
      </c>
      <c r="AX38" s="9">
        <f t="shared" si="9"/>
        <v>0</v>
      </c>
      <c r="AY38" s="9">
        <f t="shared" si="10"/>
        <v>0</v>
      </c>
      <c r="AZ38" s="9">
        <f t="shared" si="11"/>
        <v>4.0000000000000003E-5</v>
      </c>
      <c r="BA38" s="1">
        <f t="shared" si="24"/>
        <v>0</v>
      </c>
      <c r="BJ38" s="7">
        <f t="shared" si="31"/>
        <v>26</v>
      </c>
      <c r="BK38" s="7">
        <f t="shared" si="31"/>
        <v>25</v>
      </c>
      <c r="BL38" s="1">
        <f t="shared" si="12"/>
        <v>14764.245498155968</v>
      </c>
      <c r="BM38" s="74">
        <f>+EvolOf!H27</f>
        <v>9149</v>
      </c>
      <c r="BN38" s="1">
        <f t="shared" si="13"/>
        <v>11178</v>
      </c>
      <c r="BO38" s="1">
        <f t="shared" si="25"/>
        <v>3586.2454981559677</v>
      </c>
      <c r="BP38" s="36">
        <f t="shared" si="26"/>
        <v>0.32083069405582099</v>
      </c>
      <c r="BQ38" s="1">
        <f t="shared" si="14"/>
        <v>12861156.773043945</v>
      </c>
      <c r="BR38" s="1">
        <f t="shared" si="15"/>
        <v>14764.245498155968</v>
      </c>
      <c r="BS38" s="1">
        <f t="shared" si="16"/>
        <v>14336.622534032549</v>
      </c>
      <c r="CD38" s="1"/>
      <c r="CE38" s="1"/>
      <c r="CF38" s="1"/>
      <c r="CG38" s="1"/>
    </row>
    <row r="39" spans="1:85" x14ac:dyDescent="0.3">
      <c r="B39" s="1">
        <f t="shared" si="0"/>
        <v>746</v>
      </c>
      <c r="C39" s="1">
        <v>26</v>
      </c>
      <c r="D39" s="1">
        <v>49253</v>
      </c>
      <c r="E39" s="1">
        <v>722</v>
      </c>
      <c r="F39" s="1">
        <v>0</v>
      </c>
      <c r="G39" s="1">
        <v>24</v>
      </c>
      <c r="H39" s="1">
        <v>0</v>
      </c>
      <c r="I39" s="1">
        <v>0</v>
      </c>
      <c r="J39" s="5">
        <v>53.99</v>
      </c>
      <c r="K39" s="5">
        <v>1.73</v>
      </c>
      <c r="L39" s="5">
        <v>14.6</v>
      </c>
      <c r="M39" s="111">
        <v>2.02</v>
      </c>
      <c r="N39" s="1">
        <v>107</v>
      </c>
      <c r="O39" s="1">
        <v>628</v>
      </c>
      <c r="P39" s="1">
        <v>609</v>
      </c>
      <c r="Q39" s="1">
        <v>19</v>
      </c>
      <c r="R39" s="1">
        <v>0</v>
      </c>
      <c r="S39" s="1">
        <v>0</v>
      </c>
      <c r="T39" s="1">
        <v>9</v>
      </c>
      <c r="U39" s="1">
        <v>0</v>
      </c>
      <c r="V39" s="1">
        <v>20</v>
      </c>
      <c r="W39" s="1">
        <v>0</v>
      </c>
      <c r="X39" s="1">
        <v>0</v>
      </c>
      <c r="Y39" s="114">
        <v>0.53</v>
      </c>
      <c r="AA39" s="1">
        <f t="shared" si="17"/>
        <v>49253</v>
      </c>
      <c r="AB39" s="1">
        <f t="shared" si="17"/>
        <v>742</v>
      </c>
      <c r="AC39" s="1">
        <f t="shared" si="18"/>
        <v>24</v>
      </c>
      <c r="AD39" s="1">
        <f t="shared" si="19"/>
        <v>0</v>
      </c>
      <c r="AE39" s="1">
        <f t="shared" si="27"/>
        <v>85</v>
      </c>
      <c r="AF39" s="1">
        <f t="shared" si="20"/>
        <v>5</v>
      </c>
      <c r="AG39" s="1">
        <f t="shared" si="20"/>
        <v>0</v>
      </c>
      <c r="AH39" s="1">
        <f t="shared" si="20"/>
        <v>0</v>
      </c>
      <c r="AI39" s="1">
        <f t="shared" si="28"/>
        <v>90</v>
      </c>
      <c r="AJ39" s="9">
        <f t="shared" si="1"/>
        <v>0</v>
      </c>
      <c r="AK39" s="9">
        <f t="shared" si="2"/>
        <v>1.4919999999999999E-2</v>
      </c>
      <c r="AL39" s="9">
        <f t="shared" si="3"/>
        <v>1.444E-2</v>
      </c>
      <c r="AM39" s="9">
        <f t="shared" si="4"/>
        <v>4.8000000000000001E-4</v>
      </c>
      <c r="AN39" s="9">
        <f t="shared" si="5"/>
        <v>0</v>
      </c>
      <c r="AO39" s="9">
        <f t="shared" si="6"/>
        <v>1.8E-3</v>
      </c>
      <c r="AP39" s="1">
        <f t="shared" si="21"/>
        <v>3</v>
      </c>
      <c r="AQ39" s="1">
        <f t="shared" si="21"/>
        <v>0</v>
      </c>
      <c r="AR39" s="1"/>
      <c r="AS39" s="1">
        <f t="shared" si="22"/>
        <v>0</v>
      </c>
      <c r="AT39" s="1">
        <f t="shared" si="29"/>
        <v>3</v>
      </c>
      <c r="AU39" s="1">
        <f t="shared" si="7"/>
        <v>20</v>
      </c>
      <c r="AV39" s="9">
        <f t="shared" si="23"/>
        <v>4.0000000000000002E-4</v>
      </c>
      <c r="AW39" s="9">
        <f t="shared" si="8"/>
        <v>4.0000000000000002E-4</v>
      </c>
      <c r="AX39" s="9">
        <f t="shared" si="9"/>
        <v>0</v>
      </c>
      <c r="AY39" s="9">
        <f t="shared" si="10"/>
        <v>0</v>
      </c>
      <c r="AZ39" s="9">
        <f t="shared" si="11"/>
        <v>6.0000000000000002E-5</v>
      </c>
      <c r="BA39" s="1">
        <f t="shared" si="24"/>
        <v>0</v>
      </c>
      <c r="BJ39" s="7">
        <f t="shared" si="31"/>
        <v>27</v>
      </c>
      <c r="BK39" s="7">
        <f t="shared" si="31"/>
        <v>26</v>
      </c>
      <c r="BL39" s="1">
        <f t="shared" si="12"/>
        <v>16789.82795979322</v>
      </c>
      <c r="BM39" s="74">
        <f>+EvolOf!H28</f>
        <v>11178</v>
      </c>
      <c r="BN39" s="1">
        <f t="shared" si="13"/>
        <v>13716</v>
      </c>
      <c r="BO39" s="1">
        <f t="shared" si="25"/>
        <v>3073.8279597932196</v>
      </c>
      <c r="BP39" s="36">
        <f t="shared" si="26"/>
        <v>0.22410527557547533</v>
      </c>
      <c r="BQ39" s="1">
        <f t="shared" si="14"/>
        <v>9448418.3264065478</v>
      </c>
      <c r="BR39" s="1">
        <f t="shared" si="15"/>
        <v>16789.82795979322</v>
      </c>
      <c r="BS39" s="1">
        <f t="shared" si="16"/>
        <v>16249.672636689953</v>
      </c>
      <c r="CD39" s="1"/>
      <c r="CE39" s="1"/>
      <c r="CF39" s="1"/>
      <c r="CG39" s="1"/>
    </row>
    <row r="40" spans="1:85" x14ac:dyDescent="0.3">
      <c r="B40" s="1">
        <f t="shared" si="0"/>
        <v>845</v>
      </c>
      <c r="C40" s="1">
        <v>27</v>
      </c>
      <c r="D40" s="1">
        <v>49154</v>
      </c>
      <c r="E40" s="1">
        <v>815</v>
      </c>
      <c r="F40" s="1">
        <v>0</v>
      </c>
      <c r="G40" s="1">
        <v>30</v>
      </c>
      <c r="H40" s="1">
        <v>0</v>
      </c>
      <c r="I40" s="1">
        <v>0</v>
      </c>
      <c r="J40" s="5">
        <v>53.99</v>
      </c>
      <c r="K40" s="5">
        <v>1.73</v>
      </c>
      <c r="L40" s="5">
        <v>15.3</v>
      </c>
      <c r="M40" s="111">
        <v>2.0499999999999998</v>
      </c>
      <c r="N40" s="1">
        <v>121</v>
      </c>
      <c r="O40" s="1">
        <v>713</v>
      </c>
      <c r="P40" s="1">
        <v>689</v>
      </c>
      <c r="Q40" s="1">
        <v>23</v>
      </c>
      <c r="R40" s="1">
        <v>0</v>
      </c>
      <c r="S40" s="1">
        <v>0</v>
      </c>
      <c r="T40" s="1">
        <v>10</v>
      </c>
      <c r="U40" s="1">
        <v>0</v>
      </c>
      <c r="V40" s="1">
        <v>22</v>
      </c>
      <c r="W40" s="1">
        <v>0</v>
      </c>
      <c r="X40" s="1">
        <v>0</v>
      </c>
      <c r="Y40" s="114">
        <v>0.56999999999999995</v>
      </c>
      <c r="AA40" s="1">
        <f t="shared" si="17"/>
        <v>49154</v>
      </c>
      <c r="AB40" s="1">
        <f t="shared" si="17"/>
        <v>837</v>
      </c>
      <c r="AC40" s="1">
        <f t="shared" si="18"/>
        <v>30</v>
      </c>
      <c r="AD40" s="1">
        <f t="shared" si="19"/>
        <v>0</v>
      </c>
      <c r="AE40" s="1">
        <f t="shared" si="27"/>
        <v>93</v>
      </c>
      <c r="AF40" s="1">
        <f t="shared" si="20"/>
        <v>6</v>
      </c>
      <c r="AG40" s="1">
        <f t="shared" si="20"/>
        <v>0</v>
      </c>
      <c r="AH40" s="1">
        <f t="shared" si="20"/>
        <v>0</v>
      </c>
      <c r="AI40" s="1">
        <f t="shared" si="28"/>
        <v>99</v>
      </c>
      <c r="AJ40" s="9">
        <f t="shared" si="1"/>
        <v>0</v>
      </c>
      <c r="AK40" s="9">
        <f t="shared" si="2"/>
        <v>1.6899999999999998E-2</v>
      </c>
      <c r="AL40" s="9">
        <f t="shared" si="3"/>
        <v>1.6299999999999999E-2</v>
      </c>
      <c r="AM40" s="9">
        <f t="shared" si="4"/>
        <v>5.9999999999999995E-4</v>
      </c>
      <c r="AN40" s="9">
        <f t="shared" si="5"/>
        <v>0</v>
      </c>
      <c r="AO40" s="9">
        <f t="shared" si="6"/>
        <v>1.98E-3</v>
      </c>
      <c r="AP40" s="1">
        <f t="shared" si="21"/>
        <v>2</v>
      </c>
      <c r="AQ40" s="1">
        <f t="shared" si="21"/>
        <v>0</v>
      </c>
      <c r="AR40" s="1"/>
      <c r="AS40" s="1">
        <f t="shared" si="22"/>
        <v>0</v>
      </c>
      <c r="AT40" s="1">
        <f t="shared" si="29"/>
        <v>2</v>
      </c>
      <c r="AU40" s="1">
        <f t="shared" si="7"/>
        <v>22</v>
      </c>
      <c r="AV40" s="9">
        <f t="shared" si="23"/>
        <v>4.4000000000000002E-4</v>
      </c>
      <c r="AW40" s="9">
        <f t="shared" si="8"/>
        <v>4.4000000000000002E-4</v>
      </c>
      <c r="AX40" s="9">
        <f t="shared" si="9"/>
        <v>0</v>
      </c>
      <c r="AY40" s="9">
        <f t="shared" si="10"/>
        <v>0</v>
      </c>
      <c r="AZ40" s="9">
        <f t="shared" si="11"/>
        <v>4.0000000000000003E-5</v>
      </c>
      <c r="BA40" s="1">
        <f t="shared" si="24"/>
        <v>0</v>
      </c>
      <c r="BJ40" s="7">
        <f t="shared" si="31"/>
        <v>28</v>
      </c>
      <c r="BK40" s="7">
        <f t="shared" si="31"/>
        <v>27</v>
      </c>
      <c r="BL40" s="1">
        <f t="shared" si="12"/>
        <v>19017.968667594196</v>
      </c>
      <c r="BM40" s="74">
        <f>+EvolOf!H29</f>
        <v>13716</v>
      </c>
      <c r="BN40" s="1">
        <f t="shared" si="13"/>
        <v>17147</v>
      </c>
      <c r="BO40" s="1">
        <f t="shared" si="25"/>
        <v>1870.9686675941957</v>
      </c>
      <c r="BP40" s="36">
        <f t="shared" si="26"/>
        <v>0.1091134698544467</v>
      </c>
      <c r="BQ40" s="1">
        <f t="shared" si="14"/>
        <v>3500523.7551191999</v>
      </c>
      <c r="BR40" s="1">
        <f t="shared" si="15"/>
        <v>19017.968667594196</v>
      </c>
      <c r="BS40" s="1">
        <f t="shared" si="16"/>
        <v>18342.774513715114</v>
      </c>
      <c r="CD40" s="1"/>
      <c r="CE40" s="1"/>
      <c r="CF40" s="1"/>
      <c r="CG40" s="1"/>
    </row>
    <row r="41" spans="1:85" x14ac:dyDescent="0.3">
      <c r="B41" s="1">
        <f t="shared" si="0"/>
        <v>957</v>
      </c>
      <c r="C41" s="1">
        <v>28</v>
      </c>
      <c r="D41" s="1">
        <v>49042</v>
      </c>
      <c r="E41" s="1">
        <v>921</v>
      </c>
      <c r="F41" s="1">
        <v>0</v>
      </c>
      <c r="G41" s="1">
        <v>36</v>
      </c>
      <c r="H41" s="1">
        <v>0</v>
      </c>
      <c r="I41" s="1">
        <v>0</v>
      </c>
      <c r="J41" s="5">
        <v>53.99</v>
      </c>
      <c r="K41" s="5">
        <v>1.73</v>
      </c>
      <c r="L41" s="5">
        <v>16</v>
      </c>
      <c r="M41" s="111">
        <v>2.04</v>
      </c>
      <c r="N41" s="1">
        <v>136</v>
      </c>
      <c r="O41" s="1">
        <v>811</v>
      </c>
      <c r="P41" s="1">
        <v>782</v>
      </c>
      <c r="Q41" s="1">
        <v>29</v>
      </c>
      <c r="R41" s="1">
        <v>0</v>
      </c>
      <c r="S41" s="1">
        <v>0</v>
      </c>
      <c r="T41" s="1">
        <v>11</v>
      </c>
      <c r="U41" s="1">
        <v>0</v>
      </c>
      <c r="V41" s="1">
        <v>25</v>
      </c>
      <c r="W41" s="1">
        <v>0</v>
      </c>
      <c r="X41" s="1">
        <v>0</v>
      </c>
      <c r="Y41" s="114">
        <v>0.64</v>
      </c>
      <c r="AA41" s="1">
        <f t="shared" si="17"/>
        <v>49042</v>
      </c>
      <c r="AB41" s="1">
        <f t="shared" si="17"/>
        <v>946</v>
      </c>
      <c r="AC41" s="1">
        <f t="shared" si="18"/>
        <v>36</v>
      </c>
      <c r="AD41" s="1">
        <f t="shared" si="19"/>
        <v>0</v>
      </c>
      <c r="AE41" s="1">
        <f t="shared" si="27"/>
        <v>106</v>
      </c>
      <c r="AF41" s="1">
        <f t="shared" si="20"/>
        <v>6</v>
      </c>
      <c r="AG41" s="1">
        <f t="shared" si="20"/>
        <v>0</v>
      </c>
      <c r="AH41" s="1">
        <f t="shared" si="20"/>
        <v>0</v>
      </c>
      <c r="AI41" s="1">
        <f t="shared" si="28"/>
        <v>112</v>
      </c>
      <c r="AJ41" s="9">
        <f t="shared" si="1"/>
        <v>0</v>
      </c>
      <c r="AK41" s="9">
        <f t="shared" si="2"/>
        <v>1.9140000000000001E-2</v>
      </c>
      <c r="AL41" s="9">
        <f t="shared" si="3"/>
        <v>1.8419999999999999E-2</v>
      </c>
      <c r="AM41" s="9">
        <f t="shared" si="4"/>
        <v>7.2000000000000005E-4</v>
      </c>
      <c r="AN41" s="9">
        <f t="shared" si="5"/>
        <v>0</v>
      </c>
      <c r="AO41" s="9">
        <f t="shared" si="6"/>
        <v>2.2399999999999998E-3</v>
      </c>
      <c r="AP41" s="1">
        <f t="shared" si="21"/>
        <v>3</v>
      </c>
      <c r="AQ41" s="1">
        <f t="shared" si="21"/>
        <v>0</v>
      </c>
      <c r="AR41" s="1"/>
      <c r="AS41" s="1">
        <f t="shared" si="22"/>
        <v>0</v>
      </c>
      <c r="AT41" s="1">
        <f t="shared" si="29"/>
        <v>3</v>
      </c>
      <c r="AU41" s="1">
        <f t="shared" si="7"/>
        <v>25</v>
      </c>
      <c r="AV41" s="9">
        <f t="shared" si="23"/>
        <v>5.0000000000000001E-4</v>
      </c>
      <c r="AW41" s="9">
        <f t="shared" si="8"/>
        <v>5.0000000000000001E-4</v>
      </c>
      <c r="AX41" s="9">
        <f t="shared" si="9"/>
        <v>0</v>
      </c>
      <c r="AY41" s="9">
        <f t="shared" si="10"/>
        <v>0</v>
      </c>
      <c r="AZ41" s="9">
        <f t="shared" si="11"/>
        <v>6.0000000000000002E-5</v>
      </c>
      <c r="BA41" s="1">
        <f t="shared" si="24"/>
        <v>0</v>
      </c>
      <c r="BJ41" s="7">
        <f t="shared" si="31"/>
        <v>29</v>
      </c>
      <c r="BK41" s="7">
        <f t="shared" si="31"/>
        <v>28</v>
      </c>
      <c r="BL41" s="1">
        <f t="shared" si="12"/>
        <v>21538.693508742777</v>
      </c>
      <c r="BM41" s="74">
        <f>+EvolOf!H30</f>
        <v>17147</v>
      </c>
      <c r="BN41" s="1">
        <f t="shared" si="13"/>
        <v>19980</v>
      </c>
      <c r="BO41" s="1">
        <f t="shared" si="25"/>
        <v>1558.6935087427773</v>
      </c>
      <c r="BP41" s="36">
        <f t="shared" si="26"/>
        <v>7.8012688125264074E-2</v>
      </c>
      <c r="BQ41" s="1">
        <f t="shared" si="14"/>
        <v>2429525.4541968703</v>
      </c>
      <c r="BR41" s="1">
        <f t="shared" si="15"/>
        <v>21538.693508742777</v>
      </c>
      <c r="BS41" s="1">
        <f t="shared" si="16"/>
        <v>20728.460524087877</v>
      </c>
      <c r="CD41" s="1"/>
      <c r="CE41" s="1"/>
      <c r="CF41" s="1"/>
      <c r="CG41" s="1"/>
    </row>
    <row r="42" spans="1:85" x14ac:dyDescent="0.3">
      <c r="B42" s="1">
        <f t="shared" si="0"/>
        <v>1078</v>
      </c>
      <c r="C42" s="1">
        <v>29</v>
      </c>
      <c r="D42" s="1">
        <v>48920</v>
      </c>
      <c r="E42" s="1">
        <v>1035</v>
      </c>
      <c r="F42" s="1">
        <v>0</v>
      </c>
      <c r="G42" s="1">
        <v>43</v>
      </c>
      <c r="H42" s="1">
        <v>0</v>
      </c>
      <c r="I42" s="1">
        <v>0</v>
      </c>
      <c r="J42" s="5">
        <v>53.99</v>
      </c>
      <c r="K42" s="5">
        <v>1.72</v>
      </c>
      <c r="L42" s="5">
        <v>16.399999999999999</v>
      </c>
      <c r="M42" s="111">
        <v>2.04</v>
      </c>
      <c r="N42" s="1">
        <v>152</v>
      </c>
      <c r="O42" s="1">
        <v>916</v>
      </c>
      <c r="P42" s="1">
        <v>881</v>
      </c>
      <c r="Q42" s="1">
        <v>35</v>
      </c>
      <c r="R42" s="1">
        <v>0</v>
      </c>
      <c r="S42" s="1">
        <v>0</v>
      </c>
      <c r="T42" s="1">
        <v>13</v>
      </c>
      <c r="U42" s="1">
        <v>0</v>
      </c>
      <c r="V42" s="1">
        <v>27</v>
      </c>
      <c r="W42" s="1">
        <v>1</v>
      </c>
      <c r="X42" s="1">
        <v>0</v>
      </c>
      <c r="Y42" s="114">
        <v>0.68</v>
      </c>
      <c r="AA42" s="1">
        <f t="shared" si="17"/>
        <v>48920</v>
      </c>
      <c r="AB42" s="1">
        <f t="shared" si="17"/>
        <v>1062</v>
      </c>
      <c r="AC42" s="1">
        <f t="shared" si="18"/>
        <v>44</v>
      </c>
      <c r="AD42" s="1">
        <f t="shared" si="19"/>
        <v>0</v>
      </c>
      <c r="AE42" s="1">
        <f t="shared" si="27"/>
        <v>114</v>
      </c>
      <c r="AF42" s="1">
        <f t="shared" si="20"/>
        <v>7</v>
      </c>
      <c r="AG42" s="1">
        <f t="shared" si="20"/>
        <v>0</v>
      </c>
      <c r="AH42" s="1">
        <f t="shared" si="20"/>
        <v>0</v>
      </c>
      <c r="AI42" s="1">
        <f t="shared" si="28"/>
        <v>121</v>
      </c>
      <c r="AJ42" s="9">
        <f t="shared" si="1"/>
        <v>0</v>
      </c>
      <c r="AK42" s="9">
        <f t="shared" si="2"/>
        <v>2.1559999999999999E-2</v>
      </c>
      <c r="AL42" s="9">
        <f t="shared" si="3"/>
        <v>2.07E-2</v>
      </c>
      <c r="AM42" s="9">
        <f t="shared" si="4"/>
        <v>8.5999999999999998E-4</v>
      </c>
      <c r="AN42" s="9">
        <f t="shared" si="5"/>
        <v>0</v>
      </c>
      <c r="AO42" s="9">
        <f t="shared" si="6"/>
        <v>2.4199999999999998E-3</v>
      </c>
      <c r="AP42" s="1">
        <f t="shared" si="21"/>
        <v>2</v>
      </c>
      <c r="AQ42" s="1">
        <f t="shared" si="21"/>
        <v>1</v>
      </c>
      <c r="AR42" s="1"/>
      <c r="AS42" s="1">
        <f t="shared" si="22"/>
        <v>0</v>
      </c>
      <c r="AT42" s="1">
        <f t="shared" si="29"/>
        <v>3</v>
      </c>
      <c r="AU42" s="1">
        <f t="shared" si="7"/>
        <v>28</v>
      </c>
      <c r="AV42" s="9">
        <f t="shared" si="23"/>
        <v>5.5999999999999995E-4</v>
      </c>
      <c r="AW42" s="9">
        <f t="shared" si="8"/>
        <v>5.4000000000000001E-4</v>
      </c>
      <c r="AX42" s="9">
        <f t="shared" si="9"/>
        <v>2.0000000000000002E-5</v>
      </c>
      <c r="AY42" s="9">
        <f t="shared" si="10"/>
        <v>0</v>
      </c>
      <c r="AZ42" s="9">
        <f t="shared" si="11"/>
        <v>6.0000000000000002E-5</v>
      </c>
      <c r="BA42" s="1">
        <f t="shared" si="24"/>
        <v>0</v>
      </c>
      <c r="BJ42" s="7">
        <f t="shared" si="31"/>
        <v>30</v>
      </c>
      <c r="BK42" s="7">
        <f t="shared" si="31"/>
        <v>29</v>
      </c>
      <c r="BL42" s="1">
        <f t="shared" si="12"/>
        <v>24261.976596055083</v>
      </c>
      <c r="BM42" s="74">
        <f>+EvolOf!H31</f>
        <v>19980</v>
      </c>
      <c r="BN42" s="1">
        <f t="shared" si="13"/>
        <v>24926</v>
      </c>
      <c r="BO42" s="1">
        <f t="shared" si="25"/>
        <v>-664.02340394491694</v>
      </c>
      <c r="BP42" s="36">
        <f t="shared" si="26"/>
        <v>-2.6639789936007241E-2</v>
      </c>
      <c r="BQ42" s="1">
        <f t="shared" si="14"/>
        <v>440927.08098659432</v>
      </c>
      <c r="BR42" s="1">
        <f t="shared" si="15"/>
        <v>24261.976596055083</v>
      </c>
      <c r="BS42" s="1">
        <f t="shared" si="16"/>
        <v>23294.198308828396</v>
      </c>
      <c r="CD42" s="1"/>
      <c r="CE42" s="1"/>
      <c r="CF42" s="1"/>
      <c r="CG42" s="1"/>
    </row>
    <row r="43" spans="1:85" x14ac:dyDescent="0.3">
      <c r="B43" s="1">
        <f t="shared" si="0"/>
        <v>1215</v>
      </c>
      <c r="C43" s="1">
        <v>30</v>
      </c>
      <c r="D43" s="1">
        <v>48784</v>
      </c>
      <c r="E43" s="1">
        <v>1163</v>
      </c>
      <c r="F43" s="1">
        <v>0</v>
      </c>
      <c r="G43" s="1">
        <v>52</v>
      </c>
      <c r="H43" s="1">
        <v>0</v>
      </c>
      <c r="I43" s="1">
        <v>0</v>
      </c>
      <c r="J43" s="5">
        <v>53.99</v>
      </c>
      <c r="K43" s="5">
        <v>1.72</v>
      </c>
      <c r="L43" s="5">
        <v>16.8</v>
      </c>
      <c r="M43" s="111">
        <v>2.0699999999999998</v>
      </c>
      <c r="N43" s="1">
        <v>173</v>
      </c>
      <c r="O43" s="1">
        <v>1032</v>
      </c>
      <c r="P43" s="1">
        <v>989</v>
      </c>
      <c r="Q43" s="1">
        <v>42</v>
      </c>
      <c r="R43" s="1">
        <v>0</v>
      </c>
      <c r="S43" s="1">
        <v>0</v>
      </c>
      <c r="T43" s="1">
        <v>14</v>
      </c>
      <c r="U43" s="1">
        <v>1</v>
      </c>
      <c r="V43" s="1">
        <v>31</v>
      </c>
      <c r="W43" s="1">
        <v>1</v>
      </c>
      <c r="X43" s="1">
        <v>0</v>
      </c>
      <c r="Y43" s="114">
        <v>1.01</v>
      </c>
      <c r="AA43" s="1">
        <f t="shared" si="17"/>
        <v>48785</v>
      </c>
      <c r="AB43" s="1">
        <f t="shared" si="17"/>
        <v>1194</v>
      </c>
      <c r="AC43" s="1">
        <f t="shared" si="18"/>
        <v>53</v>
      </c>
      <c r="AD43" s="1">
        <f t="shared" si="19"/>
        <v>0</v>
      </c>
      <c r="AE43" s="1">
        <f t="shared" si="27"/>
        <v>128</v>
      </c>
      <c r="AF43" s="1">
        <f t="shared" si="20"/>
        <v>9</v>
      </c>
      <c r="AG43" s="1">
        <f t="shared" si="20"/>
        <v>0</v>
      </c>
      <c r="AH43" s="1">
        <f t="shared" si="20"/>
        <v>0</v>
      </c>
      <c r="AI43" s="1">
        <f t="shared" si="28"/>
        <v>137</v>
      </c>
      <c r="AJ43" s="9">
        <f t="shared" si="1"/>
        <v>0</v>
      </c>
      <c r="AK43" s="9">
        <f t="shared" si="2"/>
        <v>2.4299999999999999E-2</v>
      </c>
      <c r="AL43" s="9">
        <f t="shared" si="3"/>
        <v>2.3259999999999999E-2</v>
      </c>
      <c r="AM43" s="9">
        <f t="shared" si="4"/>
        <v>1.0399999999999999E-3</v>
      </c>
      <c r="AN43" s="9">
        <f t="shared" si="5"/>
        <v>0</v>
      </c>
      <c r="AO43" s="9">
        <f t="shared" si="6"/>
        <v>2.7399999999999998E-3</v>
      </c>
      <c r="AP43" s="1">
        <f t="shared" si="21"/>
        <v>4</v>
      </c>
      <c r="AQ43" s="1">
        <f t="shared" si="21"/>
        <v>0</v>
      </c>
      <c r="AR43" s="1"/>
      <c r="AS43" s="1">
        <f t="shared" si="22"/>
        <v>0</v>
      </c>
      <c r="AT43" s="1">
        <f t="shared" si="29"/>
        <v>4</v>
      </c>
      <c r="AU43" s="1">
        <f t="shared" si="7"/>
        <v>32</v>
      </c>
      <c r="AV43" s="9">
        <f t="shared" si="23"/>
        <v>6.4000000000000005E-4</v>
      </c>
      <c r="AW43" s="9">
        <f t="shared" si="8"/>
        <v>6.2E-4</v>
      </c>
      <c r="AX43" s="9">
        <f t="shared" si="9"/>
        <v>2.0000000000000002E-5</v>
      </c>
      <c r="AY43" s="9">
        <f t="shared" si="10"/>
        <v>0</v>
      </c>
      <c r="AZ43" s="9">
        <f t="shared" si="11"/>
        <v>8.0000000000000007E-5</v>
      </c>
      <c r="BA43" s="1">
        <f t="shared" si="24"/>
        <v>0</v>
      </c>
      <c r="BJ43" s="7">
        <f t="shared" si="31"/>
        <v>31</v>
      </c>
      <c r="BK43" s="7">
        <f t="shared" si="31"/>
        <v>30</v>
      </c>
      <c r="BL43" s="1">
        <f t="shared" si="12"/>
        <v>27345.3632321029</v>
      </c>
      <c r="BM43" s="74">
        <f>+EvolOf!H32</f>
        <v>24926</v>
      </c>
      <c r="BN43" s="1">
        <f t="shared" si="13"/>
        <v>28572</v>
      </c>
      <c r="BO43" s="1">
        <f t="shared" si="25"/>
        <v>-1226.6367678971001</v>
      </c>
      <c r="BP43" s="36">
        <f t="shared" si="26"/>
        <v>-4.2931428247833581E-2</v>
      </c>
      <c r="BQ43" s="1">
        <f t="shared" si="14"/>
        <v>1504637.7603570442</v>
      </c>
      <c r="BR43" s="1">
        <f t="shared" si="15"/>
        <v>27345.3632321029</v>
      </c>
      <c r="BS43" s="1">
        <f t="shared" si="16"/>
        <v>26175.026698712485</v>
      </c>
      <c r="CD43" s="1"/>
      <c r="CE43" s="1"/>
      <c r="CF43" s="1"/>
      <c r="CG43" s="1"/>
    </row>
    <row r="44" spans="1:85" x14ac:dyDescent="0.3">
      <c r="B44" s="1">
        <f t="shared" si="0"/>
        <v>1362</v>
      </c>
      <c r="C44" s="1">
        <v>31</v>
      </c>
      <c r="D44" s="1">
        <v>48636</v>
      </c>
      <c r="E44" s="1">
        <v>1299</v>
      </c>
      <c r="F44" s="1">
        <v>0</v>
      </c>
      <c r="G44" s="1">
        <v>63</v>
      </c>
      <c r="H44" s="1">
        <v>0</v>
      </c>
      <c r="I44" s="1">
        <v>0</v>
      </c>
      <c r="J44" s="5">
        <v>53.99</v>
      </c>
      <c r="K44" s="5">
        <v>1.71</v>
      </c>
      <c r="L44" s="5">
        <v>17.3</v>
      </c>
      <c r="M44" s="111">
        <v>2.0499999999999998</v>
      </c>
      <c r="N44" s="1">
        <v>195</v>
      </c>
      <c r="O44" s="1">
        <v>1157</v>
      </c>
      <c r="P44" s="1">
        <v>1105</v>
      </c>
      <c r="Q44" s="1">
        <v>52</v>
      </c>
      <c r="R44" s="1">
        <v>0</v>
      </c>
      <c r="S44" s="1">
        <v>0</v>
      </c>
      <c r="T44" s="1">
        <v>16</v>
      </c>
      <c r="U44" s="1">
        <v>1</v>
      </c>
      <c r="V44" s="1">
        <v>35</v>
      </c>
      <c r="W44" s="1">
        <v>1</v>
      </c>
      <c r="X44" s="1">
        <v>0</v>
      </c>
      <c r="Y44" s="114">
        <v>1.25</v>
      </c>
      <c r="AA44" s="1">
        <f t="shared" si="17"/>
        <v>48637</v>
      </c>
      <c r="AB44" s="1">
        <f t="shared" si="17"/>
        <v>1334</v>
      </c>
      <c r="AC44" s="1">
        <f t="shared" si="18"/>
        <v>64</v>
      </c>
      <c r="AD44" s="1">
        <f t="shared" si="19"/>
        <v>0</v>
      </c>
      <c r="AE44" s="1">
        <f t="shared" si="27"/>
        <v>136</v>
      </c>
      <c r="AF44" s="1">
        <f t="shared" si="20"/>
        <v>11</v>
      </c>
      <c r="AG44" s="1">
        <f t="shared" si="20"/>
        <v>0</v>
      </c>
      <c r="AH44" s="1">
        <f t="shared" si="20"/>
        <v>0</v>
      </c>
      <c r="AI44" s="1">
        <f t="shared" si="28"/>
        <v>147</v>
      </c>
      <c r="AJ44" s="9">
        <f t="shared" si="1"/>
        <v>0</v>
      </c>
      <c r="AK44" s="9">
        <f t="shared" si="2"/>
        <v>2.724E-2</v>
      </c>
      <c r="AL44" s="9">
        <f t="shared" si="3"/>
        <v>2.598E-2</v>
      </c>
      <c r="AM44" s="9">
        <f t="shared" si="4"/>
        <v>1.2600000000000001E-3</v>
      </c>
      <c r="AN44" s="9">
        <f t="shared" si="5"/>
        <v>0</v>
      </c>
      <c r="AO44" s="9">
        <f t="shared" si="6"/>
        <v>2.9399999999999999E-3</v>
      </c>
      <c r="AP44" s="1">
        <f t="shared" si="21"/>
        <v>4</v>
      </c>
      <c r="AQ44" s="1">
        <f t="shared" si="21"/>
        <v>0</v>
      </c>
      <c r="AR44" s="1"/>
      <c r="AS44" s="1">
        <f t="shared" si="22"/>
        <v>0</v>
      </c>
      <c r="AT44" s="1">
        <f t="shared" si="29"/>
        <v>4</v>
      </c>
      <c r="AU44" s="1">
        <f t="shared" si="7"/>
        <v>36</v>
      </c>
      <c r="AV44" s="9">
        <f t="shared" si="23"/>
        <v>7.2000000000000005E-4</v>
      </c>
      <c r="AW44" s="9">
        <f t="shared" si="8"/>
        <v>6.9999999999999999E-4</v>
      </c>
      <c r="AX44" s="9">
        <f t="shared" si="9"/>
        <v>2.0000000000000002E-5</v>
      </c>
      <c r="AY44" s="9">
        <f t="shared" si="10"/>
        <v>0</v>
      </c>
      <c r="AZ44" s="9">
        <f t="shared" si="11"/>
        <v>8.0000000000000007E-5</v>
      </c>
      <c r="BA44" s="1">
        <f t="shared" si="24"/>
        <v>0</v>
      </c>
      <c r="BJ44" s="7">
        <f t="shared" si="31"/>
        <v>32</v>
      </c>
      <c r="BK44" s="7">
        <f t="shared" si="31"/>
        <v>31</v>
      </c>
      <c r="BL44" s="1">
        <f t="shared" si="12"/>
        <v>30653.814586110409</v>
      </c>
      <c r="BM44" s="74">
        <f>+EvolOf!H33</f>
        <v>28572</v>
      </c>
      <c r="BN44" s="1">
        <f t="shared" si="13"/>
        <v>33089</v>
      </c>
      <c r="BO44" s="1">
        <f t="shared" si="25"/>
        <v>-2435.1854138895906</v>
      </c>
      <c r="BP44" s="36">
        <f t="shared" si="26"/>
        <v>-7.3595013868342662E-2</v>
      </c>
      <c r="BQ44" s="1">
        <f t="shared" si="14"/>
        <v>5930128.0000206167</v>
      </c>
      <c r="BR44" s="1">
        <f t="shared" si="15"/>
        <v>30653.814586110409</v>
      </c>
      <c r="BS44" s="1">
        <f t="shared" si="16"/>
        <v>29235.906862964333</v>
      </c>
      <c r="CD44" s="1"/>
      <c r="CE44" s="1"/>
      <c r="CF44" s="1"/>
      <c r="CG44" s="1"/>
    </row>
    <row r="45" spans="1:85" x14ac:dyDescent="0.3">
      <c r="B45" s="1">
        <f t="shared" si="0"/>
        <v>1519</v>
      </c>
      <c r="C45" s="1">
        <v>32</v>
      </c>
      <c r="D45" s="1">
        <v>48480</v>
      </c>
      <c r="E45" s="1">
        <v>1441</v>
      </c>
      <c r="F45" s="1">
        <v>0</v>
      </c>
      <c r="G45" s="1">
        <v>78</v>
      </c>
      <c r="H45" s="1">
        <v>0</v>
      </c>
      <c r="I45" s="1">
        <v>0</v>
      </c>
      <c r="J45" s="5">
        <v>53.99</v>
      </c>
      <c r="K45" s="5">
        <v>1.71</v>
      </c>
      <c r="L45" s="5">
        <v>18.3</v>
      </c>
      <c r="M45" s="111">
        <v>2.14</v>
      </c>
      <c r="N45" s="1">
        <v>218</v>
      </c>
      <c r="O45" s="1">
        <v>1290</v>
      </c>
      <c r="P45" s="1">
        <v>1227</v>
      </c>
      <c r="Q45" s="1">
        <v>62</v>
      </c>
      <c r="R45" s="1">
        <v>0</v>
      </c>
      <c r="S45" s="1">
        <v>0</v>
      </c>
      <c r="T45" s="1">
        <v>19</v>
      </c>
      <c r="U45" s="1">
        <v>1</v>
      </c>
      <c r="V45" s="1">
        <v>39</v>
      </c>
      <c r="W45" s="1">
        <v>1</v>
      </c>
      <c r="X45" s="1">
        <v>0</v>
      </c>
      <c r="Y45" s="114">
        <v>1.38</v>
      </c>
      <c r="AA45" s="1">
        <f t="shared" si="17"/>
        <v>48481</v>
      </c>
      <c r="AB45" s="1">
        <f t="shared" si="17"/>
        <v>1480</v>
      </c>
      <c r="AC45" s="1">
        <f t="shared" si="18"/>
        <v>79</v>
      </c>
      <c r="AD45" s="1">
        <f t="shared" si="19"/>
        <v>0</v>
      </c>
      <c r="AE45" s="1">
        <f t="shared" si="27"/>
        <v>142</v>
      </c>
      <c r="AF45" s="1">
        <f t="shared" si="20"/>
        <v>15</v>
      </c>
      <c r="AG45" s="1">
        <f t="shared" si="20"/>
        <v>0</v>
      </c>
      <c r="AH45" s="1">
        <f t="shared" si="20"/>
        <v>0</v>
      </c>
      <c r="AI45" s="1">
        <f t="shared" si="28"/>
        <v>157</v>
      </c>
      <c r="AJ45" s="9">
        <f t="shared" si="1"/>
        <v>0</v>
      </c>
      <c r="AK45" s="9">
        <f t="shared" si="2"/>
        <v>3.0380000000000001E-2</v>
      </c>
      <c r="AL45" s="9">
        <f t="shared" si="3"/>
        <v>2.8819999999999998E-2</v>
      </c>
      <c r="AM45" s="9">
        <f t="shared" si="4"/>
        <v>1.56E-3</v>
      </c>
      <c r="AN45" s="9">
        <f t="shared" si="5"/>
        <v>0</v>
      </c>
      <c r="AO45" s="9">
        <f t="shared" si="6"/>
        <v>3.14E-3</v>
      </c>
      <c r="AP45" s="1">
        <f t="shared" si="21"/>
        <v>4</v>
      </c>
      <c r="AQ45" s="1">
        <f t="shared" si="21"/>
        <v>0</v>
      </c>
      <c r="AR45" s="1"/>
      <c r="AS45" s="1">
        <f t="shared" si="22"/>
        <v>0</v>
      </c>
      <c r="AT45" s="1">
        <f t="shared" si="29"/>
        <v>4</v>
      </c>
      <c r="AU45" s="1">
        <f t="shared" si="7"/>
        <v>40</v>
      </c>
      <c r="AV45" s="9">
        <f t="shared" si="23"/>
        <v>8.0000000000000004E-4</v>
      </c>
      <c r="AW45" s="9">
        <f t="shared" si="8"/>
        <v>7.7999999999999999E-4</v>
      </c>
      <c r="AX45" s="9">
        <f t="shared" si="9"/>
        <v>2.0000000000000002E-5</v>
      </c>
      <c r="AY45" s="9">
        <f t="shared" si="10"/>
        <v>0</v>
      </c>
      <c r="AZ45" s="9">
        <f t="shared" si="11"/>
        <v>8.0000000000000007E-5</v>
      </c>
      <c r="BA45" s="1">
        <f t="shared" si="24"/>
        <v>0</v>
      </c>
      <c r="BJ45" s="7">
        <f t="shared" si="31"/>
        <v>33</v>
      </c>
      <c r="BK45" s="7">
        <f t="shared" si="31"/>
        <v>32</v>
      </c>
      <c r="BL45" s="1">
        <f t="shared" si="12"/>
        <v>34187.330658077619</v>
      </c>
      <c r="BM45" s="74">
        <f>+EvolOf!H34</f>
        <v>33089</v>
      </c>
      <c r="BN45" s="1">
        <f t="shared" si="13"/>
        <v>39673</v>
      </c>
      <c r="BO45" s="1">
        <f t="shared" si="25"/>
        <v>-5485.6693419223811</v>
      </c>
      <c r="BP45" s="36">
        <f t="shared" si="26"/>
        <v>-0.1382721080312147</v>
      </c>
      <c r="BQ45" s="1">
        <f t="shared" si="14"/>
        <v>30092568.128907129</v>
      </c>
      <c r="BR45" s="1">
        <f t="shared" si="15"/>
        <v>34187.330658077619</v>
      </c>
      <c r="BS45" s="1">
        <f t="shared" si="16"/>
        <v>32431.825857991997</v>
      </c>
      <c r="CD45" s="1"/>
      <c r="CE45" s="1"/>
      <c r="CF45" s="1"/>
      <c r="CG45" s="1"/>
    </row>
    <row r="46" spans="1:85" x14ac:dyDescent="0.3">
      <c r="B46" s="1">
        <f t="shared" si="0"/>
        <v>1686</v>
      </c>
      <c r="C46" s="1">
        <v>33</v>
      </c>
      <c r="D46" s="1">
        <v>48312</v>
      </c>
      <c r="E46" s="1">
        <v>1597</v>
      </c>
      <c r="F46" s="1">
        <v>0</v>
      </c>
      <c r="G46" s="1">
        <v>89</v>
      </c>
      <c r="H46" s="1">
        <v>0</v>
      </c>
      <c r="I46" s="1">
        <v>0</v>
      </c>
      <c r="J46" s="5">
        <v>53.99</v>
      </c>
      <c r="K46" s="5">
        <v>1.71</v>
      </c>
      <c r="L46" s="5">
        <v>18.5</v>
      </c>
      <c r="M46" s="111">
        <v>2.06</v>
      </c>
      <c r="N46" s="1">
        <v>245</v>
      </c>
      <c r="O46" s="1">
        <v>1431</v>
      </c>
      <c r="P46" s="1">
        <v>1358</v>
      </c>
      <c r="Q46" s="1">
        <v>73</v>
      </c>
      <c r="R46" s="1">
        <v>0</v>
      </c>
      <c r="S46" s="1">
        <v>0</v>
      </c>
      <c r="T46" s="1">
        <v>21</v>
      </c>
      <c r="U46" s="1">
        <v>1</v>
      </c>
      <c r="V46" s="1">
        <v>43</v>
      </c>
      <c r="W46" s="1">
        <v>2</v>
      </c>
      <c r="X46" s="1">
        <v>0</v>
      </c>
      <c r="Y46" s="114">
        <v>1.1399999999999999</v>
      </c>
      <c r="AA46" s="1">
        <f t="shared" si="17"/>
        <v>48313</v>
      </c>
      <c r="AB46" s="1">
        <f t="shared" si="17"/>
        <v>1640</v>
      </c>
      <c r="AC46" s="1">
        <f t="shared" si="18"/>
        <v>91</v>
      </c>
      <c r="AD46" s="1">
        <f t="shared" si="19"/>
        <v>0</v>
      </c>
      <c r="AE46" s="1">
        <f t="shared" si="27"/>
        <v>156</v>
      </c>
      <c r="AF46" s="1">
        <f t="shared" si="20"/>
        <v>11</v>
      </c>
      <c r="AG46" s="1">
        <f t="shared" si="20"/>
        <v>0</v>
      </c>
      <c r="AH46" s="1">
        <f t="shared" si="20"/>
        <v>0</v>
      </c>
      <c r="AI46" s="1">
        <f t="shared" si="28"/>
        <v>167</v>
      </c>
      <c r="AJ46" s="9">
        <f t="shared" si="1"/>
        <v>0</v>
      </c>
      <c r="AK46" s="9">
        <f t="shared" si="2"/>
        <v>3.372E-2</v>
      </c>
      <c r="AL46" s="9">
        <f t="shared" si="3"/>
        <v>3.1940000000000003E-2</v>
      </c>
      <c r="AM46" s="9">
        <f t="shared" si="4"/>
        <v>1.7799999999999999E-3</v>
      </c>
      <c r="AN46" s="9">
        <f t="shared" si="5"/>
        <v>0</v>
      </c>
      <c r="AO46" s="9">
        <f t="shared" si="6"/>
        <v>3.3400000000000001E-3</v>
      </c>
      <c r="AP46" s="1">
        <f t="shared" si="21"/>
        <v>4</v>
      </c>
      <c r="AQ46" s="1">
        <f t="shared" si="21"/>
        <v>1</v>
      </c>
      <c r="AR46" s="1"/>
      <c r="AS46" s="1">
        <f t="shared" si="22"/>
        <v>0</v>
      </c>
      <c r="AT46" s="1">
        <f t="shared" si="29"/>
        <v>5</v>
      </c>
      <c r="AU46" s="1">
        <f t="shared" si="7"/>
        <v>45</v>
      </c>
      <c r="AV46" s="9">
        <f t="shared" si="23"/>
        <v>8.9999999999999998E-4</v>
      </c>
      <c r="AW46" s="9">
        <f t="shared" si="8"/>
        <v>8.5999999999999998E-4</v>
      </c>
      <c r="AX46" s="9">
        <f t="shared" si="9"/>
        <v>4.0000000000000003E-5</v>
      </c>
      <c r="AY46" s="9">
        <f t="shared" si="10"/>
        <v>0</v>
      </c>
      <c r="AZ46" s="9">
        <f t="shared" si="11"/>
        <v>1E-4</v>
      </c>
      <c r="BA46" s="1">
        <f t="shared" si="24"/>
        <v>0</v>
      </c>
      <c r="BJ46" s="7">
        <f t="shared" si="31"/>
        <v>34</v>
      </c>
      <c r="BK46" s="7">
        <f t="shared" si="31"/>
        <v>33</v>
      </c>
      <c r="BL46" s="1">
        <f t="shared" si="12"/>
        <v>37945.911448004517</v>
      </c>
      <c r="BM46" s="74">
        <f>+EvolOf!H35</f>
        <v>39673</v>
      </c>
      <c r="BN46" s="1">
        <f t="shared" si="13"/>
        <v>47610</v>
      </c>
      <c r="BO46" s="1">
        <f t="shared" si="25"/>
        <v>-9664.0885519954827</v>
      </c>
      <c r="BP46" s="36">
        <f t="shared" si="26"/>
        <v>-0.20298442663296545</v>
      </c>
      <c r="BQ46" s="1">
        <f t="shared" si="14"/>
        <v>93394607.540810153</v>
      </c>
      <c r="BR46" s="1">
        <f t="shared" si="15"/>
        <v>37945.911448004517</v>
      </c>
      <c r="BS46" s="1">
        <f t="shared" si="16"/>
        <v>35942.835458163237</v>
      </c>
      <c r="CD46" s="1"/>
      <c r="CE46" s="1"/>
      <c r="CF46" s="1"/>
      <c r="CG46" s="1"/>
    </row>
    <row r="47" spans="1:85" x14ac:dyDescent="0.3">
      <c r="A47" s="4"/>
      <c r="B47" s="1">
        <f t="shared" si="0"/>
        <v>1869</v>
      </c>
      <c r="C47" s="1">
        <v>34</v>
      </c>
      <c r="D47" s="1">
        <v>48130</v>
      </c>
      <c r="E47" s="1">
        <v>1766</v>
      </c>
      <c r="F47" s="1">
        <v>0</v>
      </c>
      <c r="G47" s="1">
        <v>103</v>
      </c>
      <c r="H47" s="1">
        <v>0</v>
      </c>
      <c r="I47" s="1">
        <v>0</v>
      </c>
      <c r="J47" s="5">
        <v>53.99</v>
      </c>
      <c r="K47" s="5">
        <v>1.71</v>
      </c>
      <c r="L47" s="5">
        <v>18.7</v>
      </c>
      <c r="M47" s="111">
        <v>2.0099999999999998</v>
      </c>
      <c r="N47" s="1">
        <v>273</v>
      </c>
      <c r="O47" s="1">
        <v>1586</v>
      </c>
      <c r="P47" s="1">
        <v>1500</v>
      </c>
      <c r="Q47" s="1">
        <v>85</v>
      </c>
      <c r="R47" s="1">
        <v>0</v>
      </c>
      <c r="S47" s="1">
        <v>0</v>
      </c>
      <c r="T47" s="1">
        <v>23</v>
      </c>
      <c r="U47" s="1">
        <v>2</v>
      </c>
      <c r="V47" s="1">
        <v>48</v>
      </c>
      <c r="W47" s="1">
        <v>2</v>
      </c>
      <c r="X47" s="1">
        <v>0</v>
      </c>
      <c r="Y47" s="114">
        <v>1.1499999999999999</v>
      </c>
      <c r="AA47" s="1">
        <f t="shared" si="17"/>
        <v>48132</v>
      </c>
      <c r="AB47" s="1">
        <f t="shared" si="17"/>
        <v>1814</v>
      </c>
      <c r="AC47" s="1">
        <f t="shared" si="18"/>
        <v>105</v>
      </c>
      <c r="AD47" s="1">
        <f t="shared" si="19"/>
        <v>0</v>
      </c>
      <c r="AE47" s="1">
        <f t="shared" si="27"/>
        <v>169</v>
      </c>
      <c r="AF47" s="1">
        <f t="shared" si="20"/>
        <v>14</v>
      </c>
      <c r="AG47" s="1">
        <f t="shared" si="20"/>
        <v>0</v>
      </c>
      <c r="AH47" s="1">
        <f t="shared" si="20"/>
        <v>0</v>
      </c>
      <c r="AI47" s="1">
        <f t="shared" si="28"/>
        <v>183</v>
      </c>
      <c r="AJ47" s="9">
        <f t="shared" si="1"/>
        <v>0</v>
      </c>
      <c r="AK47" s="9">
        <f t="shared" si="2"/>
        <v>3.7379999999999997E-2</v>
      </c>
      <c r="AL47" s="9">
        <f t="shared" si="3"/>
        <v>3.5319999999999997E-2</v>
      </c>
      <c r="AM47" s="9">
        <f t="shared" si="4"/>
        <v>2.0600000000000002E-3</v>
      </c>
      <c r="AN47" s="9">
        <f t="shared" si="5"/>
        <v>0</v>
      </c>
      <c r="AO47" s="9">
        <f t="shared" si="6"/>
        <v>3.6600000000000001E-3</v>
      </c>
      <c r="AP47" s="1">
        <f t="shared" si="21"/>
        <v>5</v>
      </c>
      <c r="AQ47" s="1">
        <f t="shared" si="21"/>
        <v>0</v>
      </c>
      <c r="AR47" s="1"/>
      <c r="AS47" s="1">
        <f t="shared" si="22"/>
        <v>0</v>
      </c>
      <c r="AT47" s="1">
        <f t="shared" si="29"/>
        <v>5</v>
      </c>
      <c r="AU47" s="1">
        <f t="shared" si="7"/>
        <v>50</v>
      </c>
      <c r="AV47" s="9">
        <f t="shared" si="23"/>
        <v>1E-3</v>
      </c>
      <c r="AW47" s="9">
        <f t="shared" si="8"/>
        <v>9.6000000000000002E-4</v>
      </c>
      <c r="AX47" s="9">
        <f t="shared" si="9"/>
        <v>4.0000000000000003E-5</v>
      </c>
      <c r="AY47" s="9">
        <f t="shared" si="10"/>
        <v>0</v>
      </c>
      <c r="AZ47" s="9">
        <f t="shared" si="11"/>
        <v>1E-4</v>
      </c>
      <c r="BA47" s="1">
        <f t="shared" si="24"/>
        <v>0</v>
      </c>
      <c r="BJ47" s="7">
        <f t="shared" si="31"/>
        <v>35</v>
      </c>
      <c r="BK47" s="7">
        <f t="shared" si="31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5"/>
        <v>0</v>
      </c>
      <c r="BP47" s="36">
        <f t="shared" si="26"/>
        <v>0</v>
      </c>
      <c r="BQ47" s="1">
        <f t="shared" si="14"/>
        <v>0</v>
      </c>
      <c r="BR47" s="1">
        <f t="shared" si="15"/>
        <v>42064.595786666927</v>
      </c>
      <c r="BS47" s="1">
        <f t="shared" si="16"/>
        <v>39746.429191682073</v>
      </c>
    </row>
    <row r="48" spans="1:85" x14ac:dyDescent="0.3">
      <c r="B48" s="1">
        <f t="shared" si="0"/>
        <v>2067</v>
      </c>
      <c r="C48" s="1">
        <v>35</v>
      </c>
      <c r="D48" s="1">
        <v>47932</v>
      </c>
      <c r="E48" s="1">
        <v>1947</v>
      </c>
      <c r="F48" s="1">
        <v>0</v>
      </c>
      <c r="G48" s="1">
        <v>120</v>
      </c>
      <c r="H48" s="1">
        <v>0</v>
      </c>
      <c r="I48" s="1">
        <v>0</v>
      </c>
      <c r="J48" s="5">
        <v>53.99</v>
      </c>
      <c r="K48" s="5">
        <v>1.72</v>
      </c>
      <c r="L48" s="5">
        <v>19.100000000000001</v>
      </c>
      <c r="M48" s="111">
        <v>2.08</v>
      </c>
      <c r="N48" s="1">
        <v>306</v>
      </c>
      <c r="O48" s="1">
        <v>1751</v>
      </c>
      <c r="P48" s="1">
        <v>1651</v>
      </c>
      <c r="Q48" s="1">
        <v>100</v>
      </c>
      <c r="R48" s="1">
        <v>0</v>
      </c>
      <c r="S48" s="1">
        <v>0</v>
      </c>
      <c r="T48" s="1">
        <v>26</v>
      </c>
      <c r="U48" s="1">
        <v>2</v>
      </c>
      <c r="V48" s="1">
        <v>53</v>
      </c>
      <c r="W48" s="1">
        <v>2</v>
      </c>
      <c r="X48" s="1">
        <v>0</v>
      </c>
      <c r="Y48" s="114">
        <v>1.1100000000000001</v>
      </c>
      <c r="AA48" s="1">
        <f t="shared" si="17"/>
        <v>47934</v>
      </c>
      <c r="AB48" s="1">
        <f t="shared" si="17"/>
        <v>2000</v>
      </c>
      <c r="AC48" s="1">
        <f t="shared" si="18"/>
        <v>122</v>
      </c>
      <c r="AD48" s="1">
        <f t="shared" si="19"/>
        <v>0</v>
      </c>
      <c r="AE48" s="1">
        <f t="shared" si="27"/>
        <v>181</v>
      </c>
      <c r="AF48" s="1">
        <f t="shared" si="20"/>
        <v>17</v>
      </c>
      <c r="AG48" s="1">
        <f t="shared" si="20"/>
        <v>0</v>
      </c>
      <c r="AH48" s="1">
        <f t="shared" si="20"/>
        <v>0</v>
      </c>
      <c r="AI48" s="1">
        <f t="shared" si="28"/>
        <v>198</v>
      </c>
      <c r="AJ48" s="9">
        <f t="shared" si="1"/>
        <v>0</v>
      </c>
      <c r="AK48" s="9">
        <f t="shared" si="2"/>
        <v>4.1340000000000002E-2</v>
      </c>
      <c r="AL48" s="9">
        <f t="shared" si="3"/>
        <v>3.8940000000000002E-2</v>
      </c>
      <c r="AM48" s="9">
        <f t="shared" si="4"/>
        <v>2.3999999999999998E-3</v>
      </c>
      <c r="AN48" s="9">
        <f t="shared" si="5"/>
        <v>0</v>
      </c>
      <c r="AO48" s="9">
        <f t="shared" si="6"/>
        <v>3.96E-3</v>
      </c>
      <c r="AP48" s="1">
        <f t="shared" si="21"/>
        <v>5</v>
      </c>
      <c r="AQ48" s="1">
        <f t="shared" si="21"/>
        <v>0</v>
      </c>
      <c r="AR48" s="1"/>
      <c r="AS48" s="1">
        <f t="shared" si="22"/>
        <v>0</v>
      </c>
      <c r="AT48" s="1">
        <f t="shared" si="29"/>
        <v>5</v>
      </c>
      <c r="AU48" s="1">
        <f t="shared" si="7"/>
        <v>55</v>
      </c>
      <c r="AV48" s="9">
        <f t="shared" si="23"/>
        <v>1.1000000000000001E-3</v>
      </c>
      <c r="AW48" s="9">
        <f t="shared" si="8"/>
        <v>1.06E-3</v>
      </c>
      <c r="AX48" s="9">
        <f t="shared" si="9"/>
        <v>4.0000000000000003E-5</v>
      </c>
      <c r="AY48" s="9">
        <f t="shared" si="10"/>
        <v>0</v>
      </c>
      <c r="AZ48" s="9">
        <f t="shared" si="11"/>
        <v>1E-4</v>
      </c>
      <c r="BA48" s="1">
        <f t="shared" si="24"/>
        <v>0</v>
      </c>
      <c r="BJ48" s="7">
        <f t="shared" ref="BJ48:BK63" si="32">+BJ47+1</f>
        <v>36</v>
      </c>
      <c r="BK48" s="7">
        <f t="shared" si="32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5"/>
        <v>0</v>
      </c>
      <c r="BP48" s="36">
        <f t="shared" si="26"/>
        <v>0</v>
      </c>
      <c r="BQ48" s="1">
        <f t="shared" si="14"/>
        <v>0</v>
      </c>
      <c r="BR48" s="1">
        <f t="shared" si="15"/>
        <v>46520.877202268879</v>
      </c>
      <c r="BS48" s="1">
        <f t="shared" si="16"/>
        <v>43820.100586752545</v>
      </c>
    </row>
    <row r="49" spans="2:71" x14ac:dyDescent="0.3">
      <c r="B49" s="1">
        <f t="shared" si="0"/>
        <v>2289</v>
      </c>
      <c r="C49" s="1">
        <v>36</v>
      </c>
      <c r="D49" s="1">
        <v>47710</v>
      </c>
      <c r="E49" s="1">
        <v>2147</v>
      </c>
      <c r="F49" s="1">
        <v>0</v>
      </c>
      <c r="G49" s="1">
        <v>142</v>
      </c>
      <c r="H49" s="1">
        <v>0</v>
      </c>
      <c r="I49" s="1">
        <v>0</v>
      </c>
      <c r="J49" s="5">
        <v>53.99</v>
      </c>
      <c r="K49" s="5">
        <v>1.72</v>
      </c>
      <c r="L49" s="5">
        <v>19.399999999999999</v>
      </c>
      <c r="M49" s="111">
        <v>2.0699999999999998</v>
      </c>
      <c r="N49" s="1">
        <v>341</v>
      </c>
      <c r="O49" s="1">
        <v>1938</v>
      </c>
      <c r="P49" s="1">
        <v>1818</v>
      </c>
      <c r="Q49" s="1">
        <v>119</v>
      </c>
      <c r="R49" s="1">
        <v>0</v>
      </c>
      <c r="S49" s="1">
        <v>0</v>
      </c>
      <c r="T49" s="1">
        <v>29</v>
      </c>
      <c r="U49" s="1">
        <v>2</v>
      </c>
      <c r="V49" s="1">
        <v>59</v>
      </c>
      <c r="W49" s="1">
        <v>3</v>
      </c>
      <c r="X49" s="1">
        <v>0</v>
      </c>
      <c r="Y49" s="114">
        <v>1.1000000000000001</v>
      </c>
      <c r="AA49" s="1">
        <f t="shared" si="17"/>
        <v>47712</v>
      </c>
      <c r="AB49" s="1">
        <f t="shared" si="17"/>
        <v>2206</v>
      </c>
      <c r="AC49" s="1">
        <f t="shared" si="18"/>
        <v>145</v>
      </c>
      <c r="AD49" s="1">
        <f t="shared" si="19"/>
        <v>0</v>
      </c>
      <c r="AE49" s="1">
        <f t="shared" si="27"/>
        <v>200</v>
      </c>
      <c r="AF49" s="1">
        <f t="shared" si="20"/>
        <v>22</v>
      </c>
      <c r="AG49" s="1">
        <f t="shared" si="20"/>
        <v>0</v>
      </c>
      <c r="AH49" s="1">
        <f t="shared" si="20"/>
        <v>0</v>
      </c>
      <c r="AI49" s="1">
        <f t="shared" si="28"/>
        <v>222</v>
      </c>
      <c r="AJ49" s="9">
        <f t="shared" si="1"/>
        <v>0</v>
      </c>
      <c r="AK49" s="9">
        <f t="shared" si="2"/>
        <v>4.5780000000000001E-2</v>
      </c>
      <c r="AL49" s="9">
        <f t="shared" si="3"/>
        <v>4.2939999999999999E-2</v>
      </c>
      <c r="AM49" s="9">
        <f t="shared" si="4"/>
        <v>2.8400000000000001E-3</v>
      </c>
      <c r="AN49" s="9">
        <f t="shared" si="5"/>
        <v>0</v>
      </c>
      <c r="AO49" s="9">
        <f t="shared" si="6"/>
        <v>4.4400000000000004E-3</v>
      </c>
      <c r="AP49" s="1">
        <f t="shared" si="21"/>
        <v>6</v>
      </c>
      <c r="AQ49" s="1">
        <f t="shared" si="21"/>
        <v>1</v>
      </c>
      <c r="AR49" s="1"/>
      <c r="AS49" s="1">
        <f t="shared" si="22"/>
        <v>0</v>
      </c>
      <c r="AT49" s="1">
        <f t="shared" si="29"/>
        <v>7</v>
      </c>
      <c r="AU49" s="1">
        <f t="shared" si="7"/>
        <v>62</v>
      </c>
      <c r="AV49" s="9">
        <f t="shared" si="23"/>
        <v>1.24E-3</v>
      </c>
      <c r="AW49" s="9">
        <f t="shared" si="8"/>
        <v>1.1800000000000001E-3</v>
      </c>
      <c r="AX49" s="9">
        <f t="shared" si="9"/>
        <v>6.0000000000000002E-5</v>
      </c>
      <c r="AY49" s="9">
        <f t="shared" si="10"/>
        <v>0</v>
      </c>
      <c r="AZ49" s="9">
        <f t="shared" si="11"/>
        <v>1.3999999999999999E-4</v>
      </c>
      <c r="BA49" s="1">
        <f t="shared" si="24"/>
        <v>0</v>
      </c>
      <c r="BJ49" s="7">
        <f t="shared" si="32"/>
        <v>37</v>
      </c>
      <c r="BK49" s="7">
        <f t="shared" si="32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5"/>
        <v>0</v>
      </c>
      <c r="BP49" s="36">
        <f t="shared" si="26"/>
        <v>0</v>
      </c>
      <c r="BQ49" s="1">
        <f t="shared" si="14"/>
        <v>0</v>
      </c>
      <c r="BR49" s="1">
        <f t="shared" si="15"/>
        <v>51517.313940974105</v>
      </c>
      <c r="BS49" s="1">
        <f t="shared" si="16"/>
        <v>48321.394945946442</v>
      </c>
    </row>
    <row r="50" spans="2:71" x14ac:dyDescent="0.3">
      <c r="B50" s="1">
        <f t="shared" si="0"/>
        <v>2521</v>
      </c>
      <c r="C50" s="1">
        <v>37</v>
      </c>
      <c r="D50" s="1">
        <v>47477</v>
      </c>
      <c r="E50" s="1">
        <v>2358</v>
      </c>
      <c r="F50" s="1">
        <v>0</v>
      </c>
      <c r="G50" s="1">
        <v>163</v>
      </c>
      <c r="H50" s="1">
        <v>0</v>
      </c>
      <c r="I50" s="1">
        <v>0</v>
      </c>
      <c r="J50" s="5">
        <v>53.99</v>
      </c>
      <c r="K50" s="5">
        <v>1.72</v>
      </c>
      <c r="L50" s="5">
        <v>19.7</v>
      </c>
      <c r="M50" s="111">
        <v>2.0499999999999998</v>
      </c>
      <c r="N50" s="1">
        <v>382</v>
      </c>
      <c r="O50" s="1">
        <v>2129</v>
      </c>
      <c r="P50" s="1">
        <v>1991</v>
      </c>
      <c r="Q50" s="1">
        <v>138</v>
      </c>
      <c r="R50" s="1">
        <v>0</v>
      </c>
      <c r="S50" s="1">
        <v>0</v>
      </c>
      <c r="T50" s="1">
        <v>33</v>
      </c>
      <c r="U50" s="1">
        <v>3</v>
      </c>
      <c r="V50" s="1">
        <v>65</v>
      </c>
      <c r="W50" s="1">
        <v>4</v>
      </c>
      <c r="X50" s="1">
        <v>0</v>
      </c>
      <c r="Y50" s="114">
        <v>1.05</v>
      </c>
      <c r="AA50" s="1">
        <f t="shared" si="17"/>
        <v>47480</v>
      </c>
      <c r="AB50" s="1">
        <f t="shared" si="17"/>
        <v>2423</v>
      </c>
      <c r="AC50" s="1">
        <f t="shared" si="18"/>
        <v>167</v>
      </c>
      <c r="AD50" s="1">
        <f t="shared" si="19"/>
        <v>0</v>
      </c>
      <c r="AE50" s="1">
        <f t="shared" si="27"/>
        <v>211</v>
      </c>
      <c r="AF50" s="1">
        <f t="shared" si="20"/>
        <v>21</v>
      </c>
      <c r="AG50" s="1">
        <f t="shared" si="20"/>
        <v>0</v>
      </c>
      <c r="AH50" s="1">
        <f t="shared" si="20"/>
        <v>0</v>
      </c>
      <c r="AI50" s="1">
        <f t="shared" si="28"/>
        <v>232</v>
      </c>
      <c r="AJ50" s="9">
        <f t="shared" si="1"/>
        <v>0</v>
      </c>
      <c r="AK50" s="9">
        <f t="shared" si="2"/>
        <v>5.042E-2</v>
      </c>
      <c r="AL50" s="9">
        <f t="shared" si="3"/>
        <v>4.7160000000000001E-2</v>
      </c>
      <c r="AM50" s="9">
        <f t="shared" si="4"/>
        <v>3.2599999999999999E-3</v>
      </c>
      <c r="AN50" s="9">
        <f t="shared" si="5"/>
        <v>0</v>
      </c>
      <c r="AO50" s="9">
        <f t="shared" si="6"/>
        <v>4.64E-3</v>
      </c>
      <c r="AP50" s="1">
        <f t="shared" si="21"/>
        <v>6</v>
      </c>
      <c r="AQ50" s="1">
        <f t="shared" si="21"/>
        <v>1</v>
      </c>
      <c r="AR50" s="1"/>
      <c r="AS50" s="1">
        <f t="shared" si="22"/>
        <v>0</v>
      </c>
      <c r="AT50" s="1">
        <f t="shared" si="29"/>
        <v>7</v>
      </c>
      <c r="AU50" s="1">
        <f t="shared" si="7"/>
        <v>69</v>
      </c>
      <c r="AV50" s="9">
        <f t="shared" si="23"/>
        <v>1.3799999999999999E-3</v>
      </c>
      <c r="AW50" s="9">
        <f t="shared" si="8"/>
        <v>1.2999999999999999E-3</v>
      </c>
      <c r="AX50" s="9">
        <f t="shared" si="9"/>
        <v>8.0000000000000007E-5</v>
      </c>
      <c r="AY50" s="9">
        <f t="shared" si="10"/>
        <v>0</v>
      </c>
      <c r="AZ50" s="9">
        <f t="shared" si="11"/>
        <v>1.3999999999999999E-4</v>
      </c>
      <c r="BA50" s="1">
        <f t="shared" si="24"/>
        <v>0</v>
      </c>
      <c r="BJ50" s="7">
        <f t="shared" si="32"/>
        <v>38</v>
      </c>
      <c r="BK50" s="7">
        <f t="shared" si="32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5"/>
        <v>0</v>
      </c>
      <c r="BP50" s="36">
        <f t="shared" si="26"/>
        <v>0</v>
      </c>
      <c r="BQ50" s="1">
        <f t="shared" si="14"/>
        <v>0</v>
      </c>
      <c r="BR50" s="1">
        <f t="shared" si="15"/>
        <v>56738.815397639017</v>
      </c>
      <c r="BS50" s="1">
        <f t="shared" si="16"/>
        <v>53070.260494896</v>
      </c>
    </row>
    <row r="51" spans="2:71" x14ac:dyDescent="0.3">
      <c r="B51" s="1">
        <f t="shared" si="0"/>
        <v>2771</v>
      </c>
      <c r="C51" s="1">
        <v>38</v>
      </c>
      <c r="D51" s="1">
        <v>47228</v>
      </c>
      <c r="E51" s="1">
        <v>2582</v>
      </c>
      <c r="F51" s="1">
        <v>0</v>
      </c>
      <c r="G51" s="1">
        <v>189</v>
      </c>
      <c r="H51" s="1">
        <v>0</v>
      </c>
      <c r="I51" s="1">
        <v>0</v>
      </c>
      <c r="J51" s="5">
        <v>53.99</v>
      </c>
      <c r="K51" s="5">
        <v>1.72</v>
      </c>
      <c r="L51" s="5">
        <v>20.2</v>
      </c>
      <c r="M51" s="111">
        <v>2.0299999999999998</v>
      </c>
      <c r="N51" s="1">
        <v>426</v>
      </c>
      <c r="O51" s="1">
        <v>2335</v>
      </c>
      <c r="P51" s="1">
        <v>2174</v>
      </c>
      <c r="Q51" s="1">
        <v>160</v>
      </c>
      <c r="R51" s="1">
        <v>0</v>
      </c>
      <c r="S51" s="1">
        <v>0</v>
      </c>
      <c r="T51" s="1">
        <v>36</v>
      </c>
      <c r="U51" s="1">
        <v>3</v>
      </c>
      <c r="V51" s="1">
        <v>71</v>
      </c>
      <c r="W51" s="1">
        <v>4</v>
      </c>
      <c r="X51" s="1">
        <v>0</v>
      </c>
      <c r="Y51" s="114">
        <v>1.1100000000000001</v>
      </c>
      <c r="AA51" s="1">
        <f t="shared" si="17"/>
        <v>47231</v>
      </c>
      <c r="AB51" s="1">
        <f t="shared" si="17"/>
        <v>2653</v>
      </c>
      <c r="AC51" s="1">
        <f t="shared" si="18"/>
        <v>193</v>
      </c>
      <c r="AD51" s="1">
        <f t="shared" si="19"/>
        <v>0</v>
      </c>
      <c r="AE51" s="1">
        <f t="shared" si="27"/>
        <v>224</v>
      </c>
      <c r="AF51" s="1">
        <f t="shared" si="20"/>
        <v>26</v>
      </c>
      <c r="AG51" s="1">
        <f t="shared" si="20"/>
        <v>0</v>
      </c>
      <c r="AH51" s="1">
        <f t="shared" si="20"/>
        <v>0</v>
      </c>
      <c r="AI51" s="1">
        <f t="shared" si="28"/>
        <v>250</v>
      </c>
      <c r="AJ51" s="9">
        <f t="shared" si="1"/>
        <v>0</v>
      </c>
      <c r="AK51" s="9">
        <f t="shared" si="2"/>
        <v>5.5419999999999997E-2</v>
      </c>
      <c r="AL51" s="9">
        <f t="shared" si="3"/>
        <v>5.1639999999999998E-2</v>
      </c>
      <c r="AM51" s="9">
        <f t="shared" si="4"/>
        <v>3.7799999999999999E-3</v>
      </c>
      <c r="AN51" s="9">
        <f t="shared" si="5"/>
        <v>0</v>
      </c>
      <c r="AO51" s="9">
        <f t="shared" si="6"/>
        <v>5.0000000000000001E-3</v>
      </c>
      <c r="AP51" s="1">
        <f t="shared" si="21"/>
        <v>6</v>
      </c>
      <c r="AQ51" s="1">
        <f t="shared" si="21"/>
        <v>0</v>
      </c>
      <c r="AR51" s="1"/>
      <c r="AS51" s="1">
        <f t="shared" si="22"/>
        <v>0</v>
      </c>
      <c r="AT51" s="1">
        <f t="shared" si="29"/>
        <v>6</v>
      </c>
      <c r="AU51" s="1">
        <f t="shared" si="7"/>
        <v>75</v>
      </c>
      <c r="AV51" s="9">
        <f t="shared" si="23"/>
        <v>1.5E-3</v>
      </c>
      <c r="AW51" s="9">
        <f t="shared" si="8"/>
        <v>1.42E-3</v>
      </c>
      <c r="AX51" s="9">
        <f t="shared" si="9"/>
        <v>8.0000000000000007E-5</v>
      </c>
      <c r="AY51" s="9">
        <f t="shared" si="10"/>
        <v>0</v>
      </c>
      <c r="AZ51" s="9">
        <f t="shared" si="11"/>
        <v>1.2E-4</v>
      </c>
      <c r="BA51" s="1">
        <f t="shared" si="24"/>
        <v>0</v>
      </c>
      <c r="BJ51" s="7">
        <f t="shared" si="32"/>
        <v>39</v>
      </c>
      <c r="BK51" s="7">
        <f t="shared" si="32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5"/>
        <v>0</v>
      </c>
      <c r="BP51" s="36">
        <f t="shared" si="26"/>
        <v>0</v>
      </c>
      <c r="BQ51" s="1">
        <f t="shared" si="14"/>
        <v>0</v>
      </c>
      <c r="BR51" s="1">
        <f t="shared" si="15"/>
        <v>62365.433346631384</v>
      </c>
      <c r="BS51" s="1">
        <f t="shared" si="16"/>
        <v>58111.710177193156</v>
      </c>
    </row>
    <row r="52" spans="2:71" x14ac:dyDescent="0.3">
      <c r="B52" s="1">
        <f t="shared" si="0"/>
        <v>3035</v>
      </c>
      <c r="C52" s="1">
        <v>39</v>
      </c>
      <c r="D52" s="1">
        <v>46964</v>
      </c>
      <c r="E52" s="1">
        <v>2817</v>
      </c>
      <c r="F52" s="1">
        <v>0</v>
      </c>
      <c r="G52" s="1">
        <v>218</v>
      </c>
      <c r="H52" s="1">
        <v>0</v>
      </c>
      <c r="I52" s="1">
        <v>0</v>
      </c>
      <c r="J52" s="5">
        <v>53.99</v>
      </c>
      <c r="K52" s="5">
        <v>1.73</v>
      </c>
      <c r="L52" s="5">
        <v>20.5</v>
      </c>
      <c r="M52" s="111">
        <v>1.99</v>
      </c>
      <c r="N52" s="1">
        <v>476</v>
      </c>
      <c r="O52" s="1">
        <v>2549</v>
      </c>
      <c r="P52" s="1">
        <v>2363</v>
      </c>
      <c r="Q52" s="1">
        <v>185</v>
      </c>
      <c r="R52" s="1">
        <v>0</v>
      </c>
      <c r="S52" s="1">
        <v>0</v>
      </c>
      <c r="T52" s="1">
        <v>40</v>
      </c>
      <c r="U52" s="1">
        <v>3</v>
      </c>
      <c r="V52" s="1">
        <v>77</v>
      </c>
      <c r="W52" s="1">
        <v>5</v>
      </c>
      <c r="X52" s="1">
        <v>0</v>
      </c>
      <c r="Y52" s="114">
        <v>1.08</v>
      </c>
      <c r="AA52" s="1">
        <f t="shared" si="17"/>
        <v>46967</v>
      </c>
      <c r="AB52" s="1">
        <f t="shared" si="17"/>
        <v>2894</v>
      </c>
      <c r="AC52" s="1">
        <f t="shared" si="18"/>
        <v>223</v>
      </c>
      <c r="AD52" s="1">
        <f t="shared" si="19"/>
        <v>0</v>
      </c>
      <c r="AE52" s="1">
        <f t="shared" si="27"/>
        <v>235</v>
      </c>
      <c r="AF52" s="1">
        <f t="shared" si="20"/>
        <v>29</v>
      </c>
      <c r="AG52" s="1">
        <f t="shared" si="20"/>
        <v>0</v>
      </c>
      <c r="AH52" s="1">
        <f t="shared" si="20"/>
        <v>0</v>
      </c>
      <c r="AI52" s="1">
        <f t="shared" si="28"/>
        <v>264</v>
      </c>
      <c r="AJ52" s="9">
        <f t="shared" si="1"/>
        <v>0</v>
      </c>
      <c r="AK52" s="9">
        <f t="shared" si="2"/>
        <v>6.0699999999999997E-2</v>
      </c>
      <c r="AL52" s="9">
        <f t="shared" si="3"/>
        <v>5.6340000000000001E-2</v>
      </c>
      <c r="AM52" s="9">
        <f t="shared" si="4"/>
        <v>4.3600000000000002E-3</v>
      </c>
      <c r="AN52" s="9">
        <f t="shared" si="5"/>
        <v>0</v>
      </c>
      <c r="AO52" s="9">
        <f t="shared" si="6"/>
        <v>5.28E-3</v>
      </c>
      <c r="AP52" s="1">
        <f t="shared" si="21"/>
        <v>6</v>
      </c>
      <c r="AQ52" s="1">
        <f t="shared" si="21"/>
        <v>1</v>
      </c>
      <c r="AR52" s="1"/>
      <c r="AS52" s="1">
        <f t="shared" si="22"/>
        <v>0</v>
      </c>
      <c r="AT52" s="1">
        <f t="shared" si="29"/>
        <v>7</v>
      </c>
      <c r="AU52" s="1">
        <f t="shared" si="7"/>
        <v>82</v>
      </c>
      <c r="AV52" s="9">
        <f t="shared" si="23"/>
        <v>1.64E-3</v>
      </c>
      <c r="AW52" s="9">
        <f t="shared" si="8"/>
        <v>1.5399999999999999E-3</v>
      </c>
      <c r="AX52" s="9">
        <f t="shared" si="9"/>
        <v>1E-4</v>
      </c>
      <c r="AY52" s="9">
        <f t="shared" si="10"/>
        <v>0</v>
      </c>
      <c r="AZ52" s="9">
        <f t="shared" si="11"/>
        <v>1.3999999999999999E-4</v>
      </c>
      <c r="BA52" s="1">
        <f t="shared" si="24"/>
        <v>0</v>
      </c>
      <c r="BJ52" s="7">
        <f t="shared" si="32"/>
        <v>40</v>
      </c>
      <c r="BK52" s="7">
        <f t="shared" si="32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5"/>
        <v>0</v>
      </c>
      <c r="BP52" s="36">
        <f t="shared" si="26"/>
        <v>0</v>
      </c>
      <c r="BQ52" s="1">
        <f t="shared" si="14"/>
        <v>0</v>
      </c>
      <c r="BR52" s="1">
        <f t="shared" si="15"/>
        <v>68307.141900767325</v>
      </c>
      <c r="BS52" s="1">
        <f t="shared" si="16"/>
        <v>63400.73104924598</v>
      </c>
    </row>
    <row r="53" spans="2:71" x14ac:dyDescent="0.3">
      <c r="B53" s="1">
        <f t="shared" si="0"/>
        <v>3312</v>
      </c>
      <c r="C53" s="1">
        <v>40</v>
      </c>
      <c r="D53" s="1">
        <v>46686</v>
      </c>
      <c r="E53" s="1">
        <v>3062</v>
      </c>
      <c r="F53" s="1">
        <v>0</v>
      </c>
      <c r="G53" s="1">
        <v>250</v>
      </c>
      <c r="H53" s="1">
        <v>0</v>
      </c>
      <c r="I53" s="1">
        <v>0</v>
      </c>
      <c r="J53" s="5">
        <v>53.99</v>
      </c>
      <c r="K53" s="5">
        <v>1.73</v>
      </c>
      <c r="L53" s="5">
        <v>20.8</v>
      </c>
      <c r="M53" s="111">
        <v>1.94</v>
      </c>
      <c r="N53" s="1">
        <v>529</v>
      </c>
      <c r="O53" s="1">
        <v>2774</v>
      </c>
      <c r="P53" s="1">
        <v>2559</v>
      </c>
      <c r="Q53" s="1">
        <v>214</v>
      </c>
      <c r="R53" s="1">
        <v>0</v>
      </c>
      <c r="S53" s="1">
        <v>0</v>
      </c>
      <c r="T53" s="1">
        <v>44</v>
      </c>
      <c r="U53" s="1">
        <v>4</v>
      </c>
      <c r="V53" s="1">
        <v>83</v>
      </c>
      <c r="W53" s="1">
        <v>6</v>
      </c>
      <c r="X53" s="1">
        <v>0</v>
      </c>
      <c r="Y53" s="114">
        <v>1.1399999999999999</v>
      </c>
      <c r="AA53" s="1">
        <f t="shared" si="17"/>
        <v>46690</v>
      </c>
      <c r="AB53" s="1">
        <f t="shared" si="17"/>
        <v>3145</v>
      </c>
      <c r="AC53" s="1">
        <f t="shared" si="18"/>
        <v>256</v>
      </c>
      <c r="AD53" s="1">
        <f t="shared" si="19"/>
        <v>0</v>
      </c>
      <c r="AE53" s="1">
        <f t="shared" si="27"/>
        <v>245</v>
      </c>
      <c r="AF53" s="1">
        <f t="shared" si="20"/>
        <v>32</v>
      </c>
      <c r="AG53" s="1">
        <f t="shared" si="20"/>
        <v>0</v>
      </c>
      <c r="AH53" s="1">
        <f t="shared" si="20"/>
        <v>0</v>
      </c>
      <c r="AI53" s="1">
        <f t="shared" si="28"/>
        <v>277</v>
      </c>
      <c r="AJ53" s="9">
        <f t="shared" si="1"/>
        <v>0</v>
      </c>
      <c r="AK53" s="9">
        <f t="shared" si="2"/>
        <v>6.6239999999999993E-2</v>
      </c>
      <c r="AL53" s="9">
        <f t="shared" si="3"/>
        <v>6.1240000000000003E-2</v>
      </c>
      <c r="AM53" s="9">
        <f t="shared" si="4"/>
        <v>5.0000000000000001E-3</v>
      </c>
      <c r="AN53" s="9">
        <f t="shared" si="5"/>
        <v>0</v>
      </c>
      <c r="AO53" s="9">
        <f t="shared" si="6"/>
        <v>5.5399999999999998E-3</v>
      </c>
      <c r="AP53" s="1">
        <f t="shared" si="21"/>
        <v>6</v>
      </c>
      <c r="AQ53" s="1">
        <f t="shared" si="21"/>
        <v>1</v>
      </c>
      <c r="AR53" s="1"/>
      <c r="AS53" s="1">
        <f t="shared" si="22"/>
        <v>0</v>
      </c>
      <c r="AT53" s="1">
        <f t="shared" si="29"/>
        <v>7</v>
      </c>
      <c r="AU53" s="1">
        <f t="shared" si="7"/>
        <v>89</v>
      </c>
      <c r="AV53" s="9">
        <f t="shared" si="23"/>
        <v>1.7799999999999999E-3</v>
      </c>
      <c r="AW53" s="9">
        <f t="shared" si="8"/>
        <v>1.66E-3</v>
      </c>
      <c r="AX53" s="9">
        <f t="shared" si="9"/>
        <v>1.2E-4</v>
      </c>
      <c r="AY53" s="9">
        <f t="shared" si="10"/>
        <v>0</v>
      </c>
      <c r="AZ53" s="9">
        <f t="shared" si="11"/>
        <v>1.3999999999999999E-4</v>
      </c>
      <c r="BA53" s="1">
        <f t="shared" si="24"/>
        <v>0</v>
      </c>
      <c r="BJ53" s="7">
        <f t="shared" si="32"/>
        <v>41</v>
      </c>
      <c r="BK53" s="7">
        <f t="shared" si="32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5"/>
        <v>0</v>
      </c>
      <c r="BP53" s="36">
        <f t="shared" si="26"/>
        <v>0</v>
      </c>
      <c r="BQ53" s="1">
        <f t="shared" si="14"/>
        <v>0</v>
      </c>
      <c r="BR53" s="1">
        <f t="shared" si="15"/>
        <v>74541.434588250864</v>
      </c>
      <c r="BS53" s="1">
        <f t="shared" si="16"/>
        <v>68914.816639258497</v>
      </c>
    </row>
    <row r="54" spans="2:71" x14ac:dyDescent="0.3">
      <c r="B54" s="1">
        <f t="shared" si="0"/>
        <v>3615</v>
      </c>
      <c r="C54" s="1">
        <v>41</v>
      </c>
      <c r="D54" s="1">
        <v>46383</v>
      </c>
      <c r="E54" s="1">
        <v>3326</v>
      </c>
      <c r="F54" s="1">
        <v>0</v>
      </c>
      <c r="G54" s="1">
        <v>289</v>
      </c>
      <c r="H54" s="1">
        <v>0</v>
      </c>
      <c r="I54" s="1">
        <v>0</v>
      </c>
      <c r="J54" s="5">
        <v>53.99</v>
      </c>
      <c r="K54" s="5">
        <v>1.73</v>
      </c>
      <c r="L54" s="5">
        <v>21.1</v>
      </c>
      <c r="M54" s="111">
        <v>1.89</v>
      </c>
      <c r="N54" s="1">
        <v>588</v>
      </c>
      <c r="O54" s="1">
        <v>3017</v>
      </c>
      <c r="P54" s="1">
        <v>2769</v>
      </c>
      <c r="Q54" s="1">
        <v>248</v>
      </c>
      <c r="R54" s="1">
        <v>0</v>
      </c>
      <c r="S54" s="1">
        <v>0</v>
      </c>
      <c r="T54" s="1">
        <v>48</v>
      </c>
      <c r="U54" s="1">
        <v>4</v>
      </c>
      <c r="V54" s="1">
        <v>92</v>
      </c>
      <c r="W54" s="1">
        <v>7</v>
      </c>
      <c r="X54" s="1">
        <v>0</v>
      </c>
      <c r="Y54" s="114">
        <v>1.1000000000000001</v>
      </c>
      <c r="AA54" s="1">
        <f t="shared" si="17"/>
        <v>46387</v>
      </c>
      <c r="AB54" s="1">
        <f t="shared" si="17"/>
        <v>3418</v>
      </c>
      <c r="AC54" s="1">
        <f t="shared" si="18"/>
        <v>296</v>
      </c>
      <c r="AD54" s="1">
        <f t="shared" si="19"/>
        <v>0</v>
      </c>
      <c r="AE54" s="1">
        <f t="shared" si="27"/>
        <v>264</v>
      </c>
      <c r="AF54" s="1">
        <f t="shared" si="20"/>
        <v>39</v>
      </c>
      <c r="AG54" s="1">
        <f t="shared" si="20"/>
        <v>0</v>
      </c>
      <c r="AH54" s="1">
        <f t="shared" si="20"/>
        <v>0</v>
      </c>
      <c r="AI54" s="1">
        <f t="shared" si="28"/>
        <v>303</v>
      </c>
      <c r="AJ54" s="9">
        <f t="shared" si="1"/>
        <v>0</v>
      </c>
      <c r="AK54" s="9">
        <f t="shared" si="2"/>
        <v>7.2300000000000003E-2</v>
      </c>
      <c r="AL54" s="9">
        <f t="shared" si="3"/>
        <v>6.6519999999999996E-2</v>
      </c>
      <c r="AM54" s="9">
        <f t="shared" si="4"/>
        <v>5.7800000000000004E-3</v>
      </c>
      <c r="AN54" s="9">
        <f t="shared" si="5"/>
        <v>0</v>
      </c>
      <c r="AO54" s="9">
        <f t="shared" si="6"/>
        <v>6.0600000000000003E-3</v>
      </c>
      <c r="AP54" s="1">
        <f t="shared" si="21"/>
        <v>9</v>
      </c>
      <c r="AQ54" s="1">
        <f t="shared" si="21"/>
        <v>1</v>
      </c>
      <c r="AR54" s="1"/>
      <c r="AS54" s="1">
        <f t="shared" si="22"/>
        <v>0</v>
      </c>
      <c r="AT54" s="1">
        <f t="shared" si="29"/>
        <v>10</v>
      </c>
      <c r="AU54" s="1">
        <f t="shared" si="7"/>
        <v>99</v>
      </c>
      <c r="AV54" s="9">
        <f t="shared" si="23"/>
        <v>1.98E-3</v>
      </c>
      <c r="AW54" s="9">
        <f t="shared" si="8"/>
        <v>1.8400000000000001E-3</v>
      </c>
      <c r="AX54" s="9">
        <f t="shared" si="9"/>
        <v>1.3999999999999999E-4</v>
      </c>
      <c r="AY54" s="9">
        <f t="shared" si="10"/>
        <v>0</v>
      </c>
      <c r="AZ54" s="9">
        <f t="shared" si="11"/>
        <v>2.0000000000000001E-4</v>
      </c>
      <c r="BA54" s="1">
        <f t="shared" si="24"/>
        <v>0</v>
      </c>
      <c r="BJ54" s="7">
        <f t="shared" si="32"/>
        <v>42</v>
      </c>
      <c r="BK54" s="7">
        <f t="shared" si="32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5"/>
        <v>0</v>
      </c>
      <c r="BP54" s="36">
        <f t="shared" si="26"/>
        <v>0</v>
      </c>
      <c r="BQ54" s="1">
        <f t="shared" si="14"/>
        <v>0</v>
      </c>
      <c r="BR54" s="1">
        <f t="shared" si="15"/>
        <v>81360.895542429615</v>
      </c>
      <c r="BS54" s="1">
        <f t="shared" si="16"/>
        <v>74856.525193394438</v>
      </c>
    </row>
    <row r="55" spans="2:71" x14ac:dyDescent="0.3">
      <c r="B55" s="1">
        <f t="shared" si="0"/>
        <v>3942</v>
      </c>
      <c r="C55" s="1">
        <v>42</v>
      </c>
      <c r="D55" s="1">
        <v>46056</v>
      </c>
      <c r="E55" s="1">
        <v>3611</v>
      </c>
      <c r="F55" s="1">
        <v>0</v>
      </c>
      <c r="G55" s="1">
        <v>331</v>
      </c>
      <c r="H55" s="1">
        <v>0</v>
      </c>
      <c r="I55" s="1">
        <v>0</v>
      </c>
      <c r="J55" s="5">
        <v>53.98</v>
      </c>
      <c r="K55" s="5">
        <v>1.73</v>
      </c>
      <c r="L55" s="5">
        <v>21.3</v>
      </c>
      <c r="M55" s="111">
        <v>1.85</v>
      </c>
      <c r="N55" s="1">
        <v>651</v>
      </c>
      <c r="O55" s="1">
        <v>3281</v>
      </c>
      <c r="P55" s="1">
        <v>2997</v>
      </c>
      <c r="Q55" s="1">
        <v>284</v>
      </c>
      <c r="R55" s="1">
        <v>0</v>
      </c>
      <c r="S55" s="1">
        <v>0</v>
      </c>
      <c r="T55" s="1">
        <v>53</v>
      </c>
      <c r="U55" s="1">
        <v>5</v>
      </c>
      <c r="V55" s="1">
        <v>100</v>
      </c>
      <c r="W55" s="1">
        <v>8</v>
      </c>
      <c r="X55" s="1">
        <v>0</v>
      </c>
      <c r="Y55" s="114">
        <v>1.05</v>
      </c>
      <c r="AA55" s="1">
        <f t="shared" si="17"/>
        <v>46061</v>
      </c>
      <c r="AB55" s="1">
        <f t="shared" si="17"/>
        <v>3711</v>
      </c>
      <c r="AC55" s="1">
        <f t="shared" si="18"/>
        <v>339</v>
      </c>
      <c r="AD55" s="1">
        <f t="shared" si="19"/>
        <v>0</v>
      </c>
      <c r="AE55" s="1">
        <f t="shared" si="27"/>
        <v>285</v>
      </c>
      <c r="AF55" s="1">
        <f t="shared" si="20"/>
        <v>42</v>
      </c>
      <c r="AG55" s="1">
        <f t="shared" si="20"/>
        <v>0</v>
      </c>
      <c r="AH55" s="1">
        <f t="shared" si="20"/>
        <v>0</v>
      </c>
      <c r="AI55" s="1">
        <f t="shared" si="28"/>
        <v>327</v>
      </c>
      <c r="AJ55" s="9">
        <f t="shared" si="1"/>
        <v>0</v>
      </c>
      <c r="AK55" s="9">
        <f t="shared" si="2"/>
        <v>7.8839999999999993E-2</v>
      </c>
      <c r="AL55" s="9">
        <f t="shared" si="3"/>
        <v>7.2220000000000006E-2</v>
      </c>
      <c r="AM55" s="9">
        <f t="shared" si="4"/>
        <v>6.62E-3</v>
      </c>
      <c r="AN55" s="9">
        <f t="shared" si="5"/>
        <v>0</v>
      </c>
      <c r="AO55" s="9">
        <f t="shared" si="6"/>
        <v>6.5399999999999998E-3</v>
      </c>
      <c r="AP55" s="1">
        <f t="shared" si="21"/>
        <v>8</v>
      </c>
      <c r="AQ55" s="1">
        <f t="shared" si="21"/>
        <v>1</v>
      </c>
      <c r="AR55" s="1"/>
      <c r="AS55" s="1">
        <f t="shared" si="22"/>
        <v>0</v>
      </c>
      <c r="AT55" s="1">
        <f t="shared" si="29"/>
        <v>9</v>
      </c>
      <c r="AU55" s="1">
        <f t="shared" si="7"/>
        <v>108</v>
      </c>
      <c r="AV55" s="9">
        <f t="shared" si="23"/>
        <v>2.16E-3</v>
      </c>
      <c r="AW55" s="9">
        <f t="shared" si="8"/>
        <v>2E-3</v>
      </c>
      <c r="AX55" s="9">
        <f t="shared" si="9"/>
        <v>1.6000000000000001E-4</v>
      </c>
      <c r="AY55" s="9">
        <f t="shared" si="10"/>
        <v>0</v>
      </c>
      <c r="AZ55" s="9">
        <f t="shared" si="11"/>
        <v>1.8000000000000001E-4</v>
      </c>
      <c r="BA55" s="1">
        <f t="shared" si="24"/>
        <v>0</v>
      </c>
      <c r="BJ55" s="7">
        <f t="shared" si="32"/>
        <v>43</v>
      </c>
      <c r="BK55" s="7">
        <f t="shared" si="32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5"/>
        <v>0</v>
      </c>
      <c r="BP55" s="36">
        <f t="shared" si="26"/>
        <v>0</v>
      </c>
      <c r="BQ55" s="1">
        <f t="shared" si="14"/>
        <v>0</v>
      </c>
      <c r="BR55" s="1">
        <f t="shared" si="15"/>
        <v>88720.511819711624</v>
      </c>
      <c r="BS55" s="1">
        <f t="shared" si="16"/>
        <v>81270.86965524574</v>
      </c>
    </row>
    <row r="56" spans="2:71" x14ac:dyDescent="0.3">
      <c r="B56" s="1">
        <f t="shared" si="0"/>
        <v>4283</v>
      </c>
      <c r="C56" s="1">
        <v>43</v>
      </c>
      <c r="D56" s="1">
        <v>45716</v>
      </c>
      <c r="E56" s="1">
        <v>3909</v>
      </c>
      <c r="F56" s="1">
        <v>0</v>
      </c>
      <c r="G56" s="1">
        <v>374</v>
      </c>
      <c r="H56" s="1">
        <v>0</v>
      </c>
      <c r="I56" s="1">
        <v>0</v>
      </c>
      <c r="J56" s="5">
        <v>53.98</v>
      </c>
      <c r="K56" s="5">
        <v>1.73</v>
      </c>
      <c r="L56" s="5">
        <v>21.4</v>
      </c>
      <c r="M56" s="111">
        <v>1.81</v>
      </c>
      <c r="N56" s="1">
        <v>717</v>
      </c>
      <c r="O56" s="1">
        <v>3556</v>
      </c>
      <c r="P56" s="1">
        <v>3235</v>
      </c>
      <c r="Q56" s="1">
        <v>321</v>
      </c>
      <c r="R56" s="1">
        <v>0</v>
      </c>
      <c r="S56" s="1">
        <v>0</v>
      </c>
      <c r="T56" s="1">
        <v>58</v>
      </c>
      <c r="U56" s="1">
        <v>5</v>
      </c>
      <c r="V56" s="1">
        <v>108</v>
      </c>
      <c r="W56" s="1">
        <v>10</v>
      </c>
      <c r="X56" s="1">
        <v>0</v>
      </c>
      <c r="Y56" s="114">
        <v>1.03</v>
      </c>
      <c r="AA56" s="1">
        <f t="shared" si="17"/>
        <v>45721</v>
      </c>
      <c r="AB56" s="1">
        <f t="shared" si="17"/>
        <v>4017</v>
      </c>
      <c r="AC56" s="1">
        <f t="shared" si="18"/>
        <v>384</v>
      </c>
      <c r="AD56" s="1">
        <f t="shared" si="19"/>
        <v>0</v>
      </c>
      <c r="AE56" s="1">
        <f t="shared" si="27"/>
        <v>298</v>
      </c>
      <c r="AF56" s="1">
        <f t="shared" si="20"/>
        <v>43</v>
      </c>
      <c r="AG56" s="1">
        <f t="shared" si="20"/>
        <v>0</v>
      </c>
      <c r="AH56" s="1">
        <f t="shared" si="20"/>
        <v>0</v>
      </c>
      <c r="AI56" s="1">
        <f t="shared" si="28"/>
        <v>341</v>
      </c>
      <c r="AJ56" s="9">
        <f t="shared" si="1"/>
        <v>0</v>
      </c>
      <c r="AK56" s="9">
        <f t="shared" si="2"/>
        <v>8.566E-2</v>
      </c>
      <c r="AL56" s="9">
        <f t="shared" si="3"/>
        <v>7.8179999999999999E-2</v>
      </c>
      <c r="AM56" s="9">
        <f t="shared" si="4"/>
        <v>7.4799999999999997E-3</v>
      </c>
      <c r="AN56" s="9">
        <f t="shared" si="5"/>
        <v>0</v>
      </c>
      <c r="AO56" s="9">
        <f t="shared" si="6"/>
        <v>6.8199999999999997E-3</v>
      </c>
      <c r="AP56" s="1">
        <f t="shared" si="21"/>
        <v>8</v>
      </c>
      <c r="AQ56" s="1">
        <f t="shared" si="21"/>
        <v>2</v>
      </c>
      <c r="AR56" s="1"/>
      <c r="AS56" s="1">
        <f t="shared" si="22"/>
        <v>0</v>
      </c>
      <c r="AT56" s="1">
        <f t="shared" si="29"/>
        <v>10</v>
      </c>
      <c r="AU56" s="1">
        <f t="shared" si="7"/>
        <v>118</v>
      </c>
      <c r="AV56" s="9">
        <f t="shared" si="23"/>
        <v>2.3600000000000001E-3</v>
      </c>
      <c r="AW56" s="9">
        <f t="shared" si="8"/>
        <v>2.16E-3</v>
      </c>
      <c r="AX56" s="9">
        <f t="shared" si="9"/>
        <v>2.0000000000000001E-4</v>
      </c>
      <c r="AY56" s="9">
        <f t="shared" si="10"/>
        <v>0</v>
      </c>
      <c r="AZ56" s="9">
        <f t="shared" si="11"/>
        <v>2.0000000000000001E-4</v>
      </c>
      <c r="BA56" s="1">
        <f t="shared" si="24"/>
        <v>0</v>
      </c>
      <c r="BJ56" s="7">
        <f t="shared" si="32"/>
        <v>44</v>
      </c>
      <c r="BK56" s="7">
        <f t="shared" si="32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5"/>
        <v>0</v>
      </c>
      <c r="BP56" s="36">
        <f t="shared" si="26"/>
        <v>0</v>
      </c>
      <c r="BQ56" s="1">
        <f t="shared" si="14"/>
        <v>0</v>
      </c>
      <c r="BR56" s="1">
        <f t="shared" si="15"/>
        <v>96395.218702137208</v>
      </c>
      <c r="BS56" s="1">
        <f t="shared" si="16"/>
        <v>87977.798250444641</v>
      </c>
    </row>
    <row r="57" spans="2:71" x14ac:dyDescent="0.3">
      <c r="B57" s="1">
        <f t="shared" si="0"/>
        <v>4649</v>
      </c>
      <c r="C57" s="1">
        <v>44</v>
      </c>
      <c r="D57" s="1">
        <v>45349</v>
      </c>
      <c r="E57" s="1">
        <v>4232</v>
      </c>
      <c r="F57" s="1">
        <v>0</v>
      </c>
      <c r="G57" s="1">
        <v>417</v>
      </c>
      <c r="H57" s="1">
        <v>0</v>
      </c>
      <c r="I57" s="1">
        <v>0</v>
      </c>
      <c r="J57" s="5">
        <v>53.98</v>
      </c>
      <c r="K57" s="5">
        <v>1.73</v>
      </c>
      <c r="L57" s="5">
        <v>21.5</v>
      </c>
      <c r="M57" s="111">
        <v>1.81</v>
      </c>
      <c r="N57" s="1">
        <v>791</v>
      </c>
      <c r="O57" s="1">
        <v>3849</v>
      </c>
      <c r="P57" s="1">
        <v>3490</v>
      </c>
      <c r="Q57" s="1">
        <v>358</v>
      </c>
      <c r="R57" s="1">
        <v>0</v>
      </c>
      <c r="S57" s="1">
        <v>0</v>
      </c>
      <c r="T57" s="1">
        <v>64</v>
      </c>
      <c r="U57" s="1">
        <v>6</v>
      </c>
      <c r="V57" s="1">
        <v>117</v>
      </c>
      <c r="W57" s="1">
        <v>11</v>
      </c>
      <c r="X57" s="1">
        <v>0</v>
      </c>
      <c r="Y57" s="114">
        <v>1</v>
      </c>
      <c r="AA57" s="1">
        <f t="shared" si="17"/>
        <v>45355</v>
      </c>
      <c r="AB57" s="1">
        <f t="shared" si="17"/>
        <v>4349</v>
      </c>
      <c r="AC57" s="1">
        <f t="shared" si="18"/>
        <v>428</v>
      </c>
      <c r="AD57" s="1">
        <f t="shared" si="19"/>
        <v>0</v>
      </c>
      <c r="AE57" s="1">
        <f t="shared" si="27"/>
        <v>323</v>
      </c>
      <c r="AF57" s="1">
        <f t="shared" si="20"/>
        <v>43</v>
      </c>
      <c r="AG57" s="1">
        <f t="shared" si="20"/>
        <v>0</v>
      </c>
      <c r="AH57" s="1">
        <f t="shared" si="20"/>
        <v>0</v>
      </c>
      <c r="AI57" s="1">
        <f t="shared" si="28"/>
        <v>366</v>
      </c>
      <c r="AJ57" s="9">
        <f t="shared" si="1"/>
        <v>0</v>
      </c>
      <c r="AK57" s="9">
        <f t="shared" si="2"/>
        <v>9.2979999999999993E-2</v>
      </c>
      <c r="AL57" s="9">
        <f t="shared" si="3"/>
        <v>8.4640000000000007E-2</v>
      </c>
      <c r="AM57" s="9">
        <f t="shared" si="4"/>
        <v>8.3400000000000002E-3</v>
      </c>
      <c r="AN57" s="9">
        <f t="shared" si="5"/>
        <v>0</v>
      </c>
      <c r="AO57" s="9">
        <f t="shared" si="6"/>
        <v>7.3200000000000001E-3</v>
      </c>
      <c r="AP57" s="1">
        <f t="shared" si="21"/>
        <v>9</v>
      </c>
      <c r="AQ57" s="1">
        <f t="shared" si="21"/>
        <v>1</v>
      </c>
      <c r="AR57" s="1"/>
      <c r="AS57" s="1">
        <f t="shared" si="22"/>
        <v>0</v>
      </c>
      <c r="AT57" s="1">
        <f t="shared" si="29"/>
        <v>10</v>
      </c>
      <c r="AU57" s="1">
        <f t="shared" si="7"/>
        <v>128</v>
      </c>
      <c r="AV57" s="9">
        <f t="shared" si="23"/>
        <v>2.5600000000000002E-3</v>
      </c>
      <c r="AW57" s="9">
        <f t="shared" si="8"/>
        <v>2.3400000000000001E-3</v>
      </c>
      <c r="AX57" s="9">
        <f t="shared" si="9"/>
        <v>2.2000000000000001E-4</v>
      </c>
      <c r="AY57" s="9">
        <f t="shared" si="10"/>
        <v>0</v>
      </c>
      <c r="AZ57" s="9">
        <f t="shared" si="11"/>
        <v>2.0000000000000001E-4</v>
      </c>
      <c r="BA57" s="1">
        <f t="shared" si="24"/>
        <v>0</v>
      </c>
      <c r="BJ57" s="7">
        <f t="shared" si="32"/>
        <v>45</v>
      </c>
      <c r="BK57" s="7">
        <f t="shared" si="32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5"/>
        <v>0</v>
      </c>
      <c r="BP57" s="36">
        <f t="shared" si="26"/>
        <v>0</v>
      </c>
      <c r="BQ57" s="1">
        <f t="shared" si="14"/>
        <v>0</v>
      </c>
      <c r="BR57" s="1">
        <f t="shared" si="15"/>
        <v>104632.58737946204</v>
      </c>
      <c r="BS57" s="1">
        <f t="shared" si="16"/>
        <v>95247.388640542777</v>
      </c>
    </row>
    <row r="58" spans="2:71" x14ac:dyDescent="0.3">
      <c r="B58" s="1">
        <f t="shared" si="0"/>
        <v>5029</v>
      </c>
      <c r="C58" s="1">
        <v>45</v>
      </c>
      <c r="D58" s="1">
        <v>44969</v>
      </c>
      <c r="E58" s="1">
        <v>4565</v>
      </c>
      <c r="F58" s="1">
        <v>0</v>
      </c>
      <c r="G58" s="1">
        <v>464</v>
      </c>
      <c r="H58" s="1">
        <v>0</v>
      </c>
      <c r="I58" s="1">
        <v>0</v>
      </c>
      <c r="J58" s="5">
        <v>53.98</v>
      </c>
      <c r="K58" s="5">
        <v>1.72</v>
      </c>
      <c r="L58" s="5">
        <v>21.4</v>
      </c>
      <c r="M58" s="111">
        <v>1.82</v>
      </c>
      <c r="N58" s="1">
        <v>864</v>
      </c>
      <c r="O58" s="1">
        <v>4156</v>
      </c>
      <c r="P58" s="1">
        <v>3758</v>
      </c>
      <c r="Q58" s="1">
        <v>397</v>
      </c>
      <c r="R58" s="1">
        <v>0</v>
      </c>
      <c r="S58" s="1">
        <v>0</v>
      </c>
      <c r="T58" s="1">
        <v>70</v>
      </c>
      <c r="U58" s="1">
        <v>6</v>
      </c>
      <c r="V58" s="1">
        <v>126</v>
      </c>
      <c r="W58" s="1">
        <v>12</v>
      </c>
      <c r="X58" s="1">
        <v>0</v>
      </c>
      <c r="Y58" s="114">
        <v>1.05</v>
      </c>
      <c r="AA58" s="1">
        <f t="shared" si="17"/>
        <v>44975</v>
      </c>
      <c r="AB58" s="1">
        <f t="shared" si="17"/>
        <v>4691</v>
      </c>
      <c r="AC58" s="1">
        <f t="shared" si="18"/>
        <v>476</v>
      </c>
      <c r="AD58" s="1">
        <f t="shared" si="19"/>
        <v>0</v>
      </c>
      <c r="AE58" s="1">
        <f t="shared" si="27"/>
        <v>333</v>
      </c>
      <c r="AF58" s="1">
        <f t="shared" si="20"/>
        <v>47</v>
      </c>
      <c r="AG58" s="1">
        <f t="shared" si="20"/>
        <v>0</v>
      </c>
      <c r="AH58" s="1">
        <f t="shared" si="20"/>
        <v>0</v>
      </c>
      <c r="AI58" s="1">
        <f t="shared" si="28"/>
        <v>380</v>
      </c>
      <c r="AJ58" s="9">
        <f t="shared" si="1"/>
        <v>0</v>
      </c>
      <c r="AK58" s="9">
        <f t="shared" si="2"/>
        <v>0.10058</v>
      </c>
      <c r="AL58" s="9">
        <f t="shared" si="3"/>
        <v>9.1300000000000006E-2</v>
      </c>
      <c r="AM58" s="9">
        <f t="shared" si="4"/>
        <v>9.2800000000000001E-3</v>
      </c>
      <c r="AN58" s="9">
        <f t="shared" si="5"/>
        <v>0</v>
      </c>
      <c r="AO58" s="9">
        <f t="shared" si="6"/>
        <v>7.6E-3</v>
      </c>
      <c r="AP58" s="1">
        <f t="shared" si="21"/>
        <v>9</v>
      </c>
      <c r="AQ58" s="1">
        <f t="shared" si="21"/>
        <v>1</v>
      </c>
      <c r="AR58" s="1"/>
      <c r="AS58" s="1">
        <f t="shared" si="22"/>
        <v>0</v>
      </c>
      <c r="AT58" s="1">
        <f t="shared" si="29"/>
        <v>10</v>
      </c>
      <c r="AU58" s="1">
        <f t="shared" si="7"/>
        <v>138</v>
      </c>
      <c r="AV58" s="9">
        <f t="shared" si="23"/>
        <v>2.7599999999999999E-3</v>
      </c>
      <c r="AW58" s="9">
        <f t="shared" si="8"/>
        <v>2.5200000000000001E-3</v>
      </c>
      <c r="AX58" s="9">
        <f t="shared" si="9"/>
        <v>2.4000000000000001E-4</v>
      </c>
      <c r="AY58" s="9">
        <f t="shared" si="10"/>
        <v>0</v>
      </c>
      <c r="AZ58" s="9">
        <f t="shared" si="11"/>
        <v>2.0000000000000001E-4</v>
      </c>
      <c r="BA58" s="1">
        <f t="shared" si="24"/>
        <v>0</v>
      </c>
      <c r="BJ58" s="7">
        <f t="shared" si="32"/>
        <v>46</v>
      </c>
      <c r="BK58" s="7">
        <f t="shared" si="32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5"/>
        <v>0</v>
      </c>
      <c r="BP58" s="36">
        <f t="shared" si="26"/>
        <v>0</v>
      </c>
      <c r="BQ58" s="1">
        <f t="shared" si="14"/>
        <v>0</v>
      </c>
      <c r="BR58" s="1">
        <f t="shared" si="15"/>
        <v>113185.04666193044</v>
      </c>
      <c r="BS58" s="1">
        <f t="shared" si="16"/>
        <v>102742.0437486006</v>
      </c>
    </row>
    <row r="59" spans="2:71" x14ac:dyDescent="0.3">
      <c r="B59" s="1">
        <f t="shared" si="0"/>
        <v>5430</v>
      </c>
      <c r="C59" s="1">
        <v>46</v>
      </c>
      <c r="D59" s="1">
        <v>44569</v>
      </c>
      <c r="E59" s="1">
        <v>4919</v>
      </c>
      <c r="F59" s="1">
        <v>0</v>
      </c>
      <c r="G59" s="1">
        <v>511</v>
      </c>
      <c r="H59" s="1">
        <v>0</v>
      </c>
      <c r="I59" s="1">
        <v>0</v>
      </c>
      <c r="J59" s="5">
        <v>53.98</v>
      </c>
      <c r="K59" s="5">
        <v>1.73</v>
      </c>
      <c r="L59" s="5">
        <v>21.3</v>
      </c>
      <c r="M59" s="111">
        <v>1.82</v>
      </c>
      <c r="N59" s="1">
        <v>947</v>
      </c>
      <c r="O59" s="1">
        <v>4472</v>
      </c>
      <c r="P59" s="1">
        <v>4037</v>
      </c>
      <c r="Q59" s="1">
        <v>435</v>
      </c>
      <c r="R59" s="1">
        <v>0</v>
      </c>
      <c r="S59" s="1">
        <v>0</v>
      </c>
      <c r="T59" s="1">
        <v>76</v>
      </c>
      <c r="U59" s="1">
        <v>7</v>
      </c>
      <c r="V59" s="1">
        <v>137</v>
      </c>
      <c r="W59" s="1">
        <v>13</v>
      </c>
      <c r="X59" s="1">
        <v>0</v>
      </c>
      <c r="Y59" s="114">
        <v>1.17</v>
      </c>
      <c r="AA59" s="1">
        <f t="shared" si="17"/>
        <v>44576</v>
      </c>
      <c r="AB59" s="1">
        <f t="shared" si="17"/>
        <v>5056</v>
      </c>
      <c r="AC59" s="1">
        <f t="shared" si="18"/>
        <v>524</v>
      </c>
      <c r="AD59" s="1">
        <f t="shared" si="19"/>
        <v>0</v>
      </c>
      <c r="AE59" s="1">
        <f t="shared" si="27"/>
        <v>354</v>
      </c>
      <c r="AF59" s="1">
        <f t="shared" si="20"/>
        <v>47</v>
      </c>
      <c r="AG59" s="1">
        <f t="shared" si="20"/>
        <v>0</v>
      </c>
      <c r="AH59" s="1">
        <f t="shared" si="20"/>
        <v>0</v>
      </c>
      <c r="AI59" s="1">
        <f t="shared" si="28"/>
        <v>401</v>
      </c>
      <c r="AJ59" s="9">
        <f t="shared" si="1"/>
        <v>0</v>
      </c>
      <c r="AK59" s="9">
        <f t="shared" si="2"/>
        <v>0.1086</v>
      </c>
      <c r="AL59" s="9">
        <f t="shared" si="3"/>
        <v>9.8379999999999995E-2</v>
      </c>
      <c r="AM59" s="9">
        <f t="shared" si="4"/>
        <v>1.022E-2</v>
      </c>
      <c r="AN59" s="9">
        <f t="shared" si="5"/>
        <v>0</v>
      </c>
      <c r="AO59" s="9">
        <f t="shared" si="6"/>
        <v>8.0199999999999994E-3</v>
      </c>
      <c r="AP59" s="1">
        <f t="shared" si="21"/>
        <v>11</v>
      </c>
      <c r="AQ59" s="1">
        <f t="shared" si="21"/>
        <v>1</v>
      </c>
      <c r="AR59" s="1"/>
      <c r="AS59" s="1">
        <f t="shared" si="22"/>
        <v>0</v>
      </c>
      <c r="AT59" s="1">
        <f t="shared" si="29"/>
        <v>12</v>
      </c>
      <c r="AU59" s="1">
        <f t="shared" si="7"/>
        <v>150</v>
      </c>
      <c r="AV59" s="9">
        <f t="shared" si="23"/>
        <v>3.0000000000000001E-3</v>
      </c>
      <c r="AW59" s="9">
        <f t="shared" si="8"/>
        <v>2.7399999999999998E-3</v>
      </c>
      <c r="AX59" s="9">
        <f t="shared" si="9"/>
        <v>2.5999999999999998E-4</v>
      </c>
      <c r="AY59" s="9">
        <f t="shared" si="10"/>
        <v>0</v>
      </c>
      <c r="AZ59" s="9">
        <f t="shared" si="11"/>
        <v>2.4000000000000001E-4</v>
      </c>
      <c r="BA59" s="1">
        <f t="shared" si="24"/>
        <v>0</v>
      </c>
      <c r="BJ59" s="7">
        <f t="shared" si="32"/>
        <v>47</v>
      </c>
      <c r="BK59" s="7">
        <f t="shared" si="32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5"/>
        <v>0</v>
      </c>
      <c r="BP59" s="36">
        <f t="shared" si="26"/>
        <v>0</v>
      </c>
      <c r="BQ59" s="1">
        <f t="shared" si="14"/>
        <v>0</v>
      </c>
      <c r="BR59" s="1">
        <f t="shared" si="15"/>
        <v>122210.14185211419</v>
      </c>
      <c r="BS59" s="1">
        <f t="shared" si="16"/>
        <v>110709.33476437379</v>
      </c>
    </row>
    <row r="60" spans="2:71" x14ac:dyDescent="0.3">
      <c r="B60" s="1">
        <f t="shared" si="0"/>
        <v>5841</v>
      </c>
      <c r="C60" s="1">
        <v>47</v>
      </c>
      <c r="D60" s="1">
        <v>44157</v>
      </c>
      <c r="E60" s="1">
        <v>5276</v>
      </c>
      <c r="F60" s="1">
        <v>0</v>
      </c>
      <c r="G60" s="1">
        <v>565</v>
      </c>
      <c r="H60" s="1">
        <v>0</v>
      </c>
      <c r="I60" s="1">
        <v>0</v>
      </c>
      <c r="J60" s="5">
        <v>53.98</v>
      </c>
      <c r="K60" s="5">
        <v>1.72</v>
      </c>
      <c r="L60" s="5">
        <v>21.2</v>
      </c>
      <c r="M60" s="111">
        <v>1.82</v>
      </c>
      <c r="N60" s="1">
        <v>1033</v>
      </c>
      <c r="O60" s="1">
        <v>4798</v>
      </c>
      <c r="P60" s="1">
        <v>4319</v>
      </c>
      <c r="Q60" s="1">
        <v>479</v>
      </c>
      <c r="R60" s="1">
        <v>0</v>
      </c>
      <c r="S60" s="1">
        <v>0</v>
      </c>
      <c r="T60" s="1">
        <v>84</v>
      </c>
      <c r="U60" s="1">
        <v>8</v>
      </c>
      <c r="V60" s="1">
        <v>147</v>
      </c>
      <c r="W60" s="1">
        <v>15</v>
      </c>
      <c r="X60" s="1">
        <v>0</v>
      </c>
      <c r="Y60" s="114">
        <v>1.1499999999999999</v>
      </c>
      <c r="AA60" s="1">
        <f t="shared" si="17"/>
        <v>44165</v>
      </c>
      <c r="AB60" s="1">
        <f t="shared" si="17"/>
        <v>5423</v>
      </c>
      <c r="AC60" s="1">
        <f t="shared" si="18"/>
        <v>580</v>
      </c>
      <c r="AD60" s="1">
        <f t="shared" si="19"/>
        <v>0</v>
      </c>
      <c r="AE60" s="1">
        <f t="shared" si="27"/>
        <v>357</v>
      </c>
      <c r="AF60" s="1">
        <f t="shared" si="20"/>
        <v>54</v>
      </c>
      <c r="AG60" s="1">
        <f t="shared" si="20"/>
        <v>0</v>
      </c>
      <c r="AH60" s="1">
        <f t="shared" si="20"/>
        <v>0</v>
      </c>
      <c r="AI60" s="1">
        <f t="shared" si="28"/>
        <v>411</v>
      </c>
      <c r="AJ60" s="9">
        <f t="shared" si="1"/>
        <v>0</v>
      </c>
      <c r="AK60" s="9">
        <f t="shared" si="2"/>
        <v>0.11681999999999999</v>
      </c>
      <c r="AL60" s="9">
        <f t="shared" si="3"/>
        <v>0.10552</v>
      </c>
      <c r="AM60" s="9">
        <f t="shared" si="4"/>
        <v>1.1299999999999999E-2</v>
      </c>
      <c r="AN60" s="9">
        <f t="shared" si="5"/>
        <v>0</v>
      </c>
      <c r="AO60" s="9">
        <f t="shared" si="6"/>
        <v>8.2199999999999999E-3</v>
      </c>
      <c r="AP60" s="1">
        <f t="shared" si="21"/>
        <v>10</v>
      </c>
      <c r="AQ60" s="1">
        <f t="shared" si="21"/>
        <v>2</v>
      </c>
      <c r="AR60" s="1"/>
      <c r="AS60" s="1">
        <f t="shared" si="22"/>
        <v>0</v>
      </c>
      <c r="AT60" s="1">
        <f t="shared" si="29"/>
        <v>12</v>
      </c>
      <c r="AU60" s="1">
        <f t="shared" si="7"/>
        <v>162</v>
      </c>
      <c r="AV60" s="9">
        <f t="shared" si="23"/>
        <v>3.2399999999999998E-3</v>
      </c>
      <c r="AW60" s="9">
        <f t="shared" si="8"/>
        <v>2.9399999999999999E-3</v>
      </c>
      <c r="AX60" s="9">
        <f t="shared" si="9"/>
        <v>2.9999999999999997E-4</v>
      </c>
      <c r="AY60" s="9">
        <f t="shared" si="10"/>
        <v>0</v>
      </c>
      <c r="AZ60" s="9">
        <f t="shared" si="11"/>
        <v>2.4000000000000001E-4</v>
      </c>
      <c r="BA60" s="1">
        <f t="shared" si="24"/>
        <v>0</v>
      </c>
      <c r="BJ60" s="7">
        <f t="shared" si="32"/>
        <v>48</v>
      </c>
      <c r="BK60" s="7">
        <f t="shared" si="32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5"/>
        <v>0</v>
      </c>
      <c r="BP60" s="36">
        <f t="shared" si="26"/>
        <v>0</v>
      </c>
      <c r="BQ60" s="1">
        <f t="shared" si="14"/>
        <v>0</v>
      </c>
      <c r="BR60" s="1">
        <f t="shared" si="15"/>
        <v>131460.30176025763</v>
      </c>
      <c r="BS60" s="1">
        <f t="shared" si="16"/>
        <v>118744.14519553489</v>
      </c>
    </row>
    <row r="61" spans="2:71" x14ac:dyDescent="0.3">
      <c r="B61" s="1">
        <f t="shared" si="0"/>
        <v>6268</v>
      </c>
      <c r="C61" s="1">
        <v>48</v>
      </c>
      <c r="D61" s="1">
        <v>43731</v>
      </c>
      <c r="E61" s="1">
        <v>5643</v>
      </c>
      <c r="F61" s="1">
        <v>0</v>
      </c>
      <c r="G61" s="1">
        <v>625</v>
      </c>
      <c r="H61" s="1">
        <v>0</v>
      </c>
      <c r="I61" s="1">
        <v>0</v>
      </c>
      <c r="J61" s="5">
        <v>53.98</v>
      </c>
      <c r="K61" s="5">
        <v>1.72</v>
      </c>
      <c r="L61" s="5">
        <v>21.2</v>
      </c>
      <c r="M61" s="111">
        <v>1.81</v>
      </c>
      <c r="N61" s="1">
        <v>1126</v>
      </c>
      <c r="O61" s="1">
        <v>5132</v>
      </c>
      <c r="P61" s="1">
        <v>4603</v>
      </c>
      <c r="Q61" s="1">
        <v>528</v>
      </c>
      <c r="R61" s="1">
        <v>0</v>
      </c>
      <c r="S61" s="1">
        <v>0</v>
      </c>
      <c r="T61" s="1">
        <v>92</v>
      </c>
      <c r="U61" s="1">
        <v>8</v>
      </c>
      <c r="V61" s="1">
        <v>158</v>
      </c>
      <c r="W61" s="1">
        <v>16</v>
      </c>
      <c r="X61" s="1">
        <v>0</v>
      </c>
      <c r="Y61" s="114">
        <v>1.1399999999999999</v>
      </c>
      <c r="AA61" s="1">
        <f t="shared" si="17"/>
        <v>43739</v>
      </c>
      <c r="AB61" s="1">
        <f t="shared" si="17"/>
        <v>5801</v>
      </c>
      <c r="AC61" s="1">
        <f t="shared" si="18"/>
        <v>641</v>
      </c>
      <c r="AD61" s="1">
        <f t="shared" si="19"/>
        <v>0</v>
      </c>
      <c r="AE61" s="1">
        <f t="shared" si="27"/>
        <v>367</v>
      </c>
      <c r="AF61" s="1">
        <f t="shared" si="20"/>
        <v>60</v>
      </c>
      <c r="AG61" s="1">
        <f t="shared" si="20"/>
        <v>0</v>
      </c>
      <c r="AH61" s="1">
        <f t="shared" si="20"/>
        <v>0</v>
      </c>
      <c r="AI61" s="1">
        <f t="shared" si="28"/>
        <v>427</v>
      </c>
      <c r="AJ61" s="9">
        <f t="shared" si="1"/>
        <v>0</v>
      </c>
      <c r="AK61" s="9">
        <f t="shared" si="2"/>
        <v>0.12536</v>
      </c>
      <c r="AL61" s="9">
        <f t="shared" si="3"/>
        <v>0.11286</v>
      </c>
      <c r="AM61" s="9">
        <f t="shared" si="4"/>
        <v>1.2500000000000001E-2</v>
      </c>
      <c r="AN61" s="9">
        <f t="shared" si="5"/>
        <v>0</v>
      </c>
      <c r="AO61" s="9">
        <f t="shared" si="6"/>
        <v>8.5400000000000007E-3</v>
      </c>
      <c r="AP61" s="1">
        <f t="shared" si="21"/>
        <v>11</v>
      </c>
      <c r="AQ61" s="1">
        <f t="shared" si="21"/>
        <v>1</v>
      </c>
      <c r="AR61" s="1"/>
      <c r="AS61" s="1">
        <f t="shared" si="22"/>
        <v>0</v>
      </c>
      <c r="AT61" s="1">
        <f t="shared" si="29"/>
        <v>12</v>
      </c>
      <c r="AU61" s="1">
        <f t="shared" si="7"/>
        <v>174</v>
      </c>
      <c r="AV61" s="9">
        <f t="shared" si="23"/>
        <v>3.48E-3</v>
      </c>
      <c r="AW61" s="9">
        <f t="shared" si="8"/>
        <v>3.16E-3</v>
      </c>
      <c r="AX61" s="9">
        <f t="shared" si="9"/>
        <v>3.2000000000000003E-4</v>
      </c>
      <c r="AY61" s="9">
        <f t="shared" si="10"/>
        <v>0</v>
      </c>
      <c r="AZ61" s="9">
        <f t="shared" si="11"/>
        <v>2.4000000000000001E-4</v>
      </c>
      <c r="BA61" s="1">
        <f t="shared" si="24"/>
        <v>0</v>
      </c>
      <c r="BJ61" s="7">
        <f t="shared" si="32"/>
        <v>49</v>
      </c>
      <c r="BK61" s="7">
        <f t="shared" si="32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5"/>
        <v>0</v>
      </c>
      <c r="BP61" s="36">
        <f t="shared" si="26"/>
        <v>0</v>
      </c>
      <c r="BQ61" s="1">
        <f t="shared" si="14"/>
        <v>0</v>
      </c>
      <c r="BR61" s="1">
        <f t="shared" si="15"/>
        <v>141070.56521713661</v>
      </c>
      <c r="BS61" s="1">
        <f t="shared" si="16"/>
        <v>127004.02034465568</v>
      </c>
    </row>
    <row r="62" spans="2:71" x14ac:dyDescent="0.3">
      <c r="B62" s="1">
        <f t="shared" si="0"/>
        <v>6701</v>
      </c>
      <c r="C62" s="1">
        <v>49</v>
      </c>
      <c r="D62" s="1">
        <v>43298</v>
      </c>
      <c r="E62" s="1">
        <v>6007</v>
      </c>
      <c r="F62" s="1">
        <v>0</v>
      </c>
      <c r="G62" s="1">
        <v>694</v>
      </c>
      <c r="H62" s="1">
        <v>0</v>
      </c>
      <c r="I62" s="1">
        <v>0</v>
      </c>
      <c r="J62" s="5">
        <v>53.98</v>
      </c>
      <c r="K62" s="5">
        <v>1.72</v>
      </c>
      <c r="L62" s="5">
        <v>21.1</v>
      </c>
      <c r="M62" s="111">
        <v>1.82</v>
      </c>
      <c r="N62" s="1">
        <v>1225</v>
      </c>
      <c r="O62" s="1">
        <v>5465</v>
      </c>
      <c r="P62" s="1">
        <v>4880</v>
      </c>
      <c r="Q62" s="1">
        <v>585</v>
      </c>
      <c r="R62" s="1">
        <v>0</v>
      </c>
      <c r="S62" s="1">
        <v>0</v>
      </c>
      <c r="T62" s="1">
        <v>99</v>
      </c>
      <c r="U62" s="1">
        <v>9</v>
      </c>
      <c r="V62" s="1">
        <v>168</v>
      </c>
      <c r="W62" s="1">
        <v>18</v>
      </c>
      <c r="X62" s="1">
        <v>0</v>
      </c>
      <c r="Y62" s="114">
        <v>1.2</v>
      </c>
      <c r="AA62" s="1">
        <f t="shared" si="17"/>
        <v>43307</v>
      </c>
      <c r="AB62" s="1">
        <f t="shared" si="17"/>
        <v>6175</v>
      </c>
      <c r="AC62" s="1">
        <f t="shared" si="18"/>
        <v>712</v>
      </c>
      <c r="AD62" s="1">
        <f t="shared" si="19"/>
        <v>0</v>
      </c>
      <c r="AE62" s="1">
        <f t="shared" si="27"/>
        <v>364</v>
      </c>
      <c r="AF62" s="1">
        <f t="shared" si="20"/>
        <v>69</v>
      </c>
      <c r="AG62" s="1">
        <f t="shared" si="20"/>
        <v>0</v>
      </c>
      <c r="AH62" s="1">
        <f t="shared" si="20"/>
        <v>0</v>
      </c>
      <c r="AI62" s="1">
        <f t="shared" si="28"/>
        <v>433</v>
      </c>
      <c r="AJ62" s="9">
        <f t="shared" si="1"/>
        <v>0</v>
      </c>
      <c r="AK62" s="9">
        <f t="shared" si="2"/>
        <v>0.13402</v>
      </c>
      <c r="AL62" s="9">
        <f t="shared" si="3"/>
        <v>0.12014</v>
      </c>
      <c r="AM62" s="9">
        <f t="shared" si="4"/>
        <v>1.388E-2</v>
      </c>
      <c r="AN62" s="9">
        <f t="shared" si="5"/>
        <v>0</v>
      </c>
      <c r="AO62" s="9">
        <f t="shared" si="6"/>
        <v>8.6599999999999993E-3</v>
      </c>
      <c r="AP62" s="1">
        <f t="shared" si="21"/>
        <v>10</v>
      </c>
      <c r="AQ62" s="1">
        <f t="shared" si="21"/>
        <v>2</v>
      </c>
      <c r="AR62" s="1"/>
      <c r="AS62" s="1">
        <f t="shared" si="22"/>
        <v>0</v>
      </c>
      <c r="AT62" s="1">
        <f t="shared" si="29"/>
        <v>12</v>
      </c>
      <c r="AU62" s="1">
        <f t="shared" si="7"/>
        <v>186</v>
      </c>
      <c r="AV62" s="9">
        <f t="shared" si="23"/>
        <v>3.7200000000000002E-3</v>
      </c>
      <c r="AW62" s="9">
        <f t="shared" si="8"/>
        <v>3.3600000000000001E-3</v>
      </c>
      <c r="AX62" s="9">
        <f t="shared" si="9"/>
        <v>3.6000000000000002E-4</v>
      </c>
      <c r="AY62" s="9">
        <f t="shared" si="10"/>
        <v>0</v>
      </c>
      <c r="AZ62" s="9">
        <f t="shared" si="11"/>
        <v>2.4000000000000001E-4</v>
      </c>
      <c r="BA62" s="1">
        <f t="shared" si="24"/>
        <v>0</v>
      </c>
      <c r="BJ62" s="7">
        <f t="shared" si="32"/>
        <v>50</v>
      </c>
      <c r="BK62" s="7">
        <f t="shared" si="32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5"/>
        <v>0</v>
      </c>
      <c r="BP62" s="36">
        <f t="shared" si="26"/>
        <v>0</v>
      </c>
      <c r="BQ62" s="1">
        <f t="shared" si="14"/>
        <v>0</v>
      </c>
      <c r="BR62" s="1">
        <f t="shared" si="15"/>
        <v>150815.86750479139</v>
      </c>
      <c r="BS62" s="1">
        <f t="shared" si="16"/>
        <v>135196.37607838857</v>
      </c>
    </row>
    <row r="63" spans="2:71" x14ac:dyDescent="0.3">
      <c r="B63" s="1">
        <f t="shared" si="0"/>
        <v>7130</v>
      </c>
      <c r="C63" s="1">
        <v>50</v>
      </c>
      <c r="D63" s="1">
        <v>42868</v>
      </c>
      <c r="E63" s="1">
        <v>6357</v>
      </c>
      <c r="F63" s="1">
        <v>0</v>
      </c>
      <c r="G63" s="1">
        <v>773</v>
      </c>
      <c r="H63" s="1">
        <v>0</v>
      </c>
      <c r="I63" s="1">
        <v>0</v>
      </c>
      <c r="J63" s="5">
        <v>53.98</v>
      </c>
      <c r="K63" s="5">
        <v>1.72</v>
      </c>
      <c r="L63" s="5">
        <v>21.1</v>
      </c>
      <c r="M63" s="111">
        <v>1.83</v>
      </c>
      <c r="N63" s="1">
        <v>1334</v>
      </c>
      <c r="O63" s="1">
        <v>5786</v>
      </c>
      <c r="P63" s="1">
        <v>5135</v>
      </c>
      <c r="Q63" s="1">
        <v>651</v>
      </c>
      <c r="R63" s="1">
        <v>0</v>
      </c>
      <c r="S63" s="1">
        <v>0</v>
      </c>
      <c r="T63" s="1">
        <v>107</v>
      </c>
      <c r="U63" s="1">
        <v>10</v>
      </c>
      <c r="V63" s="1">
        <v>178</v>
      </c>
      <c r="W63" s="1">
        <v>20</v>
      </c>
      <c r="X63" s="1">
        <v>0</v>
      </c>
      <c r="Y63" s="114">
        <v>1.1599999999999999</v>
      </c>
      <c r="AA63" s="1">
        <f t="shared" si="17"/>
        <v>42878</v>
      </c>
      <c r="AB63" s="1">
        <f t="shared" si="17"/>
        <v>6535</v>
      </c>
      <c r="AC63" s="1">
        <f t="shared" si="18"/>
        <v>793</v>
      </c>
      <c r="AD63" s="1">
        <f t="shared" si="19"/>
        <v>0</v>
      </c>
      <c r="AE63" s="1">
        <f t="shared" si="27"/>
        <v>350</v>
      </c>
      <c r="AF63" s="1">
        <f t="shared" si="20"/>
        <v>79</v>
      </c>
      <c r="AG63" s="1">
        <f t="shared" si="20"/>
        <v>0</v>
      </c>
      <c r="AH63" s="1">
        <f t="shared" si="20"/>
        <v>0</v>
      </c>
      <c r="AI63" s="1">
        <f t="shared" si="28"/>
        <v>429</v>
      </c>
      <c r="AJ63" s="9">
        <f t="shared" si="1"/>
        <v>0</v>
      </c>
      <c r="AK63" s="9">
        <f t="shared" si="2"/>
        <v>0.1426</v>
      </c>
      <c r="AL63" s="9">
        <f t="shared" si="3"/>
        <v>0.12714</v>
      </c>
      <c r="AM63" s="9">
        <f t="shared" si="4"/>
        <v>1.546E-2</v>
      </c>
      <c r="AN63" s="9">
        <f t="shared" si="5"/>
        <v>0</v>
      </c>
      <c r="AO63" s="9">
        <f t="shared" si="6"/>
        <v>8.5800000000000008E-3</v>
      </c>
      <c r="AP63" s="1">
        <f t="shared" si="21"/>
        <v>10</v>
      </c>
      <c r="AQ63" s="1">
        <f t="shared" si="21"/>
        <v>2</v>
      </c>
      <c r="AR63" s="1"/>
      <c r="AS63" s="1">
        <f t="shared" si="22"/>
        <v>0</v>
      </c>
      <c r="AT63" s="1">
        <f t="shared" si="29"/>
        <v>12</v>
      </c>
      <c r="AU63" s="1">
        <f t="shared" si="7"/>
        <v>198</v>
      </c>
      <c r="AV63" s="9">
        <f t="shared" si="23"/>
        <v>3.96E-3</v>
      </c>
      <c r="AW63" s="9">
        <f t="shared" si="8"/>
        <v>3.5599999999999998E-3</v>
      </c>
      <c r="AX63" s="9">
        <f t="shared" si="9"/>
        <v>4.0000000000000002E-4</v>
      </c>
      <c r="AY63" s="9">
        <f t="shared" si="10"/>
        <v>0</v>
      </c>
      <c r="AZ63" s="9">
        <f t="shared" si="11"/>
        <v>2.4000000000000001E-4</v>
      </c>
      <c r="BA63" s="1">
        <f t="shared" si="24"/>
        <v>0</v>
      </c>
      <c r="BJ63" s="7">
        <f t="shared" si="32"/>
        <v>51</v>
      </c>
      <c r="BK63" s="7">
        <f t="shared" si="32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5"/>
        <v>0</v>
      </c>
      <c r="BP63" s="36">
        <f t="shared" si="26"/>
        <v>0</v>
      </c>
      <c r="BQ63" s="1">
        <f t="shared" si="14"/>
        <v>0</v>
      </c>
      <c r="BR63" s="1">
        <f t="shared" si="15"/>
        <v>160471.14390526229</v>
      </c>
      <c r="BS63" s="1">
        <f t="shared" si="16"/>
        <v>143073.64120697789</v>
      </c>
    </row>
    <row r="64" spans="2:71" x14ac:dyDescent="0.3">
      <c r="B64" s="1">
        <f t="shared" si="0"/>
        <v>7555</v>
      </c>
      <c r="C64" s="1">
        <v>51</v>
      </c>
      <c r="D64" s="1">
        <v>42443</v>
      </c>
      <c r="E64" s="1">
        <v>6698</v>
      </c>
      <c r="F64" s="1">
        <v>0</v>
      </c>
      <c r="G64" s="1">
        <v>857</v>
      </c>
      <c r="H64" s="1">
        <v>0</v>
      </c>
      <c r="I64" s="1">
        <v>0</v>
      </c>
      <c r="J64" s="5">
        <v>53.98</v>
      </c>
      <c r="K64" s="5">
        <v>1.72</v>
      </c>
      <c r="L64" s="5">
        <v>21.1</v>
      </c>
      <c r="M64" s="111">
        <v>1.84</v>
      </c>
      <c r="N64" s="1">
        <v>1445</v>
      </c>
      <c r="O64" s="1">
        <v>6100</v>
      </c>
      <c r="P64" s="1">
        <v>5377</v>
      </c>
      <c r="Q64" s="1">
        <v>722</v>
      </c>
      <c r="R64" s="1">
        <v>0</v>
      </c>
      <c r="S64" s="1">
        <v>0</v>
      </c>
      <c r="T64" s="1">
        <v>116</v>
      </c>
      <c r="U64" s="1">
        <v>11</v>
      </c>
      <c r="V64" s="1">
        <v>187</v>
      </c>
      <c r="W64" s="1">
        <v>23</v>
      </c>
      <c r="X64" s="1">
        <v>0</v>
      </c>
      <c r="Y64" s="114">
        <v>1.1599999999999999</v>
      </c>
      <c r="AA64" s="1">
        <f t="shared" si="17"/>
        <v>42454</v>
      </c>
      <c r="AB64" s="1">
        <f t="shared" si="17"/>
        <v>6885</v>
      </c>
      <c r="AC64" s="1">
        <f t="shared" si="18"/>
        <v>880</v>
      </c>
      <c r="AD64" s="1">
        <f t="shared" si="19"/>
        <v>0</v>
      </c>
      <c r="AE64" s="1">
        <f t="shared" si="27"/>
        <v>341</v>
      </c>
      <c r="AF64" s="1">
        <f t="shared" si="20"/>
        <v>84</v>
      </c>
      <c r="AG64" s="1">
        <f t="shared" si="20"/>
        <v>0</v>
      </c>
      <c r="AH64" s="1">
        <f t="shared" si="20"/>
        <v>0</v>
      </c>
      <c r="AI64" s="1">
        <f t="shared" si="28"/>
        <v>425</v>
      </c>
      <c r="AJ64" s="9">
        <f t="shared" si="1"/>
        <v>0</v>
      </c>
      <c r="AK64" s="9">
        <f t="shared" si="2"/>
        <v>0.15110000000000001</v>
      </c>
      <c r="AL64" s="9">
        <f t="shared" si="3"/>
        <v>0.13396</v>
      </c>
      <c r="AM64" s="9">
        <f t="shared" si="4"/>
        <v>1.7139999999999999E-2</v>
      </c>
      <c r="AN64" s="9">
        <f t="shared" si="5"/>
        <v>0</v>
      </c>
      <c r="AO64" s="9">
        <f t="shared" si="6"/>
        <v>8.5000000000000006E-3</v>
      </c>
      <c r="AP64" s="1">
        <f t="shared" si="21"/>
        <v>9</v>
      </c>
      <c r="AQ64" s="1">
        <f t="shared" si="21"/>
        <v>3</v>
      </c>
      <c r="AR64" s="1"/>
      <c r="AS64" s="1">
        <f t="shared" si="22"/>
        <v>0</v>
      </c>
      <c r="AT64" s="1">
        <f t="shared" si="29"/>
        <v>12</v>
      </c>
      <c r="AU64" s="1">
        <f t="shared" si="7"/>
        <v>210</v>
      </c>
      <c r="AV64" s="9">
        <f t="shared" si="23"/>
        <v>4.1999999999999997E-3</v>
      </c>
      <c r="AW64" s="9">
        <f t="shared" si="8"/>
        <v>3.7399999999999998E-3</v>
      </c>
      <c r="AX64" s="9">
        <f t="shared" si="9"/>
        <v>4.6000000000000001E-4</v>
      </c>
      <c r="AY64" s="9">
        <f t="shared" si="10"/>
        <v>0</v>
      </c>
      <c r="AZ64" s="9">
        <f t="shared" si="11"/>
        <v>2.4000000000000001E-4</v>
      </c>
      <c r="BA64" s="1">
        <f t="shared" si="24"/>
        <v>0</v>
      </c>
      <c r="BJ64" s="7">
        <f t="shared" ref="BJ64:BK79" si="33">+BJ63+1</f>
        <v>52</v>
      </c>
      <c r="BK64" s="7">
        <f t="shared" si="33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5"/>
        <v>0</v>
      </c>
      <c r="BP64" s="36">
        <f t="shared" si="26"/>
        <v>0</v>
      </c>
      <c r="BQ64" s="1">
        <f t="shared" si="14"/>
        <v>0</v>
      </c>
      <c r="BR64" s="1">
        <f t="shared" si="15"/>
        <v>170036.39441854929</v>
      </c>
      <c r="BS64" s="1">
        <f t="shared" si="16"/>
        <v>150748.34808940347</v>
      </c>
    </row>
    <row r="65" spans="2:71" x14ac:dyDescent="0.3">
      <c r="B65" s="1">
        <f t="shared" si="0"/>
        <v>7973</v>
      </c>
      <c r="C65" s="1">
        <v>52</v>
      </c>
      <c r="D65" s="1">
        <v>42025</v>
      </c>
      <c r="E65" s="1">
        <v>7020</v>
      </c>
      <c r="F65" s="1">
        <v>0</v>
      </c>
      <c r="G65" s="1">
        <v>953</v>
      </c>
      <c r="H65" s="1">
        <v>0</v>
      </c>
      <c r="I65" s="1">
        <v>0</v>
      </c>
      <c r="J65" s="5">
        <v>53.98</v>
      </c>
      <c r="K65" s="5">
        <v>1.72</v>
      </c>
      <c r="L65" s="5">
        <v>21.1</v>
      </c>
      <c r="M65" s="111">
        <v>1.83</v>
      </c>
      <c r="N65" s="1">
        <v>1561</v>
      </c>
      <c r="O65" s="1">
        <v>6403</v>
      </c>
      <c r="P65" s="1">
        <v>5600</v>
      </c>
      <c r="Q65" s="1">
        <v>801</v>
      </c>
      <c r="R65" s="1">
        <v>0</v>
      </c>
      <c r="S65" s="1">
        <v>0</v>
      </c>
      <c r="T65" s="1">
        <v>125</v>
      </c>
      <c r="U65" s="1">
        <v>12</v>
      </c>
      <c r="V65" s="1">
        <v>197</v>
      </c>
      <c r="W65" s="1">
        <v>25</v>
      </c>
      <c r="X65" s="1">
        <v>0</v>
      </c>
      <c r="Y65" s="114">
        <v>1.1499999999999999</v>
      </c>
      <c r="AA65" s="1">
        <f t="shared" si="17"/>
        <v>42037</v>
      </c>
      <c r="AB65" s="1">
        <f t="shared" si="17"/>
        <v>7217</v>
      </c>
      <c r="AC65" s="1">
        <f t="shared" si="18"/>
        <v>978</v>
      </c>
      <c r="AD65" s="1">
        <f t="shared" si="19"/>
        <v>0</v>
      </c>
      <c r="AE65" s="1">
        <f t="shared" si="27"/>
        <v>322</v>
      </c>
      <c r="AF65" s="1">
        <f t="shared" si="20"/>
        <v>96</v>
      </c>
      <c r="AG65" s="1">
        <f t="shared" si="20"/>
        <v>0</v>
      </c>
      <c r="AH65" s="1">
        <f t="shared" si="20"/>
        <v>0</v>
      </c>
      <c r="AI65" s="1">
        <f t="shared" si="28"/>
        <v>418</v>
      </c>
      <c r="AJ65" s="9">
        <f t="shared" si="1"/>
        <v>0</v>
      </c>
      <c r="AK65" s="9">
        <f t="shared" si="2"/>
        <v>0.15945999999999999</v>
      </c>
      <c r="AL65" s="9">
        <f t="shared" si="3"/>
        <v>0.1404</v>
      </c>
      <c r="AM65" s="9">
        <f t="shared" si="4"/>
        <v>1.9060000000000001E-2</v>
      </c>
      <c r="AN65" s="9">
        <f t="shared" si="5"/>
        <v>0</v>
      </c>
      <c r="AO65" s="9">
        <f t="shared" si="6"/>
        <v>8.3599999999999994E-3</v>
      </c>
      <c r="AP65" s="1">
        <f t="shared" si="21"/>
        <v>10</v>
      </c>
      <c r="AQ65" s="1">
        <f t="shared" si="21"/>
        <v>2</v>
      </c>
      <c r="AR65" s="1"/>
      <c r="AS65" s="1">
        <f t="shared" si="22"/>
        <v>0</v>
      </c>
      <c r="AT65" s="1">
        <f t="shared" si="29"/>
        <v>12</v>
      </c>
      <c r="AU65" s="1">
        <f t="shared" si="7"/>
        <v>222</v>
      </c>
      <c r="AV65" s="9">
        <f t="shared" si="23"/>
        <v>4.4400000000000004E-3</v>
      </c>
      <c r="AW65" s="9">
        <f t="shared" si="8"/>
        <v>3.9399999999999999E-3</v>
      </c>
      <c r="AX65" s="9">
        <f t="shared" si="9"/>
        <v>5.0000000000000001E-4</v>
      </c>
      <c r="AY65" s="9">
        <f t="shared" si="10"/>
        <v>0</v>
      </c>
      <c r="AZ65" s="9">
        <f t="shared" si="11"/>
        <v>2.4000000000000001E-4</v>
      </c>
      <c r="BA65" s="1">
        <f t="shared" si="24"/>
        <v>0</v>
      </c>
      <c r="BJ65" s="7">
        <f t="shared" si="33"/>
        <v>53</v>
      </c>
      <c r="BK65" s="7">
        <f t="shared" si="33"/>
        <v>52</v>
      </c>
      <c r="BL65" s="1">
        <f t="shared" si="12"/>
        <v>0</v>
      </c>
      <c r="BM65" s="74">
        <f>+EvolOf!H54</f>
        <v>0</v>
      </c>
      <c r="BN65" s="1">
        <f t="shared" si="13"/>
        <v>0</v>
      </c>
      <c r="BO65" s="1">
        <f t="shared" si="25"/>
        <v>0</v>
      </c>
      <c r="BP65" s="36">
        <f t="shared" si="26"/>
        <v>0</v>
      </c>
      <c r="BQ65" s="1">
        <f t="shared" si="14"/>
        <v>0</v>
      </c>
      <c r="BR65" s="1">
        <f t="shared" si="15"/>
        <v>179444.09962926453</v>
      </c>
      <c r="BS65" s="1">
        <f t="shared" si="16"/>
        <v>157995.43200770565</v>
      </c>
    </row>
    <row r="66" spans="2:71" x14ac:dyDescent="0.3">
      <c r="B66" s="1">
        <f t="shared" si="0"/>
        <v>8378</v>
      </c>
      <c r="C66" s="1">
        <v>53</v>
      </c>
      <c r="D66" s="1">
        <v>41620</v>
      </c>
      <c r="E66" s="1">
        <v>7318</v>
      </c>
      <c r="F66" s="1">
        <v>0</v>
      </c>
      <c r="G66" s="1">
        <v>1060</v>
      </c>
      <c r="H66" s="1">
        <v>0</v>
      </c>
      <c r="I66" s="1">
        <v>0</v>
      </c>
      <c r="J66" s="5">
        <v>53.97</v>
      </c>
      <c r="K66" s="5">
        <v>1.72</v>
      </c>
      <c r="L66" s="5">
        <v>21.2</v>
      </c>
      <c r="M66" s="111">
        <v>1.82</v>
      </c>
      <c r="N66" s="1">
        <v>1686</v>
      </c>
      <c r="O66" s="1">
        <v>6683</v>
      </c>
      <c r="P66" s="1">
        <v>5790</v>
      </c>
      <c r="Q66" s="1">
        <v>891</v>
      </c>
      <c r="R66" s="1">
        <v>0</v>
      </c>
      <c r="S66" s="1">
        <v>0</v>
      </c>
      <c r="T66" s="1">
        <v>133</v>
      </c>
      <c r="U66" s="1">
        <v>12</v>
      </c>
      <c r="V66" s="1">
        <v>206</v>
      </c>
      <c r="W66" s="1">
        <v>28</v>
      </c>
      <c r="X66" s="1">
        <v>0</v>
      </c>
      <c r="Y66" s="114">
        <v>1.1200000000000001</v>
      </c>
      <c r="AA66" s="1">
        <f t="shared" si="17"/>
        <v>41632</v>
      </c>
      <c r="AB66" s="1">
        <f t="shared" si="17"/>
        <v>7524</v>
      </c>
      <c r="AC66" s="1">
        <f t="shared" si="18"/>
        <v>1088</v>
      </c>
      <c r="AD66" s="1">
        <f t="shared" si="19"/>
        <v>0</v>
      </c>
      <c r="AE66" s="1">
        <f t="shared" si="27"/>
        <v>298</v>
      </c>
      <c r="AF66" s="1">
        <f t="shared" si="20"/>
        <v>107</v>
      </c>
      <c r="AG66" s="1">
        <f t="shared" si="20"/>
        <v>0</v>
      </c>
      <c r="AH66" s="1">
        <f t="shared" si="20"/>
        <v>0</v>
      </c>
      <c r="AI66" s="1">
        <f t="shared" si="28"/>
        <v>405</v>
      </c>
      <c r="AJ66" s="9">
        <f t="shared" si="1"/>
        <v>0</v>
      </c>
      <c r="AK66" s="9">
        <f t="shared" si="2"/>
        <v>0.16755999999999999</v>
      </c>
      <c r="AL66" s="9">
        <f t="shared" si="3"/>
        <v>0.14635999999999999</v>
      </c>
      <c r="AM66" s="9">
        <f t="shared" si="4"/>
        <v>2.12E-2</v>
      </c>
      <c r="AN66" s="9">
        <f t="shared" si="5"/>
        <v>0</v>
      </c>
      <c r="AO66" s="9">
        <f t="shared" si="6"/>
        <v>8.0999999999999996E-3</v>
      </c>
      <c r="AP66" s="1">
        <f t="shared" si="21"/>
        <v>9</v>
      </c>
      <c r="AQ66" s="1">
        <f t="shared" si="21"/>
        <v>3</v>
      </c>
      <c r="AR66" s="1"/>
      <c r="AS66" s="1">
        <f t="shared" si="22"/>
        <v>0</v>
      </c>
      <c r="AT66" s="1">
        <f t="shared" si="29"/>
        <v>12</v>
      </c>
      <c r="AU66" s="1">
        <f t="shared" si="7"/>
        <v>234</v>
      </c>
      <c r="AV66" s="9">
        <f t="shared" si="23"/>
        <v>4.6800000000000001E-3</v>
      </c>
      <c r="AW66" s="9">
        <f t="shared" si="8"/>
        <v>4.1200000000000004E-3</v>
      </c>
      <c r="AX66" s="9">
        <f t="shared" si="9"/>
        <v>5.5999999999999995E-4</v>
      </c>
      <c r="AY66" s="9">
        <f t="shared" si="10"/>
        <v>0</v>
      </c>
      <c r="AZ66" s="9">
        <f t="shared" si="11"/>
        <v>2.4000000000000001E-4</v>
      </c>
      <c r="BA66" s="1">
        <f t="shared" si="24"/>
        <v>0</v>
      </c>
      <c r="BJ66" s="7">
        <f t="shared" si="33"/>
        <v>54</v>
      </c>
      <c r="BK66" s="7">
        <f t="shared" si="33"/>
        <v>53</v>
      </c>
      <c r="BL66" s="1">
        <f t="shared" si="12"/>
        <v>0</v>
      </c>
      <c r="BM66" s="74">
        <f>+EvolOf!H55</f>
        <v>0</v>
      </c>
      <c r="BN66" s="1">
        <f t="shared" si="13"/>
        <v>0</v>
      </c>
      <c r="BO66" s="1">
        <f t="shared" si="25"/>
        <v>0</v>
      </c>
      <c r="BP66" s="36">
        <f t="shared" si="26"/>
        <v>0</v>
      </c>
      <c r="BQ66" s="1">
        <f t="shared" si="14"/>
        <v>0</v>
      </c>
      <c r="BR66" s="1">
        <f t="shared" si="15"/>
        <v>188559.22070663216</v>
      </c>
      <c r="BS66" s="1">
        <f t="shared" si="16"/>
        <v>164702.36060290455</v>
      </c>
    </row>
    <row r="67" spans="2:71" x14ac:dyDescent="0.3">
      <c r="B67" s="1">
        <f t="shared" si="0"/>
        <v>8774</v>
      </c>
      <c r="C67" s="1">
        <v>54</v>
      </c>
      <c r="D67" s="1">
        <v>41224</v>
      </c>
      <c r="E67" s="1">
        <v>7596</v>
      </c>
      <c r="F67" s="1">
        <v>0</v>
      </c>
      <c r="G67" s="1">
        <v>1178</v>
      </c>
      <c r="H67" s="1">
        <v>0</v>
      </c>
      <c r="I67" s="1">
        <v>0</v>
      </c>
      <c r="J67" s="5">
        <v>53.97</v>
      </c>
      <c r="K67" s="5">
        <v>1.72</v>
      </c>
      <c r="L67" s="5">
        <v>21.3</v>
      </c>
      <c r="M67" s="111">
        <v>1.8</v>
      </c>
      <c r="N67" s="1">
        <v>1815</v>
      </c>
      <c r="O67" s="1">
        <v>6950</v>
      </c>
      <c r="P67" s="1">
        <v>5957</v>
      </c>
      <c r="Q67" s="1">
        <v>992</v>
      </c>
      <c r="R67" s="1">
        <v>0</v>
      </c>
      <c r="S67" s="1">
        <v>0</v>
      </c>
      <c r="T67" s="1">
        <v>142</v>
      </c>
      <c r="U67" s="1">
        <v>13</v>
      </c>
      <c r="V67" s="1">
        <v>215</v>
      </c>
      <c r="W67" s="1">
        <v>31</v>
      </c>
      <c r="X67" s="1">
        <v>0</v>
      </c>
      <c r="Y67" s="114">
        <v>1.1200000000000001</v>
      </c>
      <c r="AA67" s="1">
        <f t="shared" si="17"/>
        <v>41237</v>
      </c>
      <c r="AB67" s="1">
        <f t="shared" si="17"/>
        <v>7811</v>
      </c>
      <c r="AC67" s="1">
        <f t="shared" si="18"/>
        <v>1209</v>
      </c>
      <c r="AD67" s="1">
        <f t="shared" si="19"/>
        <v>0</v>
      </c>
      <c r="AE67" s="1">
        <f t="shared" si="27"/>
        <v>278</v>
      </c>
      <c r="AF67" s="1">
        <f t="shared" si="20"/>
        <v>118</v>
      </c>
      <c r="AG67" s="1">
        <f t="shared" si="20"/>
        <v>0</v>
      </c>
      <c r="AH67" s="1">
        <f t="shared" si="20"/>
        <v>0</v>
      </c>
      <c r="AI67" s="1">
        <f t="shared" si="28"/>
        <v>396</v>
      </c>
      <c r="AJ67" s="9">
        <f t="shared" si="1"/>
        <v>0</v>
      </c>
      <c r="AK67" s="9">
        <f t="shared" si="2"/>
        <v>0.17548</v>
      </c>
      <c r="AL67" s="9">
        <f t="shared" si="3"/>
        <v>0.15192</v>
      </c>
      <c r="AM67" s="9">
        <f t="shared" si="4"/>
        <v>2.3560000000000001E-2</v>
      </c>
      <c r="AN67" s="9">
        <f t="shared" si="5"/>
        <v>0</v>
      </c>
      <c r="AO67" s="9">
        <f t="shared" si="6"/>
        <v>7.92E-3</v>
      </c>
      <c r="AP67" s="1">
        <f t="shared" si="21"/>
        <v>9</v>
      </c>
      <c r="AQ67" s="1">
        <f t="shared" si="21"/>
        <v>3</v>
      </c>
      <c r="AR67" s="1"/>
      <c r="AS67" s="1">
        <f t="shared" si="22"/>
        <v>0</v>
      </c>
      <c r="AT67" s="1">
        <f t="shared" si="29"/>
        <v>12</v>
      </c>
      <c r="AU67" s="1">
        <f t="shared" si="7"/>
        <v>246</v>
      </c>
      <c r="AV67" s="9">
        <f t="shared" si="23"/>
        <v>4.9199999999999999E-3</v>
      </c>
      <c r="AW67" s="9">
        <f t="shared" si="8"/>
        <v>4.3E-3</v>
      </c>
      <c r="AX67" s="9">
        <f t="shared" si="9"/>
        <v>6.2E-4</v>
      </c>
      <c r="AY67" s="9">
        <f t="shared" si="10"/>
        <v>0</v>
      </c>
      <c r="AZ67" s="9">
        <f t="shared" si="11"/>
        <v>2.4000000000000001E-4</v>
      </c>
      <c r="BA67" s="1">
        <f t="shared" si="24"/>
        <v>0</v>
      </c>
      <c r="BJ67" s="7">
        <f t="shared" si="33"/>
        <v>55</v>
      </c>
      <c r="BK67" s="7">
        <f t="shared" si="33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5"/>
        <v>0</v>
      </c>
      <c r="BP67" s="36">
        <f t="shared" si="26"/>
        <v>0</v>
      </c>
      <c r="BQ67" s="1">
        <f t="shared" si="14"/>
        <v>0</v>
      </c>
      <c r="BR67" s="1">
        <f t="shared" si="15"/>
        <v>197471.78353783608</v>
      </c>
      <c r="BS67" s="1">
        <f t="shared" si="16"/>
        <v>170959.15976218405</v>
      </c>
    </row>
    <row r="68" spans="2:71" x14ac:dyDescent="0.3">
      <c r="B68" s="1">
        <f t="shared" si="0"/>
        <v>9156</v>
      </c>
      <c r="C68" s="1">
        <v>55</v>
      </c>
      <c r="D68" s="1">
        <v>40842</v>
      </c>
      <c r="E68" s="1">
        <v>7847</v>
      </c>
      <c r="F68" s="1">
        <v>0</v>
      </c>
      <c r="G68" s="1">
        <v>1309</v>
      </c>
      <c r="H68" s="1">
        <v>0</v>
      </c>
      <c r="I68" s="1">
        <v>0</v>
      </c>
      <c r="J68" s="5">
        <v>53.97</v>
      </c>
      <c r="K68" s="5">
        <v>1.72</v>
      </c>
      <c r="L68" s="5">
        <v>21.4</v>
      </c>
      <c r="M68" s="111">
        <v>1.79</v>
      </c>
      <c r="N68" s="1">
        <v>1948</v>
      </c>
      <c r="O68" s="1">
        <v>7199</v>
      </c>
      <c r="P68" s="1">
        <v>6097</v>
      </c>
      <c r="Q68" s="1">
        <v>1101</v>
      </c>
      <c r="R68" s="1">
        <v>0</v>
      </c>
      <c r="S68" s="1">
        <v>0</v>
      </c>
      <c r="T68" s="1">
        <v>151</v>
      </c>
      <c r="U68" s="1">
        <v>14</v>
      </c>
      <c r="V68" s="1">
        <v>224</v>
      </c>
      <c r="W68" s="1">
        <v>34</v>
      </c>
      <c r="X68" s="1">
        <v>0</v>
      </c>
      <c r="Y68" s="114">
        <v>1.1399999999999999</v>
      </c>
      <c r="AA68" s="1">
        <f t="shared" si="17"/>
        <v>40856</v>
      </c>
      <c r="AB68" s="1">
        <f t="shared" si="17"/>
        <v>8071</v>
      </c>
      <c r="AC68" s="1">
        <f t="shared" si="18"/>
        <v>1343</v>
      </c>
      <c r="AD68" s="1">
        <f t="shared" si="19"/>
        <v>0</v>
      </c>
      <c r="AE68" s="1">
        <f t="shared" si="27"/>
        <v>251</v>
      </c>
      <c r="AF68" s="1">
        <f t="shared" si="20"/>
        <v>131</v>
      </c>
      <c r="AG68" s="1">
        <f t="shared" si="20"/>
        <v>0</v>
      </c>
      <c r="AH68" s="1">
        <f t="shared" si="20"/>
        <v>0</v>
      </c>
      <c r="AI68" s="1">
        <f t="shared" si="28"/>
        <v>382</v>
      </c>
      <c r="AJ68" s="9">
        <f t="shared" si="1"/>
        <v>0</v>
      </c>
      <c r="AK68" s="9">
        <f t="shared" si="2"/>
        <v>0.18312</v>
      </c>
      <c r="AL68" s="9">
        <f t="shared" si="3"/>
        <v>0.15694</v>
      </c>
      <c r="AM68" s="9">
        <f t="shared" si="4"/>
        <v>2.6179999999999998E-2</v>
      </c>
      <c r="AN68" s="9">
        <f t="shared" si="5"/>
        <v>0</v>
      </c>
      <c r="AO68" s="9">
        <f t="shared" si="6"/>
        <v>7.6400000000000001E-3</v>
      </c>
      <c r="AP68" s="1">
        <f t="shared" si="21"/>
        <v>9</v>
      </c>
      <c r="AQ68" s="1">
        <f t="shared" si="21"/>
        <v>3</v>
      </c>
      <c r="AR68" s="1"/>
      <c r="AS68" s="1">
        <f t="shared" si="22"/>
        <v>0</v>
      </c>
      <c r="AT68" s="1">
        <f t="shared" si="29"/>
        <v>12</v>
      </c>
      <c r="AU68" s="1">
        <f t="shared" si="7"/>
        <v>258</v>
      </c>
      <c r="AV68" s="9">
        <f t="shared" si="23"/>
        <v>5.1599999999999997E-3</v>
      </c>
      <c r="AW68" s="9">
        <f t="shared" si="8"/>
        <v>4.4799999999999996E-3</v>
      </c>
      <c r="AX68" s="9">
        <f t="shared" si="9"/>
        <v>6.8000000000000005E-4</v>
      </c>
      <c r="AY68" s="9">
        <f t="shared" si="10"/>
        <v>0</v>
      </c>
      <c r="AZ68" s="9">
        <f t="shared" si="11"/>
        <v>2.4000000000000001E-4</v>
      </c>
      <c r="BA68" s="1">
        <f t="shared" si="24"/>
        <v>0</v>
      </c>
      <c r="BJ68" s="7">
        <f t="shared" si="33"/>
        <v>56</v>
      </c>
      <c r="BK68" s="7">
        <f t="shared" si="33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5"/>
        <v>0</v>
      </c>
      <c r="BP68" s="36">
        <f t="shared" si="26"/>
        <v>0</v>
      </c>
      <c r="BQ68" s="1">
        <f t="shared" si="14"/>
        <v>0</v>
      </c>
      <c r="BR68" s="1">
        <f t="shared" si="15"/>
        <v>206069.25576389642</v>
      </c>
      <c r="BS68" s="1">
        <f t="shared" si="16"/>
        <v>176608.28418297239</v>
      </c>
    </row>
    <row r="69" spans="2:71" x14ac:dyDescent="0.3">
      <c r="B69" s="1">
        <f t="shared" si="0"/>
        <v>9535</v>
      </c>
      <c r="C69" s="1">
        <v>56</v>
      </c>
      <c r="D69" s="1">
        <v>40463</v>
      </c>
      <c r="E69" s="1">
        <v>8082</v>
      </c>
      <c r="F69" s="1">
        <v>0</v>
      </c>
      <c r="G69" s="1">
        <v>1453</v>
      </c>
      <c r="H69" s="1">
        <v>0</v>
      </c>
      <c r="I69" s="1">
        <v>0</v>
      </c>
      <c r="J69" s="5">
        <v>53.97</v>
      </c>
      <c r="K69" s="5">
        <v>1.72</v>
      </c>
      <c r="L69" s="5">
        <v>21.5</v>
      </c>
      <c r="M69" s="111">
        <v>1.79</v>
      </c>
      <c r="N69" s="1">
        <v>2085</v>
      </c>
      <c r="O69" s="1">
        <v>7441</v>
      </c>
      <c r="P69" s="1">
        <v>6219</v>
      </c>
      <c r="Q69" s="1">
        <v>1222</v>
      </c>
      <c r="R69" s="1">
        <v>0</v>
      </c>
      <c r="S69" s="1">
        <v>0</v>
      </c>
      <c r="T69" s="1">
        <v>159</v>
      </c>
      <c r="U69" s="1">
        <v>15</v>
      </c>
      <c r="V69" s="1">
        <v>232</v>
      </c>
      <c r="W69" s="1">
        <v>39</v>
      </c>
      <c r="X69" s="1">
        <v>0</v>
      </c>
      <c r="Y69" s="114">
        <v>1.18</v>
      </c>
      <c r="AA69" s="1">
        <f t="shared" si="17"/>
        <v>40478</v>
      </c>
      <c r="AB69" s="1">
        <f t="shared" si="17"/>
        <v>8314</v>
      </c>
      <c r="AC69" s="1">
        <f t="shared" si="18"/>
        <v>1492</v>
      </c>
      <c r="AD69" s="1">
        <f t="shared" si="19"/>
        <v>0</v>
      </c>
      <c r="AE69" s="1">
        <f t="shared" si="27"/>
        <v>235</v>
      </c>
      <c r="AF69" s="1">
        <f t="shared" si="20"/>
        <v>144</v>
      </c>
      <c r="AG69" s="1">
        <f t="shared" si="20"/>
        <v>0</v>
      </c>
      <c r="AH69" s="1">
        <f t="shared" si="20"/>
        <v>0</v>
      </c>
      <c r="AI69" s="1">
        <f t="shared" si="28"/>
        <v>379</v>
      </c>
      <c r="AJ69" s="9">
        <f t="shared" si="1"/>
        <v>0</v>
      </c>
      <c r="AK69" s="9">
        <f t="shared" si="2"/>
        <v>0.19070000000000001</v>
      </c>
      <c r="AL69" s="9">
        <f t="shared" si="3"/>
        <v>0.16164000000000001</v>
      </c>
      <c r="AM69" s="9">
        <f t="shared" si="4"/>
        <v>2.9059999999999999E-2</v>
      </c>
      <c r="AN69" s="9">
        <f t="shared" si="5"/>
        <v>0</v>
      </c>
      <c r="AO69" s="9">
        <f t="shared" si="6"/>
        <v>7.5799999999999999E-3</v>
      </c>
      <c r="AP69" s="1">
        <f t="shared" si="21"/>
        <v>8</v>
      </c>
      <c r="AQ69" s="1">
        <f t="shared" si="21"/>
        <v>5</v>
      </c>
      <c r="AR69" s="1"/>
      <c r="AS69" s="1">
        <f t="shared" si="22"/>
        <v>0</v>
      </c>
      <c r="AT69" s="1">
        <f t="shared" si="29"/>
        <v>13</v>
      </c>
      <c r="AU69" s="1">
        <f t="shared" si="7"/>
        <v>271</v>
      </c>
      <c r="AV69" s="9">
        <f t="shared" si="23"/>
        <v>5.4200000000000003E-3</v>
      </c>
      <c r="AW69" s="9">
        <f t="shared" si="8"/>
        <v>4.64E-3</v>
      </c>
      <c r="AX69" s="9">
        <f t="shared" si="9"/>
        <v>7.7999999999999999E-4</v>
      </c>
      <c r="AY69" s="9">
        <f t="shared" si="10"/>
        <v>0</v>
      </c>
      <c r="AZ69" s="9">
        <f t="shared" si="11"/>
        <v>2.5999999999999998E-4</v>
      </c>
      <c r="BA69" s="1">
        <f t="shared" si="24"/>
        <v>0</v>
      </c>
      <c r="BJ69" s="7">
        <f t="shared" si="33"/>
        <v>57</v>
      </c>
      <c r="BK69" s="7">
        <f t="shared" si="33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5"/>
        <v>0</v>
      </c>
      <c r="BP69" s="36">
        <f t="shared" si="26"/>
        <v>0</v>
      </c>
      <c r="BQ69" s="1">
        <f t="shared" si="14"/>
        <v>0</v>
      </c>
      <c r="BR69" s="1">
        <f t="shared" si="15"/>
        <v>214599.20857456885</v>
      </c>
      <c r="BS69" s="1">
        <f t="shared" si="16"/>
        <v>181897.30505502521</v>
      </c>
    </row>
    <row r="70" spans="2:71" x14ac:dyDescent="0.3">
      <c r="B70" s="1">
        <f t="shared" si="0"/>
        <v>9903</v>
      </c>
      <c r="C70" s="1">
        <v>57</v>
      </c>
      <c r="D70" s="1">
        <v>40095</v>
      </c>
      <c r="E70" s="1">
        <v>8293</v>
      </c>
      <c r="F70" s="1">
        <v>0</v>
      </c>
      <c r="G70" s="1">
        <v>1610</v>
      </c>
      <c r="H70" s="1">
        <v>0</v>
      </c>
      <c r="I70" s="1">
        <v>0</v>
      </c>
      <c r="J70" s="5">
        <v>53.97</v>
      </c>
      <c r="K70" s="5">
        <v>1.72</v>
      </c>
      <c r="L70" s="5">
        <v>21.6</v>
      </c>
      <c r="M70" s="111">
        <v>1.77</v>
      </c>
      <c r="N70" s="1">
        <v>2224</v>
      </c>
      <c r="O70" s="1">
        <v>7670</v>
      </c>
      <c r="P70" s="1">
        <v>6316</v>
      </c>
      <c r="Q70" s="1">
        <v>1353</v>
      </c>
      <c r="R70" s="1">
        <v>0</v>
      </c>
      <c r="S70" s="1">
        <v>0</v>
      </c>
      <c r="T70" s="1">
        <v>165</v>
      </c>
      <c r="U70" s="1">
        <v>15</v>
      </c>
      <c r="V70" s="1">
        <v>237</v>
      </c>
      <c r="W70" s="1">
        <v>44</v>
      </c>
      <c r="X70" s="1">
        <v>0</v>
      </c>
      <c r="Y70" s="114">
        <v>1.2</v>
      </c>
      <c r="AA70" s="1">
        <f t="shared" si="17"/>
        <v>40110</v>
      </c>
      <c r="AB70" s="1">
        <f t="shared" si="17"/>
        <v>8530</v>
      </c>
      <c r="AC70" s="1">
        <f t="shared" si="18"/>
        <v>1654</v>
      </c>
      <c r="AD70" s="1">
        <f t="shared" si="19"/>
        <v>0</v>
      </c>
      <c r="AE70" s="1">
        <f t="shared" si="27"/>
        <v>211</v>
      </c>
      <c r="AF70" s="1">
        <f t="shared" si="20"/>
        <v>157</v>
      </c>
      <c r="AG70" s="1">
        <f t="shared" si="20"/>
        <v>0</v>
      </c>
      <c r="AH70" s="1">
        <f t="shared" si="20"/>
        <v>0</v>
      </c>
      <c r="AI70" s="1">
        <f t="shared" si="28"/>
        <v>368</v>
      </c>
      <c r="AJ70" s="9">
        <f t="shared" si="1"/>
        <v>0</v>
      </c>
      <c r="AK70" s="9">
        <f t="shared" si="2"/>
        <v>0.19806000000000001</v>
      </c>
      <c r="AL70" s="9">
        <f t="shared" si="3"/>
        <v>0.16586000000000001</v>
      </c>
      <c r="AM70" s="9">
        <f t="shared" si="4"/>
        <v>3.2199999999999999E-2</v>
      </c>
      <c r="AN70" s="9">
        <f t="shared" si="5"/>
        <v>0</v>
      </c>
      <c r="AO70" s="9">
        <f t="shared" si="6"/>
        <v>7.3600000000000002E-3</v>
      </c>
      <c r="AP70" s="1">
        <f t="shared" si="21"/>
        <v>5</v>
      </c>
      <c r="AQ70" s="1">
        <f t="shared" si="21"/>
        <v>5</v>
      </c>
      <c r="AR70" s="1"/>
      <c r="AS70" s="1">
        <f t="shared" si="22"/>
        <v>0</v>
      </c>
      <c r="AT70" s="1">
        <f t="shared" si="29"/>
        <v>10</v>
      </c>
      <c r="AU70" s="1">
        <f t="shared" si="7"/>
        <v>281</v>
      </c>
      <c r="AV70" s="9">
        <f t="shared" si="23"/>
        <v>5.62E-3</v>
      </c>
      <c r="AW70" s="9">
        <f t="shared" si="8"/>
        <v>4.7400000000000003E-3</v>
      </c>
      <c r="AX70" s="9">
        <f t="shared" si="9"/>
        <v>8.8000000000000003E-4</v>
      </c>
      <c r="AY70" s="9">
        <f t="shared" si="10"/>
        <v>0</v>
      </c>
      <c r="AZ70" s="9">
        <f t="shared" si="11"/>
        <v>2.0000000000000001E-4</v>
      </c>
      <c r="BA70" s="1">
        <f t="shared" si="24"/>
        <v>0</v>
      </c>
      <c r="BJ70" s="7">
        <f t="shared" si="33"/>
        <v>58</v>
      </c>
      <c r="BK70" s="7">
        <f t="shared" si="33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5"/>
        <v>0</v>
      </c>
      <c r="BP70" s="36">
        <f t="shared" si="26"/>
        <v>0</v>
      </c>
      <c r="BQ70" s="1">
        <f t="shared" si="14"/>
        <v>0</v>
      </c>
      <c r="BR70" s="1">
        <f t="shared" si="15"/>
        <v>222881.59019548559</v>
      </c>
      <c r="BS70" s="1">
        <f t="shared" si="16"/>
        <v>186646.17060397475</v>
      </c>
    </row>
    <row r="71" spans="2:71" x14ac:dyDescent="0.3">
      <c r="B71" s="1">
        <f t="shared" si="0"/>
        <v>10264</v>
      </c>
      <c r="C71" s="1">
        <v>58</v>
      </c>
      <c r="D71" s="1">
        <v>39733</v>
      </c>
      <c r="E71" s="1">
        <v>8483</v>
      </c>
      <c r="F71" s="1">
        <v>0</v>
      </c>
      <c r="G71" s="1">
        <v>1781</v>
      </c>
      <c r="H71" s="1">
        <v>0</v>
      </c>
      <c r="I71" s="1">
        <v>0</v>
      </c>
      <c r="J71" s="5">
        <v>53.97</v>
      </c>
      <c r="K71" s="5">
        <v>1.72</v>
      </c>
      <c r="L71" s="5">
        <v>21.7</v>
      </c>
      <c r="M71" s="111">
        <v>1.75</v>
      </c>
      <c r="N71" s="1">
        <v>2367</v>
      </c>
      <c r="O71" s="1">
        <v>7888</v>
      </c>
      <c r="P71" s="1">
        <v>6393</v>
      </c>
      <c r="Q71" s="1">
        <v>1494</v>
      </c>
      <c r="R71" s="1">
        <v>0</v>
      </c>
      <c r="S71" s="1">
        <v>0</v>
      </c>
      <c r="T71" s="1">
        <v>173</v>
      </c>
      <c r="U71" s="1">
        <v>16</v>
      </c>
      <c r="V71" s="1">
        <v>244</v>
      </c>
      <c r="W71" s="1">
        <v>48</v>
      </c>
      <c r="X71" s="1">
        <v>0</v>
      </c>
      <c r="Y71" s="114">
        <v>1.19</v>
      </c>
      <c r="AA71" s="1">
        <f t="shared" si="17"/>
        <v>39749</v>
      </c>
      <c r="AB71" s="1">
        <f t="shared" si="17"/>
        <v>8727</v>
      </c>
      <c r="AC71" s="1">
        <f t="shared" si="18"/>
        <v>1829</v>
      </c>
      <c r="AD71" s="1">
        <f t="shared" si="19"/>
        <v>0</v>
      </c>
      <c r="AE71" s="1">
        <f t="shared" si="27"/>
        <v>190</v>
      </c>
      <c r="AF71" s="1">
        <f t="shared" si="20"/>
        <v>171</v>
      </c>
      <c r="AG71" s="1">
        <f t="shared" si="20"/>
        <v>0</v>
      </c>
      <c r="AH71" s="1">
        <f t="shared" si="20"/>
        <v>0</v>
      </c>
      <c r="AI71" s="1">
        <f t="shared" si="28"/>
        <v>361</v>
      </c>
      <c r="AJ71" s="9">
        <f t="shared" si="1"/>
        <v>0</v>
      </c>
      <c r="AK71" s="9">
        <f t="shared" si="2"/>
        <v>0.20527999999999999</v>
      </c>
      <c r="AL71" s="9">
        <f t="shared" si="3"/>
        <v>0.16966000000000001</v>
      </c>
      <c r="AM71" s="9">
        <f t="shared" si="4"/>
        <v>3.5619999999999999E-2</v>
      </c>
      <c r="AN71" s="9">
        <f t="shared" si="5"/>
        <v>0</v>
      </c>
      <c r="AO71" s="9">
        <f t="shared" si="6"/>
        <v>7.2199999999999999E-3</v>
      </c>
      <c r="AP71" s="1">
        <f t="shared" si="21"/>
        <v>7</v>
      </c>
      <c r="AQ71" s="1">
        <f t="shared" si="21"/>
        <v>4</v>
      </c>
      <c r="AR71" s="1"/>
      <c r="AS71" s="1">
        <f t="shared" si="22"/>
        <v>0</v>
      </c>
      <c r="AT71" s="1">
        <f t="shared" si="29"/>
        <v>11</v>
      </c>
      <c r="AU71" s="1">
        <f t="shared" si="7"/>
        <v>292</v>
      </c>
      <c r="AV71" s="9">
        <f t="shared" si="23"/>
        <v>5.8399999999999997E-3</v>
      </c>
      <c r="AW71" s="9">
        <f t="shared" si="8"/>
        <v>4.8799999999999998E-3</v>
      </c>
      <c r="AX71" s="9">
        <f t="shared" si="9"/>
        <v>9.6000000000000002E-4</v>
      </c>
      <c r="AY71" s="9">
        <f t="shared" si="10"/>
        <v>0</v>
      </c>
      <c r="AZ71" s="9">
        <f t="shared" si="11"/>
        <v>2.2000000000000001E-4</v>
      </c>
      <c r="BA71" s="1">
        <f t="shared" si="24"/>
        <v>0</v>
      </c>
      <c r="BJ71" s="7">
        <f t="shared" si="33"/>
        <v>59</v>
      </c>
      <c r="BK71" s="7">
        <f t="shared" si="33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5"/>
        <v>0</v>
      </c>
      <c r="BP71" s="36">
        <f t="shared" si="26"/>
        <v>0</v>
      </c>
      <c r="BQ71" s="1">
        <f t="shared" si="14"/>
        <v>0</v>
      </c>
      <c r="BR71" s="1">
        <f t="shared" si="15"/>
        <v>231006.42651383058</v>
      </c>
      <c r="BS71" s="1">
        <f t="shared" si="16"/>
        <v>190922.40024520896</v>
      </c>
    </row>
    <row r="72" spans="2:71" x14ac:dyDescent="0.3">
      <c r="B72" s="1">
        <f t="shared" si="0"/>
        <v>10603</v>
      </c>
      <c r="C72" s="1">
        <v>59</v>
      </c>
      <c r="D72" s="1">
        <v>39396</v>
      </c>
      <c r="E72" s="1">
        <v>8637</v>
      </c>
      <c r="F72" s="1">
        <v>0</v>
      </c>
      <c r="G72" s="1">
        <v>1965</v>
      </c>
      <c r="H72" s="1">
        <v>0</v>
      </c>
      <c r="I72" s="1">
        <v>1</v>
      </c>
      <c r="J72" s="5">
        <v>53.96</v>
      </c>
      <c r="K72" s="5">
        <v>1.72</v>
      </c>
      <c r="L72" s="5">
        <v>21.8</v>
      </c>
      <c r="M72" s="111">
        <v>1.73</v>
      </c>
      <c r="N72" s="1">
        <v>2511</v>
      </c>
      <c r="O72" s="1">
        <v>8082</v>
      </c>
      <c r="P72" s="1">
        <v>6433</v>
      </c>
      <c r="Q72" s="1">
        <v>1647</v>
      </c>
      <c r="R72" s="1">
        <v>0</v>
      </c>
      <c r="S72" s="1">
        <v>0</v>
      </c>
      <c r="T72" s="1">
        <v>181</v>
      </c>
      <c r="U72" s="1">
        <v>17</v>
      </c>
      <c r="V72" s="1">
        <v>251</v>
      </c>
      <c r="W72" s="1">
        <v>53</v>
      </c>
      <c r="X72" s="1">
        <v>1</v>
      </c>
      <c r="Y72" s="114">
        <v>1.17</v>
      </c>
      <c r="AA72" s="1">
        <f t="shared" si="17"/>
        <v>39413</v>
      </c>
      <c r="AB72" s="1">
        <f t="shared" si="17"/>
        <v>8888</v>
      </c>
      <c r="AC72" s="1">
        <f t="shared" si="18"/>
        <v>2018</v>
      </c>
      <c r="AD72" s="1">
        <f t="shared" si="19"/>
        <v>2</v>
      </c>
      <c r="AE72" s="1">
        <f t="shared" si="27"/>
        <v>154</v>
      </c>
      <c r="AF72" s="1">
        <f t="shared" si="20"/>
        <v>184</v>
      </c>
      <c r="AG72" s="1">
        <f t="shared" si="20"/>
        <v>0</v>
      </c>
      <c r="AH72" s="1">
        <f t="shared" si="20"/>
        <v>1</v>
      </c>
      <c r="AI72" s="1">
        <f t="shared" si="28"/>
        <v>339</v>
      </c>
      <c r="AJ72" s="9">
        <f t="shared" si="1"/>
        <v>9.4312930302744509E-5</v>
      </c>
      <c r="AK72" s="9">
        <f t="shared" si="2"/>
        <v>0.21206</v>
      </c>
      <c r="AL72" s="9">
        <f t="shared" si="3"/>
        <v>0.17274</v>
      </c>
      <c r="AM72" s="9">
        <f t="shared" si="4"/>
        <v>3.9300000000000002E-2</v>
      </c>
      <c r="AN72" s="9">
        <f t="shared" si="5"/>
        <v>2.0000000000000002E-5</v>
      </c>
      <c r="AO72" s="9">
        <f t="shared" si="6"/>
        <v>6.7799999999999996E-3</v>
      </c>
      <c r="AP72" s="1">
        <f t="shared" si="21"/>
        <v>7</v>
      </c>
      <c r="AQ72" s="1">
        <f t="shared" si="21"/>
        <v>5</v>
      </c>
      <c r="AR72" s="1"/>
      <c r="AS72" s="1">
        <f t="shared" si="22"/>
        <v>1</v>
      </c>
      <c r="AT72" s="1">
        <f t="shared" si="29"/>
        <v>13</v>
      </c>
      <c r="AU72" s="1">
        <f t="shared" si="7"/>
        <v>305</v>
      </c>
      <c r="AV72" s="9">
        <f t="shared" si="23"/>
        <v>6.1000000000000004E-3</v>
      </c>
      <c r="AW72" s="9">
        <f t="shared" si="8"/>
        <v>5.0200000000000002E-3</v>
      </c>
      <c r="AX72" s="9">
        <f t="shared" si="9"/>
        <v>1.06E-3</v>
      </c>
      <c r="AY72" s="9">
        <f t="shared" si="10"/>
        <v>2.0000000000000002E-5</v>
      </c>
      <c r="AZ72" s="9">
        <f t="shared" si="11"/>
        <v>2.5999999999999998E-4</v>
      </c>
      <c r="BA72" s="1">
        <f t="shared" si="24"/>
        <v>3.2786885245901639E-3</v>
      </c>
      <c r="BJ72" s="7">
        <f t="shared" si="33"/>
        <v>60</v>
      </c>
      <c r="BK72" s="7">
        <f t="shared" si="33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5"/>
        <v>0</v>
      </c>
      <c r="BP72" s="36">
        <f t="shared" si="26"/>
        <v>0</v>
      </c>
      <c r="BQ72" s="1">
        <f t="shared" si="14"/>
        <v>0</v>
      </c>
      <c r="BR72" s="1">
        <f t="shared" si="15"/>
        <v>238636.12045266424</v>
      </c>
      <c r="BS72" s="1">
        <f t="shared" si="16"/>
        <v>194388.39690178825</v>
      </c>
    </row>
    <row r="73" spans="2:71" x14ac:dyDescent="0.3">
      <c r="B73" s="1">
        <f t="shared" si="0"/>
        <v>10930</v>
      </c>
      <c r="C73" s="1">
        <v>60</v>
      </c>
      <c r="D73" s="1">
        <v>39069</v>
      </c>
      <c r="E73" s="1">
        <v>8771</v>
      </c>
      <c r="F73" s="1">
        <v>0</v>
      </c>
      <c r="G73" s="1">
        <v>2158</v>
      </c>
      <c r="H73" s="1">
        <v>0</v>
      </c>
      <c r="I73" s="1">
        <v>1</v>
      </c>
      <c r="J73" s="5">
        <v>53.96</v>
      </c>
      <c r="K73" s="5">
        <v>1.72</v>
      </c>
      <c r="L73" s="5">
        <v>22</v>
      </c>
      <c r="M73" s="111">
        <v>1.72</v>
      </c>
      <c r="N73" s="1">
        <v>2660</v>
      </c>
      <c r="O73" s="1">
        <v>8260</v>
      </c>
      <c r="P73" s="1">
        <v>6452</v>
      </c>
      <c r="Q73" s="1">
        <v>1807</v>
      </c>
      <c r="R73" s="1">
        <v>0</v>
      </c>
      <c r="S73" s="1">
        <v>0</v>
      </c>
      <c r="T73" s="1">
        <v>188</v>
      </c>
      <c r="U73" s="1">
        <v>17</v>
      </c>
      <c r="V73" s="1">
        <v>257</v>
      </c>
      <c r="W73" s="1">
        <v>58</v>
      </c>
      <c r="X73" s="1">
        <v>1</v>
      </c>
      <c r="Y73" s="114">
        <v>1.1599999999999999</v>
      </c>
      <c r="AA73" s="1">
        <f t="shared" si="17"/>
        <v>39086</v>
      </c>
      <c r="AB73" s="1">
        <f t="shared" si="17"/>
        <v>9028</v>
      </c>
      <c r="AC73" s="1">
        <f t="shared" si="18"/>
        <v>2216</v>
      </c>
      <c r="AD73" s="1">
        <f t="shared" si="19"/>
        <v>2</v>
      </c>
      <c r="AE73" s="1">
        <f t="shared" si="27"/>
        <v>134</v>
      </c>
      <c r="AF73" s="1">
        <f t="shared" si="20"/>
        <v>193</v>
      </c>
      <c r="AG73" s="1">
        <f t="shared" si="20"/>
        <v>0</v>
      </c>
      <c r="AH73" s="1">
        <f t="shared" si="20"/>
        <v>0</v>
      </c>
      <c r="AI73" s="1">
        <f t="shared" si="28"/>
        <v>327</v>
      </c>
      <c r="AJ73" s="9">
        <f t="shared" si="1"/>
        <v>9.1491308325709062E-5</v>
      </c>
      <c r="AK73" s="9">
        <f t="shared" si="2"/>
        <v>0.21859999999999999</v>
      </c>
      <c r="AL73" s="9">
        <f t="shared" si="3"/>
        <v>0.17541999999999999</v>
      </c>
      <c r="AM73" s="9">
        <f t="shared" si="4"/>
        <v>4.3159999999999997E-2</v>
      </c>
      <c r="AN73" s="9">
        <f t="shared" si="5"/>
        <v>2.0000000000000002E-5</v>
      </c>
      <c r="AO73" s="9">
        <f t="shared" si="6"/>
        <v>6.5399999999999998E-3</v>
      </c>
      <c r="AP73" s="1">
        <f t="shared" si="21"/>
        <v>6</v>
      </c>
      <c r="AQ73" s="1">
        <f t="shared" si="21"/>
        <v>5</v>
      </c>
      <c r="AR73" s="1"/>
      <c r="AS73" s="1">
        <f t="shared" si="22"/>
        <v>0</v>
      </c>
      <c r="AT73" s="1">
        <f t="shared" si="29"/>
        <v>11</v>
      </c>
      <c r="AU73" s="1">
        <f t="shared" si="7"/>
        <v>316</v>
      </c>
      <c r="AV73" s="9">
        <f t="shared" si="23"/>
        <v>6.3200000000000001E-3</v>
      </c>
      <c r="AW73" s="9">
        <f t="shared" si="8"/>
        <v>5.1399999999999996E-3</v>
      </c>
      <c r="AX73" s="9">
        <f t="shared" si="9"/>
        <v>1.16E-3</v>
      </c>
      <c r="AY73" s="9">
        <f t="shared" si="10"/>
        <v>2.0000000000000002E-5</v>
      </c>
      <c r="AZ73" s="9">
        <f t="shared" si="11"/>
        <v>2.2000000000000001E-4</v>
      </c>
      <c r="BA73" s="1">
        <f t="shared" si="24"/>
        <v>3.1645569620253164E-3</v>
      </c>
      <c r="BJ73" s="7">
        <f t="shared" si="33"/>
        <v>61</v>
      </c>
      <c r="BK73" s="7">
        <f t="shared" si="33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5"/>
        <v>0</v>
      </c>
      <c r="BP73" s="36">
        <f t="shared" si="26"/>
        <v>0</v>
      </c>
      <c r="BQ73" s="1">
        <f t="shared" si="14"/>
        <v>0</v>
      </c>
      <c r="BR73" s="1">
        <f t="shared" si="15"/>
        <v>245995.73672994625</v>
      </c>
      <c r="BS73" s="1">
        <f t="shared" si="16"/>
        <v>197404.26412244816</v>
      </c>
    </row>
    <row r="74" spans="2:71" x14ac:dyDescent="0.3">
      <c r="B74" s="1">
        <f t="shared" si="0"/>
        <v>11242</v>
      </c>
      <c r="C74" s="1">
        <v>61</v>
      </c>
      <c r="D74" s="1">
        <v>38757</v>
      </c>
      <c r="E74" s="1">
        <v>8872</v>
      </c>
      <c r="F74" s="1">
        <v>0</v>
      </c>
      <c r="G74" s="1">
        <v>2369</v>
      </c>
      <c r="H74" s="1">
        <v>0</v>
      </c>
      <c r="I74" s="1">
        <v>1</v>
      </c>
      <c r="J74" s="5">
        <v>53.96</v>
      </c>
      <c r="K74" s="5">
        <v>1.72</v>
      </c>
      <c r="L74" s="5">
        <v>22.1</v>
      </c>
      <c r="M74" s="111">
        <v>1.7</v>
      </c>
      <c r="N74" s="1">
        <v>2813</v>
      </c>
      <c r="O74" s="1">
        <v>8419</v>
      </c>
      <c r="P74" s="1">
        <v>6437</v>
      </c>
      <c r="Q74" s="1">
        <v>1981</v>
      </c>
      <c r="R74" s="1">
        <v>0</v>
      </c>
      <c r="S74" s="1">
        <v>0</v>
      </c>
      <c r="T74" s="1">
        <v>195</v>
      </c>
      <c r="U74" s="1">
        <v>18</v>
      </c>
      <c r="V74" s="1">
        <v>263</v>
      </c>
      <c r="W74" s="1">
        <v>63</v>
      </c>
      <c r="X74" s="1">
        <v>1</v>
      </c>
      <c r="Y74" s="114">
        <v>1.1499999999999999</v>
      </c>
      <c r="AA74" s="1">
        <f t="shared" si="17"/>
        <v>38775</v>
      </c>
      <c r="AB74" s="1">
        <f t="shared" si="17"/>
        <v>9135</v>
      </c>
      <c r="AC74" s="1">
        <f t="shared" si="18"/>
        <v>2432</v>
      </c>
      <c r="AD74" s="1">
        <f t="shared" si="19"/>
        <v>2</v>
      </c>
      <c r="AE74" s="1">
        <f t="shared" si="27"/>
        <v>101</v>
      </c>
      <c r="AF74" s="1">
        <f t="shared" si="20"/>
        <v>211</v>
      </c>
      <c r="AG74" s="1">
        <f t="shared" si="20"/>
        <v>0</v>
      </c>
      <c r="AH74" s="1">
        <f t="shared" si="20"/>
        <v>0</v>
      </c>
      <c r="AI74" s="1">
        <f t="shared" si="28"/>
        <v>312</v>
      </c>
      <c r="AJ74" s="9">
        <f t="shared" si="1"/>
        <v>8.8952143746664296E-5</v>
      </c>
      <c r="AK74" s="9">
        <f t="shared" si="2"/>
        <v>0.22484000000000001</v>
      </c>
      <c r="AL74" s="9">
        <f t="shared" si="3"/>
        <v>0.17743999999999999</v>
      </c>
      <c r="AM74" s="9">
        <f t="shared" si="4"/>
        <v>4.7379999999999999E-2</v>
      </c>
      <c r="AN74" s="9">
        <f t="shared" si="5"/>
        <v>2.0000000000000002E-5</v>
      </c>
      <c r="AO74" s="9">
        <f t="shared" si="6"/>
        <v>6.2399999999999999E-3</v>
      </c>
      <c r="AP74" s="1">
        <f t="shared" si="21"/>
        <v>6</v>
      </c>
      <c r="AQ74" s="1">
        <f t="shared" si="21"/>
        <v>5</v>
      </c>
      <c r="AR74" s="1"/>
      <c r="AS74" s="1">
        <f t="shared" si="22"/>
        <v>0</v>
      </c>
      <c r="AT74" s="1">
        <f t="shared" si="29"/>
        <v>11</v>
      </c>
      <c r="AU74" s="1">
        <f t="shared" si="7"/>
        <v>327</v>
      </c>
      <c r="AV74" s="9">
        <f t="shared" si="23"/>
        <v>6.5399999999999998E-3</v>
      </c>
      <c r="AW74" s="9">
        <f t="shared" si="8"/>
        <v>5.2599999999999999E-3</v>
      </c>
      <c r="AX74" s="9">
        <f t="shared" si="9"/>
        <v>1.2600000000000001E-3</v>
      </c>
      <c r="AY74" s="9">
        <f t="shared" si="10"/>
        <v>2.0000000000000002E-5</v>
      </c>
      <c r="AZ74" s="9">
        <f t="shared" si="11"/>
        <v>2.2000000000000001E-4</v>
      </c>
      <c r="BA74" s="1">
        <f t="shared" si="24"/>
        <v>3.0581039755351682E-3</v>
      </c>
      <c r="BJ74" s="7">
        <f t="shared" si="33"/>
        <v>62</v>
      </c>
      <c r="BK74" s="7">
        <f t="shared" si="33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5"/>
        <v>0</v>
      </c>
      <c r="BP74" s="36">
        <f t="shared" si="26"/>
        <v>0</v>
      </c>
      <c r="BQ74" s="1">
        <f t="shared" si="14"/>
        <v>0</v>
      </c>
      <c r="BR74" s="1">
        <f t="shared" si="15"/>
        <v>253017.75593028872</v>
      </c>
      <c r="BS74" s="1">
        <f t="shared" si="16"/>
        <v>199677.41777384109</v>
      </c>
    </row>
    <row r="75" spans="2:71" x14ac:dyDescent="0.3">
      <c r="B75" s="1">
        <f t="shared" si="0"/>
        <v>11529</v>
      </c>
      <c r="C75" s="1">
        <v>62</v>
      </c>
      <c r="D75" s="1">
        <v>38469</v>
      </c>
      <c r="E75" s="1">
        <v>8936</v>
      </c>
      <c r="F75" s="1">
        <v>0</v>
      </c>
      <c r="G75" s="1">
        <v>2592</v>
      </c>
      <c r="H75" s="1">
        <v>0</v>
      </c>
      <c r="I75" s="1">
        <v>1</v>
      </c>
      <c r="J75" s="5">
        <v>53.96</v>
      </c>
      <c r="K75" s="5">
        <v>1.72</v>
      </c>
      <c r="L75" s="5">
        <v>22.2</v>
      </c>
      <c r="M75" s="111">
        <v>1.69</v>
      </c>
      <c r="N75" s="1">
        <v>2963</v>
      </c>
      <c r="O75" s="1">
        <v>8556</v>
      </c>
      <c r="P75" s="1">
        <v>6393</v>
      </c>
      <c r="Q75" s="1">
        <v>2162</v>
      </c>
      <c r="R75" s="1">
        <v>0</v>
      </c>
      <c r="S75" s="1">
        <v>0</v>
      </c>
      <c r="T75" s="1">
        <v>200</v>
      </c>
      <c r="U75" s="1">
        <v>18</v>
      </c>
      <c r="V75" s="1">
        <v>266</v>
      </c>
      <c r="W75" s="1">
        <v>69</v>
      </c>
      <c r="X75" s="1">
        <v>1</v>
      </c>
      <c r="Y75" s="114">
        <v>1.1299999999999999</v>
      </c>
      <c r="AA75" s="1">
        <f t="shared" si="17"/>
        <v>38487</v>
      </c>
      <c r="AB75" s="1">
        <f t="shared" si="17"/>
        <v>9202</v>
      </c>
      <c r="AC75" s="1">
        <f t="shared" si="18"/>
        <v>2661</v>
      </c>
      <c r="AD75" s="1">
        <f t="shared" si="19"/>
        <v>2</v>
      </c>
      <c r="AE75" s="1">
        <f t="shared" si="27"/>
        <v>64</v>
      </c>
      <c r="AF75" s="1">
        <f t="shared" si="20"/>
        <v>223</v>
      </c>
      <c r="AG75" s="1">
        <f t="shared" si="20"/>
        <v>0</v>
      </c>
      <c r="AH75" s="1">
        <f t="shared" si="20"/>
        <v>0</v>
      </c>
      <c r="AI75" s="1">
        <f t="shared" si="28"/>
        <v>287</v>
      </c>
      <c r="AJ75" s="9">
        <f t="shared" si="1"/>
        <v>8.6737791655824438E-5</v>
      </c>
      <c r="AK75" s="9">
        <f t="shared" si="2"/>
        <v>0.23058000000000001</v>
      </c>
      <c r="AL75" s="9">
        <f t="shared" si="3"/>
        <v>0.17871999999999999</v>
      </c>
      <c r="AM75" s="9">
        <f t="shared" si="4"/>
        <v>5.1839999999999997E-2</v>
      </c>
      <c r="AN75" s="9">
        <f t="shared" si="5"/>
        <v>2.0000000000000002E-5</v>
      </c>
      <c r="AO75" s="9">
        <f t="shared" si="6"/>
        <v>5.7400000000000003E-3</v>
      </c>
      <c r="AP75" s="1">
        <f t="shared" si="21"/>
        <v>3</v>
      </c>
      <c r="AQ75" s="1">
        <f t="shared" si="21"/>
        <v>6</v>
      </c>
      <c r="AR75" s="1"/>
      <c r="AS75" s="1">
        <f t="shared" si="22"/>
        <v>0</v>
      </c>
      <c r="AT75" s="1">
        <f t="shared" si="29"/>
        <v>9</v>
      </c>
      <c r="AU75" s="1">
        <f t="shared" si="7"/>
        <v>336</v>
      </c>
      <c r="AV75" s="9">
        <f t="shared" si="23"/>
        <v>6.7200000000000003E-3</v>
      </c>
      <c r="AW75" s="9">
        <f t="shared" si="8"/>
        <v>5.3200000000000001E-3</v>
      </c>
      <c r="AX75" s="9">
        <f t="shared" si="9"/>
        <v>1.3799999999999999E-3</v>
      </c>
      <c r="AY75" s="9">
        <f t="shared" si="10"/>
        <v>2.0000000000000002E-5</v>
      </c>
      <c r="AZ75" s="9">
        <f t="shared" si="11"/>
        <v>1.8000000000000001E-4</v>
      </c>
      <c r="BA75" s="1">
        <f t="shared" si="24"/>
        <v>2.976190476190476E-3</v>
      </c>
      <c r="BJ75" s="7">
        <f t="shared" si="33"/>
        <v>63</v>
      </c>
      <c r="BK75" s="7">
        <f t="shared" si="33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5"/>
        <v>0</v>
      </c>
      <c r="BP75" s="36">
        <f t="shared" si="26"/>
        <v>0</v>
      </c>
      <c r="BQ75" s="1">
        <f t="shared" si="14"/>
        <v>0</v>
      </c>
      <c r="BR75" s="1">
        <f t="shared" si="15"/>
        <v>259477.11333573196</v>
      </c>
      <c r="BS75" s="1">
        <f t="shared" si="16"/>
        <v>201117.83196878314</v>
      </c>
    </row>
    <row r="76" spans="2:71" x14ac:dyDescent="0.3">
      <c r="B76" s="1">
        <f t="shared" si="0"/>
        <v>11801</v>
      </c>
      <c r="C76" s="1">
        <v>63</v>
      </c>
      <c r="D76" s="1">
        <v>38197</v>
      </c>
      <c r="E76" s="1">
        <v>8968</v>
      </c>
      <c r="F76" s="1">
        <v>0</v>
      </c>
      <c r="G76" s="1">
        <v>2832</v>
      </c>
      <c r="H76" s="1">
        <v>0</v>
      </c>
      <c r="I76" s="1">
        <v>1</v>
      </c>
      <c r="J76" s="5">
        <v>53.95</v>
      </c>
      <c r="K76" s="5">
        <v>1.72</v>
      </c>
      <c r="L76" s="5">
        <v>22.3</v>
      </c>
      <c r="M76" s="111">
        <v>1.66</v>
      </c>
      <c r="N76" s="1">
        <v>3114</v>
      </c>
      <c r="O76" s="1">
        <v>8678</v>
      </c>
      <c r="P76" s="1">
        <v>6319</v>
      </c>
      <c r="Q76" s="1">
        <v>2357</v>
      </c>
      <c r="R76" s="1">
        <v>1</v>
      </c>
      <c r="S76" s="1">
        <v>0</v>
      </c>
      <c r="T76" s="1">
        <v>204</v>
      </c>
      <c r="U76" s="1">
        <v>18</v>
      </c>
      <c r="V76" s="1">
        <v>269</v>
      </c>
      <c r="W76" s="1">
        <v>76</v>
      </c>
      <c r="X76" s="1">
        <v>1</v>
      </c>
      <c r="Y76" s="114">
        <v>1.1200000000000001</v>
      </c>
      <c r="AA76" s="1">
        <f t="shared" si="17"/>
        <v>38215</v>
      </c>
      <c r="AB76" s="1">
        <f t="shared" si="17"/>
        <v>9237</v>
      </c>
      <c r="AC76" s="1">
        <f t="shared" si="18"/>
        <v>2908</v>
      </c>
      <c r="AD76" s="1">
        <f t="shared" si="19"/>
        <v>2</v>
      </c>
      <c r="AE76" s="1">
        <f t="shared" si="27"/>
        <v>32</v>
      </c>
      <c r="AF76" s="1">
        <f t="shared" si="20"/>
        <v>240</v>
      </c>
      <c r="AG76" s="1">
        <f t="shared" si="20"/>
        <v>0</v>
      </c>
      <c r="AH76" s="1">
        <f t="shared" si="20"/>
        <v>0</v>
      </c>
      <c r="AI76" s="1">
        <f t="shared" si="28"/>
        <v>272</v>
      </c>
      <c r="AJ76" s="9">
        <f t="shared" si="1"/>
        <v>8.4738581476146083E-5</v>
      </c>
      <c r="AK76" s="9">
        <f t="shared" si="2"/>
        <v>0.23602000000000001</v>
      </c>
      <c r="AL76" s="9">
        <f t="shared" si="3"/>
        <v>0.17935999999999999</v>
      </c>
      <c r="AM76" s="9">
        <f t="shared" si="4"/>
        <v>5.6640000000000003E-2</v>
      </c>
      <c r="AN76" s="9">
        <f t="shared" si="5"/>
        <v>2.0000000000000002E-5</v>
      </c>
      <c r="AO76" s="9">
        <f t="shared" si="6"/>
        <v>5.4400000000000004E-3</v>
      </c>
      <c r="AP76" s="1">
        <f t="shared" si="21"/>
        <v>3</v>
      </c>
      <c r="AQ76" s="1">
        <f t="shared" si="21"/>
        <v>7</v>
      </c>
      <c r="AR76" s="1"/>
      <c r="AS76" s="1">
        <f t="shared" si="22"/>
        <v>0</v>
      </c>
      <c r="AT76" s="1">
        <f t="shared" si="29"/>
        <v>10</v>
      </c>
      <c r="AU76" s="1">
        <f t="shared" si="7"/>
        <v>346</v>
      </c>
      <c r="AV76" s="9">
        <f t="shared" si="23"/>
        <v>6.9199999999999999E-3</v>
      </c>
      <c r="AW76" s="9">
        <f t="shared" si="8"/>
        <v>5.3800000000000002E-3</v>
      </c>
      <c r="AX76" s="9">
        <f t="shared" si="9"/>
        <v>1.5200000000000001E-3</v>
      </c>
      <c r="AY76" s="9">
        <f t="shared" si="10"/>
        <v>2.0000000000000002E-5</v>
      </c>
      <c r="AZ76" s="9">
        <f t="shared" si="11"/>
        <v>2.0000000000000001E-4</v>
      </c>
      <c r="BA76" s="1">
        <f t="shared" si="24"/>
        <v>2.8901734104046241E-3</v>
      </c>
      <c r="BJ76" s="7">
        <f t="shared" si="33"/>
        <v>64</v>
      </c>
      <c r="BK76" s="7">
        <f t="shared" si="33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5"/>
        <v>0</v>
      </c>
      <c r="BP76" s="36">
        <f t="shared" si="26"/>
        <v>0</v>
      </c>
      <c r="BQ76" s="1">
        <f t="shared" si="14"/>
        <v>0</v>
      </c>
      <c r="BR76" s="1">
        <f t="shared" si="15"/>
        <v>265598.87366423564</v>
      </c>
      <c r="BS76" s="1">
        <f t="shared" si="16"/>
        <v>201838.03906625416</v>
      </c>
    </row>
    <row r="77" spans="2:71" x14ac:dyDescent="0.3">
      <c r="B77" s="1">
        <f t="shared" si="0"/>
        <v>12059</v>
      </c>
      <c r="C77" s="1">
        <v>64</v>
      </c>
      <c r="D77" s="1">
        <v>37940</v>
      </c>
      <c r="E77" s="1">
        <v>8972</v>
      </c>
      <c r="F77" s="1">
        <v>0</v>
      </c>
      <c r="G77" s="1">
        <v>3085</v>
      </c>
      <c r="H77" s="1">
        <v>0</v>
      </c>
      <c r="I77" s="1">
        <v>2</v>
      </c>
      <c r="J77" s="5">
        <v>53.95</v>
      </c>
      <c r="K77" s="5">
        <v>1.72</v>
      </c>
      <c r="L77" s="5">
        <v>22.4</v>
      </c>
      <c r="M77" s="111">
        <v>1.65</v>
      </c>
      <c r="N77" s="1">
        <v>3266</v>
      </c>
      <c r="O77" s="1">
        <v>8783</v>
      </c>
      <c r="P77" s="1">
        <v>6218</v>
      </c>
      <c r="Q77" s="1">
        <v>2563</v>
      </c>
      <c r="R77" s="1">
        <v>1</v>
      </c>
      <c r="S77" s="1">
        <v>0</v>
      </c>
      <c r="T77" s="1">
        <v>209</v>
      </c>
      <c r="U77" s="1">
        <v>19</v>
      </c>
      <c r="V77" s="1">
        <v>273</v>
      </c>
      <c r="W77" s="1">
        <v>82</v>
      </c>
      <c r="X77" s="1">
        <v>2</v>
      </c>
      <c r="Y77" s="114">
        <v>1.1399999999999999</v>
      </c>
      <c r="AA77" s="1">
        <f t="shared" si="17"/>
        <v>37959</v>
      </c>
      <c r="AB77" s="1">
        <f t="shared" si="17"/>
        <v>9245</v>
      </c>
      <c r="AC77" s="1">
        <f t="shared" si="18"/>
        <v>3167</v>
      </c>
      <c r="AD77" s="1">
        <f t="shared" si="19"/>
        <v>4</v>
      </c>
      <c r="AE77" s="1">
        <f t="shared" si="27"/>
        <v>4</v>
      </c>
      <c r="AF77" s="1">
        <f t="shared" si="20"/>
        <v>253</v>
      </c>
      <c r="AG77" s="1">
        <f t="shared" si="20"/>
        <v>0</v>
      </c>
      <c r="AH77" s="1">
        <f t="shared" si="20"/>
        <v>1</v>
      </c>
      <c r="AI77" s="1">
        <f t="shared" si="28"/>
        <v>258</v>
      </c>
      <c r="AJ77" s="9">
        <f t="shared" si="1"/>
        <v>1.6585123144539348E-4</v>
      </c>
      <c r="AK77" s="9">
        <f t="shared" si="2"/>
        <v>0.24118000000000001</v>
      </c>
      <c r="AL77" s="9">
        <f t="shared" si="3"/>
        <v>0.17943999999999999</v>
      </c>
      <c r="AM77" s="9">
        <f t="shared" si="4"/>
        <v>6.1699999999999998E-2</v>
      </c>
      <c r="AN77" s="9">
        <f t="shared" si="5"/>
        <v>4.0000000000000003E-5</v>
      </c>
      <c r="AO77" s="9">
        <f t="shared" si="6"/>
        <v>5.1599999999999997E-3</v>
      </c>
      <c r="AP77" s="1">
        <f t="shared" si="21"/>
        <v>4</v>
      </c>
      <c r="AQ77" s="1">
        <f t="shared" si="21"/>
        <v>6</v>
      </c>
      <c r="AR77" s="1"/>
      <c r="AS77" s="1">
        <f t="shared" si="22"/>
        <v>1</v>
      </c>
      <c r="AT77" s="1">
        <f t="shared" si="29"/>
        <v>11</v>
      </c>
      <c r="AU77" s="1">
        <f t="shared" si="7"/>
        <v>357</v>
      </c>
      <c r="AV77" s="9">
        <f t="shared" si="23"/>
        <v>7.1399999999999996E-3</v>
      </c>
      <c r="AW77" s="9">
        <f t="shared" si="8"/>
        <v>5.4599999999999996E-3</v>
      </c>
      <c r="AX77" s="9">
        <f t="shared" si="9"/>
        <v>1.64E-3</v>
      </c>
      <c r="AY77" s="9">
        <f t="shared" si="10"/>
        <v>4.0000000000000003E-5</v>
      </c>
      <c r="AZ77" s="9">
        <f t="shared" si="11"/>
        <v>2.2000000000000001E-4</v>
      </c>
      <c r="BA77" s="1">
        <f t="shared" si="24"/>
        <v>5.6022408963585435E-3</v>
      </c>
      <c r="BJ77" s="7">
        <f t="shared" si="33"/>
        <v>65</v>
      </c>
      <c r="BK77" s="7">
        <f t="shared" si="33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5"/>
        <v>0</v>
      </c>
      <c r="BP77" s="36">
        <f t="shared" si="26"/>
        <v>0</v>
      </c>
      <c r="BQ77" s="1">
        <f t="shared" si="14"/>
        <v>0</v>
      </c>
      <c r="BR77" s="1">
        <f t="shared" si="15"/>
        <v>271405.54338759574</v>
      </c>
      <c r="BS77" s="1">
        <f t="shared" si="16"/>
        <v>201928.06495343804</v>
      </c>
    </row>
    <row r="78" spans="2:71" x14ac:dyDescent="0.3">
      <c r="B78" s="1">
        <f t="shared" ref="B78:B141" si="34">IF(C78="",NA(),E78+G78+H78+I78)</f>
        <v>12302</v>
      </c>
      <c r="C78" s="1">
        <v>65</v>
      </c>
      <c r="D78" s="1">
        <v>37697</v>
      </c>
      <c r="E78" s="1">
        <v>8948</v>
      </c>
      <c r="F78" s="1">
        <v>0</v>
      </c>
      <c r="G78" s="1">
        <v>3352</v>
      </c>
      <c r="H78" s="1">
        <v>0</v>
      </c>
      <c r="I78" s="1">
        <v>2</v>
      </c>
      <c r="J78" s="5">
        <v>53.95</v>
      </c>
      <c r="K78" s="5">
        <v>1.72</v>
      </c>
      <c r="L78" s="5">
        <v>22.5</v>
      </c>
      <c r="M78" s="111">
        <v>1.64</v>
      </c>
      <c r="N78" s="1">
        <v>3415</v>
      </c>
      <c r="O78" s="1">
        <v>8877</v>
      </c>
      <c r="P78" s="1">
        <v>6095</v>
      </c>
      <c r="Q78" s="1">
        <v>2780</v>
      </c>
      <c r="R78" s="1">
        <v>1</v>
      </c>
      <c r="S78" s="1">
        <v>0</v>
      </c>
      <c r="T78" s="1">
        <v>213</v>
      </c>
      <c r="U78" s="1">
        <v>20</v>
      </c>
      <c r="V78" s="1">
        <v>274</v>
      </c>
      <c r="W78" s="1">
        <v>89</v>
      </c>
      <c r="X78" s="1">
        <v>2</v>
      </c>
      <c r="Y78" s="114">
        <v>1.1000000000000001</v>
      </c>
      <c r="AA78" s="1">
        <f t="shared" si="17"/>
        <v>37717</v>
      </c>
      <c r="AB78" s="1">
        <f t="shared" si="17"/>
        <v>9222</v>
      </c>
      <c r="AC78" s="1">
        <f t="shared" si="18"/>
        <v>3441</v>
      </c>
      <c r="AD78" s="1">
        <f t="shared" si="19"/>
        <v>4</v>
      </c>
      <c r="AE78" s="1">
        <f t="shared" si="27"/>
        <v>-24</v>
      </c>
      <c r="AF78" s="1">
        <f t="shared" si="20"/>
        <v>267</v>
      </c>
      <c r="AG78" s="1">
        <f t="shared" si="20"/>
        <v>0</v>
      </c>
      <c r="AH78" s="1">
        <f t="shared" si="20"/>
        <v>0</v>
      </c>
      <c r="AI78" s="1">
        <f t="shared" si="28"/>
        <v>243</v>
      </c>
      <c r="AJ78" s="9">
        <f t="shared" ref="AJ78:AJ141" si="35">IF(OR(ISNA(B78),B78=0),NA(),I78/B78)</f>
        <v>1.6257519102584944E-4</v>
      </c>
      <c r="AK78" s="9">
        <f t="shared" ref="AK78:AK141" si="36">IF(OR(ISNA(B78),B78=0),NA(),B78/$AK$11)</f>
        <v>0.24604000000000001</v>
      </c>
      <c r="AL78" s="9">
        <f t="shared" ref="AL78:AL141" si="37">IF(OR(ISNA(B78),B78=0),NA(),E78/$AK$11)</f>
        <v>0.17896000000000001</v>
      </c>
      <c r="AM78" s="9">
        <f t="shared" ref="AM78:AM141" si="38">IF(OR(ISNA(B78),B78=0),NA(),G78/$AK$11)</f>
        <v>6.7040000000000002E-2</v>
      </c>
      <c r="AN78" s="9">
        <f t="shared" ref="AN78:AN141" si="39">IF(OR(ISNA(B78),B78=0),NA(),I78/$AK$11)</f>
        <v>4.0000000000000003E-5</v>
      </c>
      <c r="AO78" s="9">
        <f t="shared" ref="AO78:AO141" si="40">+IF(OR(ISNA(B78),B78=0),NA(),AI78/$AK$11)</f>
        <v>4.8599999999999997E-3</v>
      </c>
      <c r="AP78" s="1">
        <f t="shared" si="21"/>
        <v>1</v>
      </c>
      <c r="AQ78" s="1">
        <f t="shared" si="21"/>
        <v>7</v>
      </c>
      <c r="AR78" s="1"/>
      <c r="AS78" s="1">
        <f t="shared" si="22"/>
        <v>0</v>
      </c>
      <c r="AT78" s="1">
        <f t="shared" si="29"/>
        <v>8</v>
      </c>
      <c r="AU78" s="1">
        <f t="shared" ref="AU78:AU141" si="41">IF(C78="",NA(),V78+W78+X78)</f>
        <v>365</v>
      </c>
      <c r="AV78" s="9">
        <f t="shared" si="23"/>
        <v>7.3000000000000001E-3</v>
      </c>
      <c r="AW78" s="9">
        <f t="shared" ref="AW78:AW141" si="42">IF(OR(ISNA(B78),B78=0),NA(),V78/$AK$11)</f>
        <v>5.4799999999999996E-3</v>
      </c>
      <c r="AX78" s="9">
        <f t="shared" ref="AX78:AX141" si="43">IF(OR(ISNA(B78),B78=0),NA(),W78/$AK$11)</f>
        <v>1.7799999999999999E-3</v>
      </c>
      <c r="AY78" s="9">
        <f t="shared" ref="AY78:AY141" si="44">IF(OR(ISNA(B78),B78=0),NA(),X78/$AK$11)</f>
        <v>4.0000000000000003E-5</v>
      </c>
      <c r="AZ78" s="9">
        <f t="shared" ref="AZ78:AZ141" si="45">IF(OR(ISNA(B78),B78=0),NA(),AT78/$AK$11)</f>
        <v>1.6000000000000001E-4</v>
      </c>
      <c r="BA78" s="1">
        <f t="shared" si="24"/>
        <v>5.4794520547945206E-3</v>
      </c>
      <c r="BJ78" s="7">
        <f t="shared" si="33"/>
        <v>66</v>
      </c>
      <c r="BK78" s="7">
        <f t="shared" si="33"/>
        <v>65</v>
      </c>
      <c r="BL78" s="1">
        <f t="shared" ref="BL78:BL88" si="46">IF(OR(BJ78&lt;$BU$12,BJ78&gt;$BW$12),0,$BU$14*B78)</f>
        <v>0</v>
      </c>
      <c r="BM78" s="74">
        <f>+EvolOf!H67</f>
        <v>0</v>
      </c>
      <c r="BN78" s="1">
        <f t="shared" ref="BN78:BN88" si="47">IF(OR(BJ78&lt;$BU$12,BJ78&gt;$BW$12),0,IF(BJ78&gt;$BW$12,0,VLOOKUP(BJ78,$BK$14:$BM$87,3)))</f>
        <v>0</v>
      </c>
      <c r="BO78" s="1">
        <f t="shared" si="25"/>
        <v>0</v>
      </c>
      <c r="BP78" s="36">
        <f t="shared" si="26"/>
        <v>0</v>
      </c>
      <c r="BQ78" s="1">
        <f t="shared" ref="BQ78:BQ88" si="48">+BO78*BO78</f>
        <v>0</v>
      </c>
      <c r="BR78" s="1">
        <f t="shared" ref="BR78:BR88" si="49">+$BU$14*B78</f>
        <v>276874.61603401636</v>
      </c>
      <c r="BS78" s="1">
        <f t="shared" ref="BS78:BS88" si="50">+$BU$14*E78</f>
        <v>201387.90963033476</v>
      </c>
    </row>
    <row r="79" spans="2:71" x14ac:dyDescent="0.3">
      <c r="B79" s="1">
        <f t="shared" si="34"/>
        <v>12530</v>
      </c>
      <c r="C79" s="1">
        <v>66</v>
      </c>
      <c r="D79" s="1">
        <v>37468</v>
      </c>
      <c r="E79" s="1">
        <v>8899</v>
      </c>
      <c r="F79" s="1">
        <v>0</v>
      </c>
      <c r="G79" s="1">
        <v>3629</v>
      </c>
      <c r="H79" s="1">
        <v>0</v>
      </c>
      <c r="I79" s="1">
        <v>2</v>
      </c>
      <c r="J79" s="5">
        <v>53.94</v>
      </c>
      <c r="K79" s="5">
        <v>1.72</v>
      </c>
      <c r="L79" s="5">
        <v>22.6</v>
      </c>
      <c r="M79" s="111">
        <v>1.62</v>
      </c>
      <c r="N79" s="1">
        <v>3565</v>
      </c>
      <c r="O79" s="1">
        <v>8956</v>
      </c>
      <c r="P79" s="1">
        <v>5951</v>
      </c>
      <c r="Q79" s="1">
        <v>3003</v>
      </c>
      <c r="R79" s="1">
        <v>1</v>
      </c>
      <c r="S79" s="1">
        <v>0</v>
      </c>
      <c r="T79" s="1">
        <v>217</v>
      </c>
      <c r="U79" s="1">
        <v>21</v>
      </c>
      <c r="V79" s="1">
        <v>275</v>
      </c>
      <c r="W79" s="1">
        <v>97</v>
      </c>
      <c r="X79" s="1">
        <v>2</v>
      </c>
      <c r="Y79" s="114">
        <v>1.1100000000000001</v>
      </c>
      <c r="AA79" s="1">
        <f t="shared" ref="AA79:AB142" si="51">+D79+U79</f>
        <v>37489</v>
      </c>
      <c r="AB79" s="1">
        <f t="shared" si="51"/>
        <v>9174</v>
      </c>
      <c r="AC79" s="1">
        <f t="shared" ref="AC79:AC142" si="52">+G79+W79</f>
        <v>3726</v>
      </c>
      <c r="AD79" s="1">
        <f t="shared" ref="AD79:AD142" si="53">+I79+X79</f>
        <v>4</v>
      </c>
      <c r="AE79" s="1">
        <f t="shared" si="27"/>
        <v>-49</v>
      </c>
      <c r="AF79" s="1">
        <f t="shared" ref="AF79:AH142" si="54">IF($C79="","",G79-G78)</f>
        <v>277</v>
      </c>
      <c r="AG79" s="1">
        <f t="shared" si="54"/>
        <v>0</v>
      </c>
      <c r="AH79" s="1">
        <f t="shared" si="54"/>
        <v>0</v>
      </c>
      <c r="AI79" s="1">
        <f t="shared" si="28"/>
        <v>228</v>
      </c>
      <c r="AJ79" s="9">
        <f t="shared" si="35"/>
        <v>1.5961691939345569E-4</v>
      </c>
      <c r="AK79" s="9">
        <f t="shared" si="36"/>
        <v>0.25059999999999999</v>
      </c>
      <c r="AL79" s="9">
        <f t="shared" si="37"/>
        <v>0.17798</v>
      </c>
      <c r="AM79" s="9">
        <f t="shared" si="38"/>
        <v>7.2580000000000006E-2</v>
      </c>
      <c r="AN79" s="9">
        <f t="shared" si="39"/>
        <v>4.0000000000000003E-5</v>
      </c>
      <c r="AO79" s="9">
        <f t="shared" si="40"/>
        <v>4.5599999999999998E-3</v>
      </c>
      <c r="AP79" s="1">
        <f t="shared" ref="AP79:AQ142" si="55">IF($C79="","",V79-V78)</f>
        <v>1</v>
      </c>
      <c r="AQ79" s="1">
        <f t="shared" si="55"/>
        <v>8</v>
      </c>
      <c r="AR79" s="1"/>
      <c r="AS79" s="1">
        <f t="shared" ref="AS79:AS142" si="56">IF($C79="","",X79-X78)</f>
        <v>0</v>
      </c>
      <c r="AT79" s="1">
        <f t="shared" si="29"/>
        <v>9</v>
      </c>
      <c r="AU79" s="1">
        <f t="shared" si="41"/>
        <v>374</v>
      </c>
      <c r="AV79" s="9">
        <f t="shared" ref="AV79:AV142" si="57">IF(OR(ISNA(B79),B79=0),NA(),AU79/$AK$11)</f>
        <v>7.4799999999999997E-3</v>
      </c>
      <c r="AW79" s="9">
        <f t="shared" si="42"/>
        <v>5.4999999999999997E-3</v>
      </c>
      <c r="AX79" s="9">
        <f t="shared" si="43"/>
        <v>1.9400000000000001E-3</v>
      </c>
      <c r="AY79" s="9">
        <f t="shared" si="44"/>
        <v>4.0000000000000003E-5</v>
      </c>
      <c r="AZ79" s="9">
        <f t="shared" si="45"/>
        <v>1.8000000000000001E-4</v>
      </c>
      <c r="BA79" s="1">
        <f t="shared" ref="BA79:BA142" si="58">IF(OR(ISNA(AU79),AU79=0),NA(),X79/AU79)</f>
        <v>5.3475935828877002E-3</v>
      </c>
      <c r="BJ79" s="7">
        <f t="shared" si="33"/>
        <v>67</v>
      </c>
      <c r="BK79" s="7">
        <f t="shared" si="33"/>
        <v>66</v>
      </c>
      <c r="BL79" s="1">
        <f t="shared" si="46"/>
        <v>0</v>
      </c>
      <c r="BM79" s="74">
        <f>+EvolOf!H68</f>
        <v>0</v>
      </c>
      <c r="BN79" s="1">
        <f t="shared" si="47"/>
        <v>0</v>
      </c>
      <c r="BO79" s="1">
        <f t="shared" ref="BO79:BO88" si="59">+BL79-BN79</f>
        <v>0</v>
      </c>
      <c r="BP79" s="36">
        <f t="shared" ref="BP79:BP88" si="60">IF(BN79=0,0,BL79/BN79-1)</f>
        <v>0</v>
      </c>
      <c r="BQ79" s="1">
        <f t="shared" si="48"/>
        <v>0</v>
      </c>
      <c r="BR79" s="1">
        <f t="shared" si="49"/>
        <v>282006.09160349739</v>
      </c>
      <c r="BS79" s="1">
        <f t="shared" si="50"/>
        <v>200285.09251233225</v>
      </c>
    </row>
    <row r="80" spans="2:71" x14ac:dyDescent="0.3">
      <c r="B80" s="1">
        <f t="shared" si="34"/>
        <v>12748</v>
      </c>
      <c r="C80" s="1">
        <v>67</v>
      </c>
      <c r="D80" s="1">
        <v>37249</v>
      </c>
      <c r="E80" s="1">
        <v>8820</v>
      </c>
      <c r="F80" s="1">
        <v>0</v>
      </c>
      <c r="G80" s="1">
        <v>3926</v>
      </c>
      <c r="H80" s="1">
        <v>0</v>
      </c>
      <c r="I80" s="1">
        <v>2</v>
      </c>
      <c r="J80" s="5">
        <v>53.93</v>
      </c>
      <c r="K80" s="5">
        <v>1.72</v>
      </c>
      <c r="L80" s="5">
        <v>22.7</v>
      </c>
      <c r="M80" s="111">
        <v>1.6</v>
      </c>
      <c r="N80" s="1">
        <v>3711</v>
      </c>
      <c r="O80" s="1">
        <v>9028</v>
      </c>
      <c r="P80" s="1">
        <v>5787</v>
      </c>
      <c r="Q80" s="1">
        <v>3239</v>
      </c>
      <c r="R80" s="1">
        <v>1</v>
      </c>
      <c r="S80" s="1">
        <v>0</v>
      </c>
      <c r="T80" s="1">
        <v>219</v>
      </c>
      <c r="U80" s="1">
        <v>21</v>
      </c>
      <c r="V80" s="1">
        <v>274</v>
      </c>
      <c r="W80" s="1">
        <v>105</v>
      </c>
      <c r="X80" s="1">
        <v>2</v>
      </c>
      <c r="Y80" s="114">
        <v>1.1100000000000001</v>
      </c>
      <c r="AA80" s="1">
        <f t="shared" si="51"/>
        <v>37270</v>
      </c>
      <c r="AB80" s="1">
        <f t="shared" si="51"/>
        <v>9094</v>
      </c>
      <c r="AC80" s="1">
        <f t="shared" si="52"/>
        <v>4031</v>
      </c>
      <c r="AD80" s="1">
        <f t="shared" si="53"/>
        <v>4</v>
      </c>
      <c r="AE80" s="1">
        <f t="shared" ref="AE80:AE143" si="61">IF($C80="","",E80-E79)</f>
        <v>-79</v>
      </c>
      <c r="AF80" s="1">
        <f t="shared" si="54"/>
        <v>297</v>
      </c>
      <c r="AG80" s="1">
        <f t="shared" si="54"/>
        <v>0</v>
      </c>
      <c r="AH80" s="1">
        <f t="shared" si="54"/>
        <v>0</v>
      </c>
      <c r="AI80" s="1">
        <f t="shared" ref="AI80:AI143" si="62">IF(OR($C80="",ISNA($C80)),NA(),AE80+AF80+AG80+AH80)</f>
        <v>218</v>
      </c>
      <c r="AJ80" s="9">
        <f t="shared" si="35"/>
        <v>1.5688735487919673E-4</v>
      </c>
      <c r="AK80" s="9">
        <f t="shared" si="36"/>
        <v>0.25496000000000002</v>
      </c>
      <c r="AL80" s="9">
        <f t="shared" si="37"/>
        <v>0.1764</v>
      </c>
      <c r="AM80" s="9">
        <f t="shared" si="38"/>
        <v>7.8520000000000006E-2</v>
      </c>
      <c r="AN80" s="9">
        <f t="shared" si="39"/>
        <v>4.0000000000000003E-5</v>
      </c>
      <c r="AO80" s="9">
        <f t="shared" si="40"/>
        <v>4.3600000000000002E-3</v>
      </c>
      <c r="AP80" s="1">
        <f t="shared" si="55"/>
        <v>-1</v>
      </c>
      <c r="AQ80" s="1">
        <f t="shared" si="55"/>
        <v>8</v>
      </c>
      <c r="AR80" s="1"/>
      <c r="AS80" s="1">
        <f t="shared" si="56"/>
        <v>0</v>
      </c>
      <c r="AT80" s="1">
        <f t="shared" ref="AT80:AT143" si="63">IF(OR($C80="",ISNA($C80)),NA(),AP80+AQ80+AR80+AS80)</f>
        <v>7</v>
      </c>
      <c r="AU80" s="1">
        <f t="shared" si="41"/>
        <v>381</v>
      </c>
      <c r="AV80" s="9">
        <f t="shared" si="57"/>
        <v>7.62E-3</v>
      </c>
      <c r="AW80" s="9">
        <f t="shared" si="42"/>
        <v>5.4799999999999996E-3</v>
      </c>
      <c r="AX80" s="9">
        <f t="shared" si="43"/>
        <v>2.0999999999999999E-3</v>
      </c>
      <c r="AY80" s="9">
        <f t="shared" si="44"/>
        <v>4.0000000000000003E-5</v>
      </c>
      <c r="AZ80" s="9">
        <f t="shared" si="45"/>
        <v>1.3999999999999999E-4</v>
      </c>
      <c r="BA80" s="1">
        <f t="shared" si="58"/>
        <v>5.2493438320209973E-3</v>
      </c>
      <c r="BJ80" s="7">
        <f t="shared" ref="BJ80:BK95" si="64">+BJ79+1</f>
        <v>68</v>
      </c>
      <c r="BK80" s="7">
        <f t="shared" si="64"/>
        <v>67</v>
      </c>
      <c r="BL80" s="1">
        <f t="shared" si="46"/>
        <v>0</v>
      </c>
      <c r="BM80" s="74">
        <f>+EvolOf!H69</f>
        <v>0</v>
      </c>
      <c r="BN80" s="1">
        <f t="shared" si="47"/>
        <v>0</v>
      </c>
      <c r="BO80" s="1">
        <f t="shared" si="59"/>
        <v>0</v>
      </c>
      <c r="BP80" s="36">
        <f t="shared" si="60"/>
        <v>0</v>
      </c>
      <c r="BQ80" s="1">
        <f t="shared" si="48"/>
        <v>0</v>
      </c>
      <c r="BR80" s="1">
        <f t="shared" si="49"/>
        <v>286912.50245501875</v>
      </c>
      <c r="BS80" s="1">
        <f t="shared" si="50"/>
        <v>198507.08124045067</v>
      </c>
    </row>
    <row r="81" spans="1:85" x14ac:dyDescent="0.3">
      <c r="B81" s="1">
        <f t="shared" si="34"/>
        <v>12958</v>
      </c>
      <c r="C81" s="1">
        <v>68</v>
      </c>
      <c r="D81" s="1">
        <v>37041</v>
      </c>
      <c r="E81" s="1">
        <v>8724</v>
      </c>
      <c r="F81" s="1">
        <v>0</v>
      </c>
      <c r="G81" s="1">
        <v>4231</v>
      </c>
      <c r="H81" s="1">
        <v>0</v>
      </c>
      <c r="I81" s="1">
        <v>3</v>
      </c>
      <c r="J81" s="5">
        <v>53.93</v>
      </c>
      <c r="K81" s="5">
        <v>1.72</v>
      </c>
      <c r="L81" s="5">
        <v>22.9</v>
      </c>
      <c r="M81" s="111">
        <v>1.58</v>
      </c>
      <c r="N81" s="1">
        <v>3855</v>
      </c>
      <c r="O81" s="1">
        <v>9093</v>
      </c>
      <c r="P81" s="1">
        <v>5611</v>
      </c>
      <c r="Q81" s="1">
        <v>3480</v>
      </c>
      <c r="R81" s="1">
        <v>1</v>
      </c>
      <c r="S81" s="1">
        <v>0</v>
      </c>
      <c r="T81" s="1">
        <v>220</v>
      </c>
      <c r="U81" s="1">
        <v>21</v>
      </c>
      <c r="V81" s="1">
        <v>272</v>
      </c>
      <c r="W81" s="1">
        <v>114</v>
      </c>
      <c r="X81" s="1">
        <v>3</v>
      </c>
      <c r="Y81" s="114">
        <v>1.1000000000000001</v>
      </c>
      <c r="AA81" s="1">
        <f t="shared" si="51"/>
        <v>37062</v>
      </c>
      <c r="AB81" s="1">
        <f t="shared" si="51"/>
        <v>8996</v>
      </c>
      <c r="AC81" s="1">
        <f t="shared" si="52"/>
        <v>4345</v>
      </c>
      <c r="AD81" s="1">
        <f t="shared" si="53"/>
        <v>6</v>
      </c>
      <c r="AE81" s="1">
        <f t="shared" si="61"/>
        <v>-96</v>
      </c>
      <c r="AF81" s="1">
        <f t="shared" si="54"/>
        <v>305</v>
      </c>
      <c r="AG81" s="1">
        <f t="shared" si="54"/>
        <v>0</v>
      </c>
      <c r="AH81" s="1">
        <f t="shared" si="54"/>
        <v>1</v>
      </c>
      <c r="AI81" s="1">
        <f t="shared" si="62"/>
        <v>210</v>
      </c>
      <c r="AJ81" s="9">
        <f t="shared" si="35"/>
        <v>2.3151720944590215E-4</v>
      </c>
      <c r="AK81" s="9">
        <f t="shared" si="36"/>
        <v>0.25916</v>
      </c>
      <c r="AL81" s="9">
        <f t="shared" si="37"/>
        <v>0.17448</v>
      </c>
      <c r="AM81" s="9">
        <f t="shared" si="38"/>
        <v>8.4620000000000001E-2</v>
      </c>
      <c r="AN81" s="9">
        <f t="shared" si="39"/>
        <v>6.0000000000000002E-5</v>
      </c>
      <c r="AO81" s="9">
        <f t="shared" si="40"/>
        <v>4.1999999999999997E-3</v>
      </c>
      <c r="AP81" s="1">
        <f t="shared" si="55"/>
        <v>-2</v>
      </c>
      <c r="AQ81" s="1">
        <f t="shared" si="55"/>
        <v>9</v>
      </c>
      <c r="AR81" s="1"/>
      <c r="AS81" s="1">
        <f t="shared" si="56"/>
        <v>1</v>
      </c>
      <c r="AT81" s="1">
        <f t="shared" si="63"/>
        <v>8</v>
      </c>
      <c r="AU81" s="1">
        <f t="shared" si="41"/>
        <v>389</v>
      </c>
      <c r="AV81" s="9">
        <f t="shared" si="57"/>
        <v>7.7799999999999996E-3</v>
      </c>
      <c r="AW81" s="9">
        <f t="shared" si="42"/>
        <v>5.4400000000000004E-3</v>
      </c>
      <c r="AX81" s="9">
        <f t="shared" si="43"/>
        <v>2.2799999999999999E-3</v>
      </c>
      <c r="AY81" s="9">
        <f t="shared" si="44"/>
        <v>6.0000000000000002E-5</v>
      </c>
      <c r="AZ81" s="9">
        <f t="shared" si="45"/>
        <v>1.6000000000000001E-4</v>
      </c>
      <c r="BA81" s="1">
        <f t="shared" si="58"/>
        <v>7.7120822622107968E-3</v>
      </c>
      <c r="BJ81" s="7">
        <f t="shared" si="64"/>
        <v>69</v>
      </c>
      <c r="BK81" s="7">
        <f t="shared" si="64"/>
        <v>68</v>
      </c>
      <c r="BL81" s="1">
        <f t="shared" si="46"/>
        <v>0</v>
      </c>
      <c r="BM81" s="74">
        <f>+EvolOf!H70</f>
        <v>0</v>
      </c>
      <c r="BN81" s="1">
        <f t="shared" si="47"/>
        <v>0</v>
      </c>
      <c r="BO81" s="1">
        <f t="shared" si="59"/>
        <v>0</v>
      </c>
      <c r="BP81" s="36">
        <f t="shared" si="60"/>
        <v>0</v>
      </c>
      <c r="BQ81" s="1">
        <f t="shared" si="48"/>
        <v>0</v>
      </c>
      <c r="BR81" s="1">
        <f t="shared" si="49"/>
        <v>291638.8615321723</v>
      </c>
      <c r="BS81" s="1">
        <f t="shared" si="50"/>
        <v>196346.45994803761</v>
      </c>
    </row>
    <row r="82" spans="1:85" x14ac:dyDescent="0.3">
      <c r="B82" s="1">
        <f t="shared" si="34"/>
        <v>13152</v>
      </c>
      <c r="C82" s="1">
        <v>69</v>
      </c>
      <c r="D82" s="1">
        <v>36846</v>
      </c>
      <c r="E82" s="1">
        <v>8599</v>
      </c>
      <c r="F82" s="1">
        <v>0</v>
      </c>
      <c r="G82" s="1">
        <v>4550</v>
      </c>
      <c r="H82" s="1">
        <v>0</v>
      </c>
      <c r="I82" s="1">
        <v>3</v>
      </c>
      <c r="J82" s="5">
        <v>53.93</v>
      </c>
      <c r="K82" s="5">
        <v>1.72</v>
      </c>
      <c r="L82" s="5">
        <v>23</v>
      </c>
      <c r="M82" s="111">
        <v>1.56</v>
      </c>
      <c r="N82" s="1">
        <v>3997</v>
      </c>
      <c r="O82" s="1">
        <v>9146</v>
      </c>
      <c r="P82" s="1">
        <v>5414</v>
      </c>
      <c r="Q82" s="1">
        <v>3729</v>
      </c>
      <c r="R82" s="1">
        <v>1</v>
      </c>
      <c r="S82" s="1">
        <v>0</v>
      </c>
      <c r="T82" s="1">
        <v>221</v>
      </c>
      <c r="U82" s="1">
        <v>21</v>
      </c>
      <c r="V82" s="1">
        <v>270</v>
      </c>
      <c r="W82" s="1">
        <v>123</v>
      </c>
      <c r="X82" s="1">
        <v>3</v>
      </c>
      <c r="Y82" s="114">
        <v>1.1000000000000001</v>
      </c>
      <c r="AA82" s="1">
        <f t="shared" si="51"/>
        <v>36867</v>
      </c>
      <c r="AB82" s="1">
        <f t="shared" si="51"/>
        <v>8869</v>
      </c>
      <c r="AC82" s="1">
        <f t="shared" si="52"/>
        <v>4673</v>
      </c>
      <c r="AD82" s="1">
        <f t="shared" si="53"/>
        <v>6</v>
      </c>
      <c r="AE82" s="1">
        <f t="shared" si="61"/>
        <v>-125</v>
      </c>
      <c r="AF82" s="1">
        <f t="shared" si="54"/>
        <v>319</v>
      </c>
      <c r="AG82" s="1">
        <f t="shared" si="54"/>
        <v>0</v>
      </c>
      <c r="AH82" s="1">
        <f t="shared" si="54"/>
        <v>0</v>
      </c>
      <c r="AI82" s="1">
        <f t="shared" si="62"/>
        <v>194</v>
      </c>
      <c r="AJ82" s="9">
        <f t="shared" si="35"/>
        <v>2.2810218978102189E-4</v>
      </c>
      <c r="AK82" s="9">
        <f t="shared" si="36"/>
        <v>0.26304</v>
      </c>
      <c r="AL82" s="9">
        <f t="shared" si="37"/>
        <v>0.17197999999999999</v>
      </c>
      <c r="AM82" s="9">
        <f t="shared" si="38"/>
        <v>9.0999999999999998E-2</v>
      </c>
      <c r="AN82" s="9">
        <f t="shared" si="39"/>
        <v>6.0000000000000002E-5</v>
      </c>
      <c r="AO82" s="9">
        <f t="shared" si="40"/>
        <v>3.8800000000000002E-3</v>
      </c>
      <c r="AP82" s="1">
        <f t="shared" si="55"/>
        <v>-2</v>
      </c>
      <c r="AQ82" s="1">
        <f t="shared" si="55"/>
        <v>9</v>
      </c>
      <c r="AR82" s="1"/>
      <c r="AS82" s="1">
        <f t="shared" si="56"/>
        <v>0</v>
      </c>
      <c r="AT82" s="1">
        <f t="shared" si="63"/>
        <v>7</v>
      </c>
      <c r="AU82" s="1">
        <f t="shared" si="41"/>
        <v>396</v>
      </c>
      <c r="AV82" s="9">
        <f t="shared" si="57"/>
        <v>7.92E-3</v>
      </c>
      <c r="AW82" s="9">
        <f t="shared" si="42"/>
        <v>5.4000000000000003E-3</v>
      </c>
      <c r="AX82" s="9">
        <f t="shared" si="43"/>
        <v>2.4599999999999999E-3</v>
      </c>
      <c r="AY82" s="9">
        <f t="shared" si="44"/>
        <v>6.0000000000000002E-5</v>
      </c>
      <c r="AZ82" s="9">
        <f t="shared" si="45"/>
        <v>1.3999999999999999E-4</v>
      </c>
      <c r="BA82" s="1">
        <f t="shared" si="58"/>
        <v>7.575757575757576E-3</v>
      </c>
      <c r="BJ82" s="7">
        <f t="shared" si="64"/>
        <v>70</v>
      </c>
      <c r="BK82" s="7">
        <f t="shared" si="64"/>
        <v>69</v>
      </c>
      <c r="BL82" s="1">
        <f t="shared" si="46"/>
        <v>0</v>
      </c>
      <c r="BM82" s="74">
        <f>+EvolOf!H71</f>
        <v>0</v>
      </c>
      <c r="BN82" s="1">
        <f t="shared" si="47"/>
        <v>0</v>
      </c>
      <c r="BO82" s="1">
        <f t="shared" si="59"/>
        <v>0</v>
      </c>
      <c r="BP82" s="36">
        <f t="shared" si="60"/>
        <v>0</v>
      </c>
      <c r="BQ82" s="1">
        <f t="shared" si="48"/>
        <v>0</v>
      </c>
      <c r="BR82" s="1">
        <f t="shared" si="49"/>
        <v>296005.11706059042</v>
      </c>
      <c r="BS82" s="1">
        <f t="shared" si="50"/>
        <v>193533.15097354143</v>
      </c>
    </row>
    <row r="83" spans="1:85" x14ac:dyDescent="0.3">
      <c r="B83" s="1">
        <f t="shared" si="34"/>
        <v>13336</v>
      </c>
      <c r="C83" s="1">
        <v>70</v>
      </c>
      <c r="D83" s="1">
        <v>36662</v>
      </c>
      <c r="E83" s="1">
        <v>8451</v>
      </c>
      <c r="F83" s="1">
        <v>0</v>
      </c>
      <c r="G83" s="1">
        <v>4882</v>
      </c>
      <c r="H83" s="1">
        <v>0</v>
      </c>
      <c r="I83" s="1">
        <v>3</v>
      </c>
      <c r="J83" s="5">
        <v>53.92</v>
      </c>
      <c r="K83" s="5">
        <v>1.72</v>
      </c>
      <c r="L83" s="5">
        <v>23.1</v>
      </c>
      <c r="M83" s="111">
        <v>1.54</v>
      </c>
      <c r="N83" s="1">
        <v>4133</v>
      </c>
      <c r="O83" s="1">
        <v>9193</v>
      </c>
      <c r="P83" s="1">
        <v>5203</v>
      </c>
      <c r="Q83" s="1">
        <v>3987</v>
      </c>
      <c r="R83" s="1">
        <v>2</v>
      </c>
      <c r="S83" s="1">
        <v>0</v>
      </c>
      <c r="T83" s="1">
        <v>221</v>
      </c>
      <c r="U83" s="1">
        <v>22</v>
      </c>
      <c r="V83" s="1">
        <v>267</v>
      </c>
      <c r="W83" s="1">
        <v>132</v>
      </c>
      <c r="X83" s="1">
        <v>3</v>
      </c>
      <c r="Y83" s="114">
        <v>1.1000000000000001</v>
      </c>
      <c r="AA83" s="1">
        <f t="shared" si="51"/>
        <v>36684</v>
      </c>
      <c r="AB83" s="1">
        <f t="shared" si="51"/>
        <v>8718</v>
      </c>
      <c r="AC83" s="1">
        <f t="shared" si="52"/>
        <v>5014</v>
      </c>
      <c r="AD83" s="1">
        <f t="shared" si="53"/>
        <v>6</v>
      </c>
      <c r="AE83" s="1">
        <f t="shared" si="61"/>
        <v>-148</v>
      </c>
      <c r="AF83" s="1">
        <f t="shared" si="54"/>
        <v>332</v>
      </c>
      <c r="AG83" s="1">
        <f t="shared" si="54"/>
        <v>0</v>
      </c>
      <c r="AH83" s="1">
        <f t="shared" si="54"/>
        <v>0</v>
      </c>
      <c r="AI83" s="1">
        <f t="shared" si="62"/>
        <v>184</v>
      </c>
      <c r="AJ83" s="9">
        <f t="shared" si="35"/>
        <v>2.2495500899820037E-4</v>
      </c>
      <c r="AK83" s="9">
        <f t="shared" si="36"/>
        <v>0.26672000000000001</v>
      </c>
      <c r="AL83" s="9">
        <f t="shared" si="37"/>
        <v>0.16902</v>
      </c>
      <c r="AM83" s="9">
        <f t="shared" si="38"/>
        <v>9.7640000000000005E-2</v>
      </c>
      <c r="AN83" s="9">
        <f t="shared" si="39"/>
        <v>6.0000000000000002E-5</v>
      </c>
      <c r="AO83" s="9">
        <f t="shared" si="40"/>
        <v>3.6800000000000001E-3</v>
      </c>
      <c r="AP83" s="1">
        <f t="shared" si="55"/>
        <v>-3</v>
      </c>
      <c r="AQ83" s="1">
        <f t="shared" si="55"/>
        <v>9</v>
      </c>
      <c r="AR83" s="1"/>
      <c r="AS83" s="1">
        <f t="shared" si="56"/>
        <v>0</v>
      </c>
      <c r="AT83" s="1">
        <f t="shared" si="63"/>
        <v>6</v>
      </c>
      <c r="AU83" s="1">
        <f t="shared" si="41"/>
        <v>402</v>
      </c>
      <c r="AV83" s="9">
        <f t="shared" si="57"/>
        <v>8.0400000000000003E-3</v>
      </c>
      <c r="AW83" s="9">
        <f t="shared" si="42"/>
        <v>5.3400000000000001E-3</v>
      </c>
      <c r="AX83" s="9">
        <f t="shared" si="43"/>
        <v>2.64E-3</v>
      </c>
      <c r="AY83" s="9">
        <f t="shared" si="44"/>
        <v>6.0000000000000002E-5</v>
      </c>
      <c r="AZ83" s="9">
        <f t="shared" si="45"/>
        <v>1.2E-4</v>
      </c>
      <c r="BA83" s="1">
        <f t="shared" si="58"/>
        <v>7.462686567164179E-3</v>
      </c>
      <c r="BJ83" s="7">
        <f t="shared" si="64"/>
        <v>71</v>
      </c>
      <c r="BK83" s="7">
        <f t="shared" si="64"/>
        <v>70</v>
      </c>
      <c r="BL83" s="1">
        <f t="shared" si="46"/>
        <v>0</v>
      </c>
      <c r="BM83" s="74">
        <f>+EvolOf!H72</f>
        <v>0</v>
      </c>
      <c r="BN83" s="1">
        <f t="shared" si="47"/>
        <v>0</v>
      </c>
      <c r="BO83" s="1">
        <f t="shared" si="59"/>
        <v>0</v>
      </c>
      <c r="BP83" s="36">
        <f t="shared" si="60"/>
        <v>0</v>
      </c>
      <c r="BQ83" s="1">
        <f t="shared" si="48"/>
        <v>0</v>
      </c>
      <c r="BR83" s="1">
        <f t="shared" si="49"/>
        <v>300146.30787104875</v>
      </c>
      <c r="BS83" s="1">
        <f t="shared" si="50"/>
        <v>190202.19314773794</v>
      </c>
    </row>
    <row r="84" spans="1:85" x14ac:dyDescent="0.3">
      <c r="B84" s="1">
        <f t="shared" si="34"/>
        <v>13510</v>
      </c>
      <c r="C84" s="1">
        <v>71</v>
      </c>
      <c r="D84" s="1">
        <v>36488</v>
      </c>
      <c r="E84" s="1">
        <v>8279</v>
      </c>
      <c r="F84" s="1">
        <v>0</v>
      </c>
      <c r="G84" s="1">
        <v>5227</v>
      </c>
      <c r="H84" s="1">
        <v>0</v>
      </c>
      <c r="I84" s="1">
        <v>4</v>
      </c>
      <c r="J84" s="5">
        <v>53.91</v>
      </c>
      <c r="K84" s="5">
        <v>1.72</v>
      </c>
      <c r="L84" s="5">
        <v>23.2</v>
      </c>
      <c r="M84" s="111">
        <v>1.53</v>
      </c>
      <c r="N84" s="1">
        <v>4268</v>
      </c>
      <c r="O84" s="1">
        <v>9233</v>
      </c>
      <c r="P84" s="1">
        <v>4979</v>
      </c>
      <c r="Q84" s="1">
        <v>4252</v>
      </c>
      <c r="R84" s="1">
        <v>2</v>
      </c>
      <c r="S84" s="1">
        <v>0</v>
      </c>
      <c r="T84" s="1">
        <v>220</v>
      </c>
      <c r="U84" s="1">
        <v>22</v>
      </c>
      <c r="V84" s="1">
        <v>263</v>
      </c>
      <c r="W84" s="1">
        <v>141</v>
      </c>
      <c r="X84" s="1">
        <v>4</v>
      </c>
      <c r="Y84" s="114">
        <v>1.0900000000000001</v>
      </c>
      <c r="AA84" s="1">
        <f t="shared" si="51"/>
        <v>36510</v>
      </c>
      <c r="AB84" s="1">
        <f t="shared" si="51"/>
        <v>8542</v>
      </c>
      <c r="AC84" s="1">
        <f t="shared" si="52"/>
        <v>5368</v>
      </c>
      <c r="AD84" s="1">
        <f t="shared" si="53"/>
        <v>8</v>
      </c>
      <c r="AE84" s="1">
        <f t="shared" si="61"/>
        <v>-172</v>
      </c>
      <c r="AF84" s="1">
        <f t="shared" si="54"/>
        <v>345</v>
      </c>
      <c r="AG84" s="1">
        <f t="shared" si="54"/>
        <v>0</v>
      </c>
      <c r="AH84" s="1">
        <f t="shared" si="54"/>
        <v>1</v>
      </c>
      <c r="AI84" s="1">
        <f t="shared" si="62"/>
        <v>174</v>
      </c>
      <c r="AJ84" s="9">
        <f t="shared" si="35"/>
        <v>2.9607698001480384E-4</v>
      </c>
      <c r="AK84" s="9">
        <f t="shared" si="36"/>
        <v>0.2702</v>
      </c>
      <c r="AL84" s="9">
        <f t="shared" si="37"/>
        <v>0.16558</v>
      </c>
      <c r="AM84" s="9">
        <f t="shared" si="38"/>
        <v>0.10453999999999999</v>
      </c>
      <c r="AN84" s="9">
        <f t="shared" si="39"/>
        <v>8.0000000000000007E-5</v>
      </c>
      <c r="AO84" s="9">
        <f t="shared" si="40"/>
        <v>3.48E-3</v>
      </c>
      <c r="AP84" s="1">
        <f t="shared" si="55"/>
        <v>-4</v>
      </c>
      <c r="AQ84" s="1">
        <f t="shared" si="55"/>
        <v>9</v>
      </c>
      <c r="AR84" s="1"/>
      <c r="AS84" s="1">
        <f t="shared" si="56"/>
        <v>1</v>
      </c>
      <c r="AT84" s="1">
        <f t="shared" si="63"/>
        <v>6</v>
      </c>
      <c r="AU84" s="1">
        <f t="shared" si="41"/>
        <v>408</v>
      </c>
      <c r="AV84" s="9">
        <f t="shared" si="57"/>
        <v>8.1600000000000006E-3</v>
      </c>
      <c r="AW84" s="9">
        <f t="shared" si="42"/>
        <v>5.2599999999999999E-3</v>
      </c>
      <c r="AX84" s="9">
        <f t="shared" si="43"/>
        <v>2.82E-3</v>
      </c>
      <c r="AY84" s="9">
        <f t="shared" si="44"/>
        <v>8.0000000000000007E-5</v>
      </c>
      <c r="AZ84" s="9">
        <f t="shared" si="45"/>
        <v>1.2E-4</v>
      </c>
      <c r="BA84" s="1">
        <f t="shared" si="58"/>
        <v>9.8039215686274508E-3</v>
      </c>
      <c r="BJ84" s="7">
        <f t="shared" si="64"/>
        <v>72</v>
      </c>
      <c r="BK84" s="7">
        <f t="shared" si="64"/>
        <v>71</v>
      </c>
      <c r="BL84" s="1">
        <f t="shared" si="46"/>
        <v>0</v>
      </c>
      <c r="BM84" s="74">
        <f>+EvolOf!H73</f>
        <v>0</v>
      </c>
      <c r="BN84" s="1">
        <f t="shared" si="47"/>
        <v>0</v>
      </c>
      <c r="BO84" s="1">
        <f t="shared" si="59"/>
        <v>0</v>
      </c>
      <c r="BP84" s="36">
        <f t="shared" si="60"/>
        <v>0</v>
      </c>
      <c r="BQ84" s="1">
        <f t="shared" si="48"/>
        <v>0</v>
      </c>
      <c r="BR84" s="1">
        <f t="shared" si="49"/>
        <v>304062.43396354746</v>
      </c>
      <c r="BS84" s="1">
        <f t="shared" si="50"/>
        <v>186331.07999883121</v>
      </c>
    </row>
    <row r="85" spans="1:85" x14ac:dyDescent="0.3">
      <c r="B85" s="1">
        <f t="shared" si="34"/>
        <v>13675</v>
      </c>
      <c r="C85" s="1">
        <v>72</v>
      </c>
      <c r="D85" s="1">
        <v>36323</v>
      </c>
      <c r="E85" s="1">
        <v>8087</v>
      </c>
      <c r="F85" s="1">
        <v>0</v>
      </c>
      <c r="G85" s="1">
        <v>5584</v>
      </c>
      <c r="H85" s="1">
        <v>0</v>
      </c>
      <c r="I85" s="1">
        <v>4</v>
      </c>
      <c r="J85" s="5">
        <v>53.91</v>
      </c>
      <c r="K85" s="5">
        <v>1.72</v>
      </c>
      <c r="L85" s="5">
        <v>23.4</v>
      </c>
      <c r="M85" s="111">
        <v>1.51</v>
      </c>
      <c r="N85" s="1">
        <v>4399</v>
      </c>
      <c r="O85" s="1">
        <v>9266</v>
      </c>
      <c r="P85" s="1">
        <v>4743</v>
      </c>
      <c r="Q85" s="1">
        <v>4521</v>
      </c>
      <c r="R85" s="1">
        <v>2</v>
      </c>
      <c r="S85" s="1">
        <v>0</v>
      </c>
      <c r="T85" s="1">
        <v>218</v>
      </c>
      <c r="U85" s="1">
        <v>22</v>
      </c>
      <c r="V85" s="1">
        <v>259</v>
      </c>
      <c r="W85" s="1">
        <v>151</v>
      </c>
      <c r="X85" s="1">
        <v>4</v>
      </c>
      <c r="Y85" s="114">
        <v>1.06</v>
      </c>
      <c r="AA85" s="1">
        <f t="shared" si="51"/>
        <v>36345</v>
      </c>
      <c r="AB85" s="1">
        <f t="shared" si="51"/>
        <v>8346</v>
      </c>
      <c r="AC85" s="1">
        <f t="shared" si="52"/>
        <v>5735</v>
      </c>
      <c r="AD85" s="1">
        <f t="shared" si="53"/>
        <v>8</v>
      </c>
      <c r="AE85" s="1">
        <f t="shared" si="61"/>
        <v>-192</v>
      </c>
      <c r="AF85" s="1">
        <f t="shared" si="54"/>
        <v>357</v>
      </c>
      <c r="AG85" s="1">
        <f t="shared" si="54"/>
        <v>0</v>
      </c>
      <c r="AH85" s="1">
        <f t="shared" si="54"/>
        <v>0</v>
      </c>
      <c r="AI85" s="1">
        <f t="shared" si="62"/>
        <v>165</v>
      </c>
      <c r="AJ85" s="9">
        <f t="shared" si="35"/>
        <v>2.9250457038391227E-4</v>
      </c>
      <c r="AK85" s="9">
        <f t="shared" si="36"/>
        <v>0.27350000000000002</v>
      </c>
      <c r="AL85" s="9">
        <f t="shared" si="37"/>
        <v>0.16173999999999999</v>
      </c>
      <c r="AM85" s="9">
        <f t="shared" si="38"/>
        <v>0.11168</v>
      </c>
      <c r="AN85" s="9">
        <f t="shared" si="39"/>
        <v>8.0000000000000007E-5</v>
      </c>
      <c r="AO85" s="9">
        <f t="shared" si="40"/>
        <v>3.3E-3</v>
      </c>
      <c r="AP85" s="1">
        <f t="shared" si="55"/>
        <v>-4</v>
      </c>
      <c r="AQ85" s="1">
        <f t="shared" si="55"/>
        <v>10</v>
      </c>
      <c r="AR85" s="1"/>
      <c r="AS85" s="1">
        <f t="shared" si="56"/>
        <v>0</v>
      </c>
      <c r="AT85" s="1">
        <f t="shared" si="63"/>
        <v>6</v>
      </c>
      <c r="AU85" s="1">
        <f t="shared" si="41"/>
        <v>414</v>
      </c>
      <c r="AV85" s="9">
        <f t="shared" si="57"/>
        <v>8.2799999999999992E-3</v>
      </c>
      <c r="AW85" s="9">
        <f t="shared" si="42"/>
        <v>5.1799999999999997E-3</v>
      </c>
      <c r="AX85" s="9">
        <f t="shared" si="43"/>
        <v>3.0200000000000001E-3</v>
      </c>
      <c r="AY85" s="9">
        <f t="shared" si="44"/>
        <v>8.0000000000000007E-5</v>
      </c>
      <c r="AZ85" s="9">
        <f t="shared" si="45"/>
        <v>1.2E-4</v>
      </c>
      <c r="BA85" s="1">
        <f t="shared" si="58"/>
        <v>9.6618357487922701E-3</v>
      </c>
      <c r="BJ85" s="7">
        <f t="shared" si="64"/>
        <v>73</v>
      </c>
      <c r="BK85" s="7">
        <f t="shared" si="64"/>
        <v>72</v>
      </c>
      <c r="BL85" s="1">
        <f t="shared" si="46"/>
        <v>0</v>
      </c>
      <c r="BM85" s="74">
        <f>+EvolOf!H74</f>
        <v>0</v>
      </c>
      <c r="BN85" s="1">
        <f t="shared" si="47"/>
        <v>0</v>
      </c>
      <c r="BO85" s="1">
        <f t="shared" si="59"/>
        <v>0</v>
      </c>
      <c r="BP85" s="36">
        <f t="shared" si="60"/>
        <v>0</v>
      </c>
      <c r="BQ85" s="1">
        <f t="shared" si="48"/>
        <v>0</v>
      </c>
      <c r="BR85" s="1">
        <f t="shared" si="49"/>
        <v>307776.00180988241</v>
      </c>
      <c r="BS85" s="1">
        <f t="shared" si="50"/>
        <v>182009.83741400504</v>
      </c>
    </row>
    <row r="86" spans="1:85" x14ac:dyDescent="0.3">
      <c r="B86" s="1">
        <f t="shared" si="34"/>
        <v>13833</v>
      </c>
      <c r="C86" s="1">
        <v>73</v>
      </c>
      <c r="D86" s="1">
        <v>36166</v>
      </c>
      <c r="E86" s="1">
        <v>7875</v>
      </c>
      <c r="F86" s="1">
        <v>0</v>
      </c>
      <c r="G86" s="1">
        <v>5953</v>
      </c>
      <c r="H86" s="1">
        <v>0</v>
      </c>
      <c r="I86" s="1">
        <v>5</v>
      </c>
      <c r="J86" s="5">
        <v>53.9</v>
      </c>
      <c r="K86" s="5">
        <v>1.71</v>
      </c>
      <c r="L86" s="5">
        <v>23.5</v>
      </c>
      <c r="M86" s="111">
        <v>1.49</v>
      </c>
      <c r="N86" s="1">
        <v>4528</v>
      </c>
      <c r="O86" s="1">
        <v>9295</v>
      </c>
      <c r="P86" s="1">
        <v>4491</v>
      </c>
      <c r="Q86" s="1">
        <v>4801</v>
      </c>
      <c r="R86" s="1">
        <v>2</v>
      </c>
      <c r="S86" s="1">
        <v>0</v>
      </c>
      <c r="T86" s="1">
        <v>216</v>
      </c>
      <c r="U86" s="1">
        <v>22</v>
      </c>
      <c r="V86" s="1">
        <v>255</v>
      </c>
      <c r="W86" s="1">
        <v>161</v>
      </c>
      <c r="X86" s="1">
        <v>5</v>
      </c>
      <c r="Y86" s="114">
        <v>1.04</v>
      </c>
      <c r="AA86" s="1">
        <f t="shared" si="51"/>
        <v>36188</v>
      </c>
      <c r="AB86" s="1">
        <f t="shared" si="51"/>
        <v>8130</v>
      </c>
      <c r="AC86" s="1">
        <f t="shared" si="52"/>
        <v>6114</v>
      </c>
      <c r="AD86" s="1">
        <f t="shared" si="53"/>
        <v>10</v>
      </c>
      <c r="AE86" s="1">
        <f t="shared" si="61"/>
        <v>-212</v>
      </c>
      <c r="AF86" s="1">
        <f t="shared" si="54"/>
        <v>369</v>
      </c>
      <c r="AG86" s="1">
        <f t="shared" si="54"/>
        <v>0</v>
      </c>
      <c r="AH86" s="1">
        <f t="shared" si="54"/>
        <v>1</v>
      </c>
      <c r="AI86" s="1">
        <f t="shared" si="62"/>
        <v>158</v>
      </c>
      <c r="AJ86" s="9">
        <f t="shared" si="35"/>
        <v>3.6145449287934648E-4</v>
      </c>
      <c r="AK86" s="9">
        <f t="shared" si="36"/>
        <v>0.27666000000000002</v>
      </c>
      <c r="AL86" s="9">
        <f t="shared" si="37"/>
        <v>0.1575</v>
      </c>
      <c r="AM86" s="9">
        <f t="shared" si="38"/>
        <v>0.11906</v>
      </c>
      <c r="AN86" s="9">
        <f t="shared" si="39"/>
        <v>1E-4</v>
      </c>
      <c r="AO86" s="9">
        <f t="shared" si="40"/>
        <v>3.16E-3</v>
      </c>
      <c r="AP86" s="1">
        <f t="shared" si="55"/>
        <v>-4</v>
      </c>
      <c r="AQ86" s="1">
        <f t="shared" si="55"/>
        <v>10</v>
      </c>
      <c r="AR86" s="1"/>
      <c r="AS86" s="1">
        <f t="shared" si="56"/>
        <v>1</v>
      </c>
      <c r="AT86" s="1">
        <f t="shared" si="63"/>
        <v>7</v>
      </c>
      <c r="AU86" s="1">
        <f t="shared" si="41"/>
        <v>421</v>
      </c>
      <c r="AV86" s="9">
        <f t="shared" si="57"/>
        <v>8.4200000000000004E-3</v>
      </c>
      <c r="AW86" s="9">
        <f t="shared" si="42"/>
        <v>5.1000000000000004E-3</v>
      </c>
      <c r="AX86" s="9">
        <f t="shared" si="43"/>
        <v>3.2200000000000002E-3</v>
      </c>
      <c r="AY86" s="9">
        <f t="shared" si="44"/>
        <v>1E-4</v>
      </c>
      <c r="AZ86" s="9">
        <f t="shared" si="45"/>
        <v>1.3999999999999999E-4</v>
      </c>
      <c r="BA86" s="1">
        <f t="shared" si="58"/>
        <v>1.1876484560570071E-2</v>
      </c>
      <c r="BJ86" s="7">
        <f t="shared" si="64"/>
        <v>74</v>
      </c>
      <c r="BK86" s="7">
        <f t="shared" si="64"/>
        <v>73</v>
      </c>
      <c r="BL86" s="1">
        <f t="shared" si="46"/>
        <v>0</v>
      </c>
      <c r="BM86" s="74">
        <f>+EvolOf!H75</f>
        <v>0</v>
      </c>
      <c r="BN86" s="1">
        <f t="shared" si="47"/>
        <v>0</v>
      </c>
      <c r="BO86" s="1">
        <f t="shared" si="59"/>
        <v>0</v>
      </c>
      <c r="BP86" s="36">
        <f t="shared" si="60"/>
        <v>0</v>
      </c>
      <c r="BQ86" s="1">
        <f t="shared" si="48"/>
        <v>0</v>
      </c>
      <c r="BR86" s="1">
        <f t="shared" si="49"/>
        <v>311332.02435364557</v>
      </c>
      <c r="BS86" s="1">
        <f t="shared" si="50"/>
        <v>177238.46539325954</v>
      </c>
    </row>
    <row r="87" spans="1:85" s="1" customFormat="1" x14ac:dyDescent="0.3">
      <c r="A87" s="7"/>
      <c r="B87" s="1">
        <f t="shared" si="34"/>
        <v>13979</v>
      </c>
      <c r="C87" s="1">
        <v>74</v>
      </c>
      <c r="D87" s="1">
        <v>36019</v>
      </c>
      <c r="E87" s="1">
        <v>7645</v>
      </c>
      <c r="F87" s="1">
        <v>0</v>
      </c>
      <c r="G87" s="1">
        <v>6329</v>
      </c>
      <c r="H87" s="1">
        <v>0</v>
      </c>
      <c r="I87" s="1">
        <v>5</v>
      </c>
      <c r="J87" s="5">
        <v>53.9</v>
      </c>
      <c r="K87" s="5">
        <v>1.71</v>
      </c>
      <c r="L87" s="5">
        <v>23.7</v>
      </c>
      <c r="M87" s="111">
        <v>1.47</v>
      </c>
      <c r="N87" s="1">
        <v>4651</v>
      </c>
      <c r="O87" s="1">
        <v>9319</v>
      </c>
      <c r="P87" s="1">
        <v>4229</v>
      </c>
      <c r="Q87" s="1">
        <v>5087</v>
      </c>
      <c r="R87" s="1">
        <v>2</v>
      </c>
      <c r="S87" s="1">
        <v>0</v>
      </c>
      <c r="T87" s="1">
        <v>212</v>
      </c>
      <c r="U87" s="1">
        <v>22</v>
      </c>
      <c r="V87" s="1">
        <v>249</v>
      </c>
      <c r="W87" s="1">
        <v>171</v>
      </c>
      <c r="X87" s="1">
        <v>5</v>
      </c>
      <c r="Y87" s="114">
        <v>1.02</v>
      </c>
      <c r="AA87" s="1">
        <f t="shared" si="51"/>
        <v>36041</v>
      </c>
      <c r="AB87" s="1">
        <f t="shared" si="51"/>
        <v>7894</v>
      </c>
      <c r="AC87" s="1">
        <f t="shared" si="52"/>
        <v>6500</v>
      </c>
      <c r="AD87" s="1">
        <f t="shared" si="53"/>
        <v>10</v>
      </c>
      <c r="AE87" s="1">
        <f t="shared" si="61"/>
        <v>-230</v>
      </c>
      <c r="AF87" s="1">
        <f t="shared" si="54"/>
        <v>376</v>
      </c>
      <c r="AG87" s="1">
        <f t="shared" si="54"/>
        <v>0</v>
      </c>
      <c r="AH87" s="1">
        <f t="shared" si="54"/>
        <v>0</v>
      </c>
      <c r="AI87" s="1">
        <f t="shared" si="62"/>
        <v>146</v>
      </c>
      <c r="AJ87" s="9">
        <f t="shared" si="35"/>
        <v>3.5767937620716792E-4</v>
      </c>
      <c r="AK87" s="9">
        <f t="shared" si="36"/>
        <v>0.27958</v>
      </c>
      <c r="AL87" s="9">
        <f t="shared" si="37"/>
        <v>0.15290000000000001</v>
      </c>
      <c r="AM87" s="9">
        <f t="shared" si="38"/>
        <v>0.12658</v>
      </c>
      <c r="AN87" s="9">
        <f t="shared" si="39"/>
        <v>1E-4</v>
      </c>
      <c r="AO87" s="9">
        <f t="shared" si="40"/>
        <v>2.9199999999999999E-3</v>
      </c>
      <c r="AP87" s="1">
        <f t="shared" si="55"/>
        <v>-6</v>
      </c>
      <c r="AQ87" s="1">
        <f t="shared" si="55"/>
        <v>10</v>
      </c>
      <c r="AS87" s="1">
        <f t="shared" si="56"/>
        <v>0</v>
      </c>
      <c r="AT87" s="1">
        <f t="shared" si="63"/>
        <v>4</v>
      </c>
      <c r="AU87" s="1">
        <f t="shared" si="41"/>
        <v>425</v>
      </c>
      <c r="AV87" s="9">
        <f t="shared" si="57"/>
        <v>8.5000000000000006E-3</v>
      </c>
      <c r="AW87" s="9">
        <f t="shared" si="42"/>
        <v>4.9800000000000001E-3</v>
      </c>
      <c r="AX87" s="9">
        <f t="shared" si="43"/>
        <v>3.4199999999999999E-3</v>
      </c>
      <c r="AY87" s="9">
        <f t="shared" si="44"/>
        <v>1E-4</v>
      </c>
      <c r="AZ87" s="9">
        <f t="shared" si="45"/>
        <v>8.0000000000000007E-5</v>
      </c>
      <c r="BA87" s="1">
        <f t="shared" si="58"/>
        <v>1.1764705882352941E-2</v>
      </c>
      <c r="BB87" s="7"/>
      <c r="BC87" s="7"/>
      <c r="BD87" s="7"/>
      <c r="BE87" s="7"/>
      <c r="BF87" s="7"/>
      <c r="BG87" s="7"/>
      <c r="BH87" s="7"/>
      <c r="BI87" s="7"/>
      <c r="BJ87" s="7">
        <f t="shared" si="64"/>
        <v>75</v>
      </c>
      <c r="BK87" s="7">
        <f t="shared" si="64"/>
        <v>74</v>
      </c>
      <c r="BL87" s="1">
        <f t="shared" si="46"/>
        <v>0</v>
      </c>
      <c r="BM87" s="74">
        <f>+EvolOf!H76</f>
        <v>0</v>
      </c>
      <c r="BN87" s="1">
        <f t="shared" si="47"/>
        <v>0</v>
      </c>
      <c r="BO87" s="1">
        <f t="shared" si="59"/>
        <v>0</v>
      </c>
      <c r="BP87" s="36">
        <f t="shared" si="60"/>
        <v>0</v>
      </c>
      <c r="BQ87" s="1">
        <f t="shared" si="48"/>
        <v>0</v>
      </c>
      <c r="BR87" s="1">
        <f t="shared" si="49"/>
        <v>314617.96923585713</v>
      </c>
      <c r="BS87" s="1">
        <f t="shared" si="50"/>
        <v>172061.97688018656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4"/>
        <v>14122</v>
      </c>
      <c r="C88" s="1">
        <v>75</v>
      </c>
      <c r="D88" s="1">
        <v>35876</v>
      </c>
      <c r="E88" s="1">
        <v>7408</v>
      </c>
      <c r="F88" s="1">
        <v>0</v>
      </c>
      <c r="G88" s="1">
        <v>6709</v>
      </c>
      <c r="H88" s="1">
        <v>0</v>
      </c>
      <c r="I88" s="1">
        <v>5</v>
      </c>
      <c r="J88" s="5">
        <v>53.89</v>
      </c>
      <c r="K88" s="5">
        <v>1.71</v>
      </c>
      <c r="L88" s="5">
        <v>23.8</v>
      </c>
      <c r="M88" s="111">
        <v>1.45</v>
      </c>
      <c r="N88" s="1">
        <v>4773</v>
      </c>
      <c r="O88" s="1">
        <v>9339</v>
      </c>
      <c r="P88" s="1">
        <v>3967</v>
      </c>
      <c r="Q88" s="1">
        <v>5368</v>
      </c>
      <c r="R88" s="1">
        <v>3</v>
      </c>
      <c r="S88" s="1">
        <v>0</v>
      </c>
      <c r="T88" s="1">
        <v>207</v>
      </c>
      <c r="U88" s="1">
        <v>21</v>
      </c>
      <c r="V88" s="1">
        <v>242</v>
      </c>
      <c r="W88" s="1">
        <v>183</v>
      </c>
      <c r="X88" s="1">
        <v>5</v>
      </c>
      <c r="Y88" s="114">
        <v>1</v>
      </c>
      <c r="AA88" s="1">
        <f t="shared" si="51"/>
        <v>35897</v>
      </c>
      <c r="AB88" s="1">
        <f t="shared" si="51"/>
        <v>7650</v>
      </c>
      <c r="AC88" s="1">
        <f t="shared" si="52"/>
        <v>6892</v>
      </c>
      <c r="AD88" s="1">
        <f t="shared" si="53"/>
        <v>10</v>
      </c>
      <c r="AE88" s="1">
        <f t="shared" si="61"/>
        <v>-237</v>
      </c>
      <c r="AF88" s="1">
        <f t="shared" si="54"/>
        <v>380</v>
      </c>
      <c r="AG88" s="1">
        <f t="shared" si="54"/>
        <v>0</v>
      </c>
      <c r="AH88" s="1">
        <f t="shared" si="54"/>
        <v>0</v>
      </c>
      <c r="AI88" s="1">
        <f t="shared" si="62"/>
        <v>143</v>
      </c>
      <c r="AJ88" s="9">
        <f t="shared" si="35"/>
        <v>3.5405749893782748E-4</v>
      </c>
      <c r="AK88" s="9">
        <f t="shared" si="36"/>
        <v>0.28244000000000002</v>
      </c>
      <c r="AL88" s="9">
        <f t="shared" si="37"/>
        <v>0.14815999999999999</v>
      </c>
      <c r="AM88" s="9">
        <f t="shared" si="38"/>
        <v>0.13417999999999999</v>
      </c>
      <c r="AN88" s="9">
        <f t="shared" si="39"/>
        <v>1E-4</v>
      </c>
      <c r="AO88" s="9">
        <f t="shared" si="40"/>
        <v>2.8600000000000001E-3</v>
      </c>
      <c r="AP88" s="1">
        <f t="shared" si="55"/>
        <v>-7</v>
      </c>
      <c r="AQ88" s="1">
        <f t="shared" si="55"/>
        <v>12</v>
      </c>
      <c r="AS88" s="1">
        <f t="shared" si="56"/>
        <v>0</v>
      </c>
      <c r="AT88" s="1">
        <f t="shared" si="63"/>
        <v>5</v>
      </c>
      <c r="AU88" s="1">
        <f t="shared" si="41"/>
        <v>430</v>
      </c>
      <c r="AV88" s="9">
        <f t="shared" si="57"/>
        <v>8.6E-3</v>
      </c>
      <c r="AW88" s="9">
        <f t="shared" si="42"/>
        <v>4.8399999999999997E-3</v>
      </c>
      <c r="AX88" s="9">
        <f t="shared" si="43"/>
        <v>3.6600000000000001E-3</v>
      </c>
      <c r="AY88" s="9">
        <f t="shared" si="44"/>
        <v>1E-4</v>
      </c>
      <c r="AZ88" s="9">
        <f t="shared" si="45"/>
        <v>1E-4</v>
      </c>
      <c r="BA88" s="1">
        <f t="shared" si="58"/>
        <v>1.1627906976744186E-2</v>
      </c>
      <c r="BB88" s="7"/>
      <c r="BC88" s="7"/>
      <c r="BD88" s="7"/>
      <c r="BE88" s="7"/>
      <c r="BF88" s="7"/>
      <c r="BG88" s="7"/>
      <c r="BH88" s="7"/>
      <c r="BI88" s="7"/>
      <c r="BJ88" s="7">
        <f t="shared" si="64"/>
        <v>76</v>
      </c>
      <c r="BK88" s="7">
        <f t="shared" si="64"/>
        <v>75</v>
      </c>
      <c r="BL88" s="1">
        <f t="shared" si="46"/>
        <v>0</v>
      </c>
      <c r="BM88" s="74">
        <f>+EvolOf!H77</f>
        <v>0</v>
      </c>
      <c r="BN88" s="1">
        <f t="shared" si="47"/>
        <v>0</v>
      </c>
      <c r="BO88" s="1">
        <f t="shared" si="59"/>
        <v>0</v>
      </c>
      <c r="BP88" s="36">
        <f t="shared" si="60"/>
        <v>0</v>
      </c>
      <c r="BQ88" s="1">
        <f t="shared" si="48"/>
        <v>0</v>
      </c>
      <c r="BR88" s="1">
        <f t="shared" si="49"/>
        <v>317836.39470268076</v>
      </c>
      <c r="BS88" s="1">
        <f t="shared" si="50"/>
        <v>166727.94306454179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4"/>
        <v>14252</v>
      </c>
      <c r="C89" s="1">
        <v>76</v>
      </c>
      <c r="D89" s="1">
        <v>35746</v>
      </c>
      <c r="E89" s="1">
        <v>7155</v>
      </c>
      <c r="F89" s="1">
        <v>0</v>
      </c>
      <c r="G89" s="1">
        <v>7091</v>
      </c>
      <c r="H89" s="1">
        <v>0</v>
      </c>
      <c r="I89" s="1">
        <v>6</v>
      </c>
      <c r="J89" s="5">
        <v>53.88</v>
      </c>
      <c r="K89" s="5">
        <v>1.71</v>
      </c>
      <c r="L89" s="5">
        <v>23.9</v>
      </c>
      <c r="M89" s="111">
        <v>1.43</v>
      </c>
      <c r="N89" s="1">
        <v>4888</v>
      </c>
      <c r="O89" s="1">
        <v>9355</v>
      </c>
      <c r="P89" s="1">
        <v>3703</v>
      </c>
      <c r="Q89" s="1">
        <v>5648</v>
      </c>
      <c r="R89" s="1">
        <v>3</v>
      </c>
      <c r="S89" s="1">
        <v>0</v>
      </c>
      <c r="T89" s="1">
        <v>202</v>
      </c>
      <c r="U89" s="1">
        <v>20</v>
      </c>
      <c r="V89" s="1">
        <v>235</v>
      </c>
      <c r="W89" s="1">
        <v>194</v>
      </c>
      <c r="X89" s="1">
        <v>6</v>
      </c>
      <c r="Y89" s="114">
        <v>0.99</v>
      </c>
      <c r="AA89" s="1">
        <f t="shared" si="51"/>
        <v>35766</v>
      </c>
      <c r="AB89" s="1">
        <f t="shared" si="51"/>
        <v>7390</v>
      </c>
      <c r="AC89" s="1">
        <f t="shared" si="52"/>
        <v>7285</v>
      </c>
      <c r="AD89" s="1">
        <f t="shared" si="53"/>
        <v>12</v>
      </c>
      <c r="AE89" s="1">
        <f t="shared" si="61"/>
        <v>-253</v>
      </c>
      <c r="AF89" s="1">
        <f t="shared" si="54"/>
        <v>382</v>
      </c>
      <c r="AG89" s="1">
        <f t="shared" si="54"/>
        <v>0</v>
      </c>
      <c r="AH89" s="1">
        <f t="shared" si="54"/>
        <v>1</v>
      </c>
      <c r="AI89" s="1">
        <f t="shared" si="62"/>
        <v>130</v>
      </c>
      <c r="AJ89" s="9">
        <f t="shared" si="35"/>
        <v>4.2099354476564691E-4</v>
      </c>
      <c r="AK89" s="9">
        <f t="shared" si="36"/>
        <v>0.28504000000000002</v>
      </c>
      <c r="AL89" s="9">
        <f t="shared" si="37"/>
        <v>0.1431</v>
      </c>
      <c r="AM89" s="9">
        <f t="shared" si="38"/>
        <v>0.14182</v>
      </c>
      <c r="AN89" s="9">
        <f t="shared" si="39"/>
        <v>1.2E-4</v>
      </c>
      <c r="AO89" s="9">
        <f t="shared" si="40"/>
        <v>2.5999999999999999E-3</v>
      </c>
      <c r="AP89" s="1">
        <f t="shared" si="55"/>
        <v>-7</v>
      </c>
      <c r="AQ89" s="1">
        <f t="shared" si="55"/>
        <v>11</v>
      </c>
      <c r="AS89" s="1">
        <f t="shared" si="56"/>
        <v>1</v>
      </c>
      <c r="AT89" s="1">
        <f t="shared" si="63"/>
        <v>5</v>
      </c>
      <c r="AU89" s="1">
        <f t="shared" si="41"/>
        <v>435</v>
      </c>
      <c r="AV89" s="9">
        <f t="shared" si="57"/>
        <v>8.6999999999999994E-3</v>
      </c>
      <c r="AW89" s="9">
        <f t="shared" si="42"/>
        <v>4.7000000000000002E-3</v>
      </c>
      <c r="AX89" s="9">
        <f t="shared" si="43"/>
        <v>3.8800000000000002E-3</v>
      </c>
      <c r="AY89" s="9">
        <f t="shared" si="44"/>
        <v>1.2E-4</v>
      </c>
      <c r="AZ89" s="9">
        <f t="shared" si="45"/>
        <v>1E-4</v>
      </c>
      <c r="BA89" s="1">
        <f t="shared" si="58"/>
        <v>1.3793103448275862E-2</v>
      </c>
      <c r="BB89" s="7"/>
      <c r="BC89" s="7"/>
      <c r="BD89" s="7"/>
      <c r="BE89" s="7"/>
      <c r="BF89" s="7"/>
      <c r="BG89" s="7"/>
      <c r="BH89" s="7"/>
      <c r="BI89" s="7"/>
      <c r="BJ89" s="7">
        <f t="shared" si="64"/>
        <v>77</v>
      </c>
      <c r="BK89" s="7">
        <f t="shared" si="64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4"/>
        <v>14378</v>
      </c>
      <c r="C90" s="1">
        <v>77</v>
      </c>
      <c r="D90" s="1">
        <v>35619</v>
      </c>
      <c r="E90" s="1">
        <v>6888</v>
      </c>
      <c r="F90" s="1">
        <v>0</v>
      </c>
      <c r="G90" s="1">
        <v>7484</v>
      </c>
      <c r="H90" s="1">
        <v>0</v>
      </c>
      <c r="I90" s="1">
        <v>6</v>
      </c>
      <c r="J90" s="5">
        <v>53.88</v>
      </c>
      <c r="K90" s="5">
        <v>1.71</v>
      </c>
      <c r="L90" s="5">
        <v>24.1</v>
      </c>
      <c r="M90" s="111">
        <v>1.41</v>
      </c>
      <c r="N90" s="1">
        <v>5002</v>
      </c>
      <c r="O90" s="1">
        <v>9368</v>
      </c>
      <c r="P90" s="1">
        <v>3431</v>
      </c>
      <c r="Q90" s="1">
        <v>5933</v>
      </c>
      <c r="R90" s="1">
        <v>3</v>
      </c>
      <c r="S90" s="1">
        <v>0</v>
      </c>
      <c r="T90" s="1">
        <v>197</v>
      </c>
      <c r="U90" s="1">
        <v>20</v>
      </c>
      <c r="V90" s="1">
        <v>228</v>
      </c>
      <c r="W90" s="1">
        <v>205</v>
      </c>
      <c r="X90" s="1">
        <v>6</v>
      </c>
      <c r="Y90" s="114">
        <v>0.97</v>
      </c>
      <c r="AA90" s="1">
        <f t="shared" si="51"/>
        <v>35639</v>
      </c>
      <c r="AB90" s="1">
        <f t="shared" si="51"/>
        <v>7116</v>
      </c>
      <c r="AC90" s="1">
        <f t="shared" si="52"/>
        <v>7689</v>
      </c>
      <c r="AD90" s="1">
        <f t="shared" si="53"/>
        <v>12</v>
      </c>
      <c r="AE90" s="1">
        <f t="shared" si="61"/>
        <v>-267</v>
      </c>
      <c r="AF90" s="1">
        <f t="shared" si="54"/>
        <v>393</v>
      </c>
      <c r="AG90" s="1">
        <f t="shared" si="54"/>
        <v>0</v>
      </c>
      <c r="AH90" s="1">
        <f t="shared" si="54"/>
        <v>0</v>
      </c>
      <c r="AI90" s="1">
        <f t="shared" si="62"/>
        <v>126</v>
      </c>
      <c r="AJ90" s="9">
        <f t="shared" si="35"/>
        <v>4.1730421477256921E-4</v>
      </c>
      <c r="AK90" s="9">
        <f t="shared" si="36"/>
        <v>0.28755999999999998</v>
      </c>
      <c r="AL90" s="9">
        <f t="shared" si="37"/>
        <v>0.13775999999999999</v>
      </c>
      <c r="AM90" s="9">
        <f t="shared" si="38"/>
        <v>0.14968000000000001</v>
      </c>
      <c r="AN90" s="9">
        <f t="shared" si="39"/>
        <v>1.2E-4</v>
      </c>
      <c r="AO90" s="9">
        <f t="shared" si="40"/>
        <v>2.5200000000000001E-3</v>
      </c>
      <c r="AP90" s="1">
        <f t="shared" si="55"/>
        <v>-7</v>
      </c>
      <c r="AQ90" s="1">
        <f t="shared" si="55"/>
        <v>11</v>
      </c>
      <c r="AS90" s="1">
        <f t="shared" si="56"/>
        <v>0</v>
      </c>
      <c r="AT90" s="1">
        <f t="shared" si="63"/>
        <v>4</v>
      </c>
      <c r="AU90" s="1">
        <f t="shared" si="41"/>
        <v>439</v>
      </c>
      <c r="AV90" s="9">
        <f t="shared" si="57"/>
        <v>8.7799999999999996E-3</v>
      </c>
      <c r="AW90" s="9">
        <f t="shared" si="42"/>
        <v>4.5599999999999998E-3</v>
      </c>
      <c r="AX90" s="9">
        <f t="shared" si="43"/>
        <v>4.1000000000000003E-3</v>
      </c>
      <c r="AY90" s="9">
        <f t="shared" si="44"/>
        <v>1.2E-4</v>
      </c>
      <c r="AZ90" s="9">
        <f t="shared" si="45"/>
        <v>8.0000000000000007E-5</v>
      </c>
      <c r="BA90" s="1">
        <f t="shared" si="58"/>
        <v>1.366742596810934E-2</v>
      </c>
      <c r="BB90" s="7"/>
      <c r="BC90" s="7"/>
      <c r="BD90" s="7"/>
      <c r="BE90" s="7"/>
      <c r="BF90" s="7"/>
      <c r="BG90" s="7"/>
      <c r="BH90" s="7"/>
      <c r="BI90" s="7"/>
      <c r="BJ90" s="7">
        <f t="shared" si="64"/>
        <v>78</v>
      </c>
      <c r="BK90" s="7">
        <f t="shared" si="64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4"/>
        <v>14496</v>
      </c>
      <c r="C91" s="1">
        <v>78</v>
      </c>
      <c r="D91" s="1">
        <v>35502</v>
      </c>
      <c r="E91" s="1">
        <v>6616</v>
      </c>
      <c r="F91" s="1">
        <v>0</v>
      </c>
      <c r="G91" s="1">
        <v>7873</v>
      </c>
      <c r="H91" s="1">
        <v>0</v>
      </c>
      <c r="I91" s="1">
        <v>7</v>
      </c>
      <c r="J91" s="5">
        <v>53.87</v>
      </c>
      <c r="K91" s="5">
        <v>1.71</v>
      </c>
      <c r="L91" s="5">
        <v>24.2</v>
      </c>
      <c r="M91" s="111">
        <v>1.39</v>
      </c>
      <c r="N91" s="1">
        <v>5108</v>
      </c>
      <c r="O91" s="1">
        <v>9379</v>
      </c>
      <c r="P91" s="1">
        <v>3164</v>
      </c>
      <c r="Q91" s="1">
        <v>6211</v>
      </c>
      <c r="R91" s="1">
        <v>3</v>
      </c>
      <c r="S91" s="1">
        <v>0</v>
      </c>
      <c r="T91" s="1">
        <v>192</v>
      </c>
      <c r="U91" s="1">
        <v>19</v>
      </c>
      <c r="V91" s="1">
        <v>221</v>
      </c>
      <c r="W91" s="1">
        <v>216</v>
      </c>
      <c r="X91" s="1">
        <v>7</v>
      </c>
      <c r="Y91" s="114">
        <v>0.95</v>
      </c>
      <c r="AA91" s="1">
        <f t="shared" si="51"/>
        <v>35521</v>
      </c>
      <c r="AB91" s="1">
        <f t="shared" si="51"/>
        <v>6837</v>
      </c>
      <c r="AC91" s="1">
        <f t="shared" si="52"/>
        <v>8089</v>
      </c>
      <c r="AD91" s="1">
        <f t="shared" si="53"/>
        <v>14</v>
      </c>
      <c r="AE91" s="1">
        <f t="shared" si="61"/>
        <v>-272</v>
      </c>
      <c r="AF91" s="1">
        <f t="shared" si="54"/>
        <v>389</v>
      </c>
      <c r="AG91" s="1">
        <f t="shared" si="54"/>
        <v>0</v>
      </c>
      <c r="AH91" s="1">
        <f t="shared" si="54"/>
        <v>1</v>
      </c>
      <c r="AI91" s="1">
        <f t="shared" si="62"/>
        <v>118</v>
      </c>
      <c r="AJ91" s="9">
        <f t="shared" si="35"/>
        <v>4.828918322295806E-4</v>
      </c>
      <c r="AK91" s="9">
        <f t="shared" si="36"/>
        <v>0.28992000000000001</v>
      </c>
      <c r="AL91" s="9">
        <f t="shared" si="37"/>
        <v>0.13231999999999999</v>
      </c>
      <c r="AM91" s="9">
        <f t="shared" si="38"/>
        <v>0.15745999999999999</v>
      </c>
      <c r="AN91" s="9">
        <f t="shared" si="39"/>
        <v>1.3999999999999999E-4</v>
      </c>
      <c r="AO91" s="9">
        <f t="shared" si="40"/>
        <v>2.3600000000000001E-3</v>
      </c>
      <c r="AP91" s="1">
        <f t="shared" si="55"/>
        <v>-7</v>
      </c>
      <c r="AQ91" s="1">
        <f t="shared" si="55"/>
        <v>11</v>
      </c>
      <c r="AS91" s="1">
        <f t="shared" si="56"/>
        <v>1</v>
      </c>
      <c r="AT91" s="1">
        <f t="shared" si="63"/>
        <v>5</v>
      </c>
      <c r="AU91" s="1">
        <f t="shared" si="41"/>
        <v>444</v>
      </c>
      <c r="AV91" s="9">
        <f t="shared" si="57"/>
        <v>8.8800000000000007E-3</v>
      </c>
      <c r="AW91" s="9">
        <f t="shared" si="42"/>
        <v>4.4200000000000003E-3</v>
      </c>
      <c r="AX91" s="9">
        <f t="shared" si="43"/>
        <v>4.3200000000000001E-3</v>
      </c>
      <c r="AY91" s="9">
        <f t="shared" si="44"/>
        <v>1.3999999999999999E-4</v>
      </c>
      <c r="AZ91" s="9">
        <f t="shared" si="45"/>
        <v>1E-4</v>
      </c>
      <c r="BA91" s="1">
        <f t="shared" si="58"/>
        <v>1.5765765765765764E-2</v>
      </c>
      <c r="BB91" s="7"/>
      <c r="BC91" s="7"/>
      <c r="BD91" s="7"/>
      <c r="BE91" s="7"/>
      <c r="BF91" s="7"/>
      <c r="BG91" s="7"/>
      <c r="BH91" s="7"/>
      <c r="BI91" s="7"/>
      <c r="BJ91" s="7">
        <f t="shared" si="64"/>
        <v>79</v>
      </c>
      <c r="BK91" s="7">
        <f t="shared" si="64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4"/>
        <v>14607</v>
      </c>
      <c r="C92" s="1">
        <v>79</v>
      </c>
      <c r="D92" s="1">
        <v>35391</v>
      </c>
      <c r="E92" s="1">
        <v>6336</v>
      </c>
      <c r="F92" s="1">
        <v>0</v>
      </c>
      <c r="G92" s="1">
        <v>8264</v>
      </c>
      <c r="H92" s="1">
        <v>0</v>
      </c>
      <c r="I92" s="1">
        <v>7</v>
      </c>
      <c r="J92" s="5">
        <v>53.86</v>
      </c>
      <c r="K92" s="5">
        <v>1.71</v>
      </c>
      <c r="L92" s="5">
        <v>24.3</v>
      </c>
      <c r="M92" s="111">
        <v>1.37</v>
      </c>
      <c r="N92" s="1">
        <v>5211</v>
      </c>
      <c r="O92" s="1">
        <v>9387</v>
      </c>
      <c r="P92" s="1">
        <v>2898</v>
      </c>
      <c r="Q92" s="1">
        <v>6484</v>
      </c>
      <c r="R92" s="1">
        <v>4</v>
      </c>
      <c r="S92" s="1">
        <v>0</v>
      </c>
      <c r="T92" s="1">
        <v>186</v>
      </c>
      <c r="U92" s="1">
        <v>18</v>
      </c>
      <c r="V92" s="1">
        <v>213</v>
      </c>
      <c r="W92" s="1">
        <v>228</v>
      </c>
      <c r="X92" s="1">
        <v>7</v>
      </c>
      <c r="Y92" s="114">
        <v>0.94</v>
      </c>
      <c r="AA92" s="1">
        <f t="shared" si="51"/>
        <v>35409</v>
      </c>
      <c r="AB92" s="1">
        <f t="shared" si="51"/>
        <v>6549</v>
      </c>
      <c r="AC92" s="1">
        <f t="shared" si="52"/>
        <v>8492</v>
      </c>
      <c r="AD92" s="1">
        <f t="shared" si="53"/>
        <v>14</v>
      </c>
      <c r="AE92" s="1">
        <f t="shared" si="61"/>
        <v>-280</v>
      </c>
      <c r="AF92" s="1">
        <f t="shared" si="54"/>
        <v>391</v>
      </c>
      <c r="AG92" s="1">
        <f t="shared" si="54"/>
        <v>0</v>
      </c>
      <c r="AH92" s="1">
        <f t="shared" si="54"/>
        <v>0</v>
      </c>
      <c r="AI92" s="1">
        <f t="shared" si="62"/>
        <v>111</v>
      </c>
      <c r="AJ92" s="9">
        <f t="shared" si="35"/>
        <v>4.7922229068254944E-4</v>
      </c>
      <c r="AK92" s="9">
        <f t="shared" si="36"/>
        <v>0.29214000000000001</v>
      </c>
      <c r="AL92" s="9">
        <f t="shared" si="37"/>
        <v>0.12672</v>
      </c>
      <c r="AM92" s="9">
        <f t="shared" si="38"/>
        <v>0.16528000000000001</v>
      </c>
      <c r="AN92" s="9">
        <f t="shared" si="39"/>
        <v>1.3999999999999999E-4</v>
      </c>
      <c r="AO92" s="9">
        <f t="shared" si="40"/>
        <v>2.2200000000000002E-3</v>
      </c>
      <c r="AP92" s="1">
        <f t="shared" si="55"/>
        <v>-8</v>
      </c>
      <c r="AQ92" s="1">
        <f t="shared" si="55"/>
        <v>12</v>
      </c>
      <c r="AS92" s="1">
        <f t="shared" si="56"/>
        <v>0</v>
      </c>
      <c r="AT92" s="1">
        <f t="shared" si="63"/>
        <v>4</v>
      </c>
      <c r="AU92" s="1">
        <f t="shared" si="41"/>
        <v>448</v>
      </c>
      <c r="AV92" s="9">
        <f t="shared" si="57"/>
        <v>8.9599999999999992E-3</v>
      </c>
      <c r="AW92" s="9">
        <f t="shared" si="42"/>
        <v>4.2599999999999999E-3</v>
      </c>
      <c r="AX92" s="9">
        <f t="shared" si="43"/>
        <v>4.5599999999999998E-3</v>
      </c>
      <c r="AY92" s="9">
        <f t="shared" si="44"/>
        <v>1.3999999999999999E-4</v>
      </c>
      <c r="AZ92" s="9">
        <f t="shared" si="45"/>
        <v>8.0000000000000007E-5</v>
      </c>
      <c r="BA92" s="1">
        <f t="shared" si="58"/>
        <v>1.5625E-2</v>
      </c>
      <c r="BB92" s="7"/>
      <c r="BC92" s="7"/>
      <c r="BD92" s="7"/>
      <c r="BE92" s="7"/>
      <c r="BF92" s="7"/>
      <c r="BG92" s="7"/>
      <c r="BH92" s="7"/>
      <c r="BI92" s="7"/>
      <c r="BJ92" s="7">
        <f t="shared" si="64"/>
        <v>80</v>
      </c>
      <c r="BK92" s="7">
        <f t="shared" si="64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4"/>
        <v>14717</v>
      </c>
      <c r="C93" s="1">
        <v>80</v>
      </c>
      <c r="D93" s="1">
        <v>35282</v>
      </c>
      <c r="E93" s="1">
        <v>6063</v>
      </c>
      <c r="F93" s="1">
        <v>0</v>
      </c>
      <c r="G93" s="1">
        <v>8646</v>
      </c>
      <c r="H93" s="1">
        <v>0</v>
      </c>
      <c r="I93" s="1">
        <v>8</v>
      </c>
      <c r="J93" s="5">
        <v>53.85</v>
      </c>
      <c r="K93" s="5">
        <v>1.71</v>
      </c>
      <c r="L93" s="5">
        <v>24.4</v>
      </c>
      <c r="M93" s="111">
        <v>1.35</v>
      </c>
      <c r="N93" s="1">
        <v>5311</v>
      </c>
      <c r="O93" s="1">
        <v>9395</v>
      </c>
      <c r="P93" s="1">
        <v>2646</v>
      </c>
      <c r="Q93" s="1">
        <v>6744</v>
      </c>
      <c r="R93" s="1">
        <v>4</v>
      </c>
      <c r="S93" s="1">
        <v>0</v>
      </c>
      <c r="T93" s="1">
        <v>179</v>
      </c>
      <c r="U93" s="1">
        <v>17</v>
      </c>
      <c r="V93" s="1">
        <v>205</v>
      </c>
      <c r="W93" s="1">
        <v>238</v>
      </c>
      <c r="X93" s="1">
        <v>8</v>
      </c>
      <c r="Y93" s="114">
        <v>0.92</v>
      </c>
      <c r="AA93" s="1">
        <f t="shared" si="51"/>
        <v>35299</v>
      </c>
      <c r="AB93" s="1">
        <f t="shared" si="51"/>
        <v>6268</v>
      </c>
      <c r="AC93" s="1">
        <f t="shared" si="52"/>
        <v>8884</v>
      </c>
      <c r="AD93" s="1">
        <f t="shared" si="53"/>
        <v>16</v>
      </c>
      <c r="AE93" s="1">
        <f t="shared" si="61"/>
        <v>-273</v>
      </c>
      <c r="AF93" s="1">
        <f t="shared" si="54"/>
        <v>382</v>
      </c>
      <c r="AG93" s="1">
        <f t="shared" si="54"/>
        <v>0</v>
      </c>
      <c r="AH93" s="1">
        <f t="shared" si="54"/>
        <v>1</v>
      </c>
      <c r="AI93" s="1">
        <f t="shared" si="62"/>
        <v>110</v>
      </c>
      <c r="AJ93" s="9">
        <f t="shared" si="35"/>
        <v>5.4358904668070935E-4</v>
      </c>
      <c r="AK93" s="9">
        <f t="shared" si="36"/>
        <v>0.29433999999999999</v>
      </c>
      <c r="AL93" s="9">
        <f t="shared" si="37"/>
        <v>0.12126000000000001</v>
      </c>
      <c r="AM93" s="9">
        <f t="shared" si="38"/>
        <v>0.17291999999999999</v>
      </c>
      <c r="AN93" s="9">
        <f t="shared" si="39"/>
        <v>1.6000000000000001E-4</v>
      </c>
      <c r="AO93" s="9">
        <f t="shared" si="40"/>
        <v>2.2000000000000001E-3</v>
      </c>
      <c r="AP93" s="1">
        <f t="shared" si="55"/>
        <v>-8</v>
      </c>
      <c r="AQ93" s="1">
        <f t="shared" si="55"/>
        <v>10</v>
      </c>
      <c r="AS93" s="1">
        <f t="shared" si="56"/>
        <v>1</v>
      </c>
      <c r="AT93" s="1">
        <f t="shared" si="63"/>
        <v>3</v>
      </c>
      <c r="AU93" s="1">
        <f t="shared" si="41"/>
        <v>451</v>
      </c>
      <c r="AV93" s="9">
        <f t="shared" si="57"/>
        <v>9.0200000000000002E-3</v>
      </c>
      <c r="AW93" s="9">
        <f t="shared" si="42"/>
        <v>4.1000000000000003E-3</v>
      </c>
      <c r="AX93" s="9">
        <f t="shared" si="43"/>
        <v>4.7600000000000003E-3</v>
      </c>
      <c r="AY93" s="9">
        <f t="shared" si="44"/>
        <v>1.6000000000000001E-4</v>
      </c>
      <c r="AZ93" s="9">
        <f t="shared" si="45"/>
        <v>6.0000000000000002E-5</v>
      </c>
      <c r="BA93" s="1">
        <f t="shared" si="58"/>
        <v>1.7738359201773836E-2</v>
      </c>
      <c r="BB93" s="7"/>
      <c r="BC93" s="7"/>
      <c r="BD93" s="7"/>
      <c r="BE93" s="7"/>
      <c r="BF93" s="7"/>
      <c r="BG93" s="7"/>
      <c r="BH93" s="7"/>
      <c r="BI93" s="7"/>
      <c r="BJ93" s="7">
        <f t="shared" si="64"/>
        <v>81</v>
      </c>
      <c r="BK93" s="7">
        <f t="shared" si="64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4"/>
        <v>14813</v>
      </c>
      <c r="C94" s="1">
        <v>81</v>
      </c>
      <c r="D94" s="1">
        <v>35185</v>
      </c>
      <c r="E94" s="1">
        <v>5782</v>
      </c>
      <c r="F94" s="1">
        <v>0</v>
      </c>
      <c r="G94" s="1">
        <v>9023</v>
      </c>
      <c r="H94" s="1">
        <v>0</v>
      </c>
      <c r="I94" s="1">
        <v>8</v>
      </c>
      <c r="J94" s="5">
        <v>53.85</v>
      </c>
      <c r="K94" s="5">
        <v>1.71</v>
      </c>
      <c r="L94" s="5">
        <v>24.5</v>
      </c>
      <c r="M94" s="111">
        <v>1.33</v>
      </c>
      <c r="N94" s="1">
        <v>5402</v>
      </c>
      <c r="O94" s="1">
        <v>9401</v>
      </c>
      <c r="P94" s="1">
        <v>2406</v>
      </c>
      <c r="Q94" s="1">
        <v>6990</v>
      </c>
      <c r="R94" s="1">
        <v>4</v>
      </c>
      <c r="S94" s="1">
        <v>0</v>
      </c>
      <c r="T94" s="1">
        <v>172</v>
      </c>
      <c r="U94" s="1">
        <v>17</v>
      </c>
      <c r="V94" s="1">
        <v>196</v>
      </c>
      <c r="W94" s="1">
        <v>250</v>
      </c>
      <c r="X94" s="1">
        <v>8</v>
      </c>
      <c r="Y94" s="114">
        <v>0.91</v>
      </c>
      <c r="AA94" s="1">
        <f t="shared" si="51"/>
        <v>35202</v>
      </c>
      <c r="AB94" s="1">
        <f t="shared" si="51"/>
        <v>5978</v>
      </c>
      <c r="AC94" s="1">
        <f t="shared" si="52"/>
        <v>9273</v>
      </c>
      <c r="AD94" s="1">
        <f t="shared" si="53"/>
        <v>16</v>
      </c>
      <c r="AE94" s="1">
        <f t="shared" si="61"/>
        <v>-281</v>
      </c>
      <c r="AF94" s="1">
        <f t="shared" si="54"/>
        <v>377</v>
      </c>
      <c r="AG94" s="1">
        <f t="shared" si="54"/>
        <v>0</v>
      </c>
      <c r="AH94" s="1">
        <f t="shared" si="54"/>
        <v>0</v>
      </c>
      <c r="AI94" s="1">
        <f t="shared" si="62"/>
        <v>96</v>
      </c>
      <c r="AJ94" s="9">
        <f t="shared" si="35"/>
        <v>5.4006615810436778E-4</v>
      </c>
      <c r="AK94" s="9">
        <f t="shared" si="36"/>
        <v>0.29626000000000002</v>
      </c>
      <c r="AL94" s="9">
        <f t="shared" si="37"/>
        <v>0.11564000000000001</v>
      </c>
      <c r="AM94" s="9">
        <f t="shared" si="38"/>
        <v>0.18046000000000001</v>
      </c>
      <c r="AN94" s="9">
        <f t="shared" si="39"/>
        <v>1.6000000000000001E-4</v>
      </c>
      <c r="AO94" s="9">
        <f t="shared" si="40"/>
        <v>1.92E-3</v>
      </c>
      <c r="AP94" s="1">
        <f t="shared" si="55"/>
        <v>-9</v>
      </c>
      <c r="AQ94" s="1">
        <f t="shared" si="55"/>
        <v>12</v>
      </c>
      <c r="AS94" s="1">
        <f t="shared" si="56"/>
        <v>0</v>
      </c>
      <c r="AT94" s="1">
        <f t="shared" si="63"/>
        <v>3</v>
      </c>
      <c r="AU94" s="1">
        <f t="shared" si="41"/>
        <v>454</v>
      </c>
      <c r="AV94" s="9">
        <f t="shared" si="57"/>
        <v>9.0799999999999995E-3</v>
      </c>
      <c r="AW94" s="9">
        <f t="shared" si="42"/>
        <v>3.9199999999999999E-3</v>
      </c>
      <c r="AX94" s="9">
        <f t="shared" si="43"/>
        <v>5.0000000000000001E-3</v>
      </c>
      <c r="AY94" s="9">
        <f t="shared" si="44"/>
        <v>1.6000000000000001E-4</v>
      </c>
      <c r="AZ94" s="9">
        <f t="shared" si="45"/>
        <v>6.0000000000000002E-5</v>
      </c>
      <c r="BA94" s="1">
        <f t="shared" si="58"/>
        <v>1.7621145374449341E-2</v>
      </c>
      <c r="BB94" s="7"/>
      <c r="BC94" s="7"/>
      <c r="BD94" s="7"/>
      <c r="BE94" s="7"/>
      <c r="BF94" s="7"/>
      <c r="BG94" s="7"/>
      <c r="BH94" s="7"/>
      <c r="BI94" s="7"/>
      <c r="BJ94" s="7">
        <f t="shared" si="64"/>
        <v>82</v>
      </c>
      <c r="BK94" s="7">
        <f t="shared" si="64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4"/>
        <v>14907</v>
      </c>
      <c r="C95" s="1">
        <v>82</v>
      </c>
      <c r="D95" s="1">
        <v>35091</v>
      </c>
      <c r="E95" s="1">
        <v>5514</v>
      </c>
      <c r="F95" s="1">
        <v>0</v>
      </c>
      <c r="G95" s="1">
        <v>9384</v>
      </c>
      <c r="H95" s="1">
        <v>0</v>
      </c>
      <c r="I95" s="1">
        <v>9</v>
      </c>
      <c r="J95" s="5">
        <v>53.84</v>
      </c>
      <c r="K95" s="5">
        <v>1.71</v>
      </c>
      <c r="L95" s="5">
        <v>24.6</v>
      </c>
      <c r="M95" s="111">
        <v>1.32</v>
      </c>
      <c r="N95" s="1">
        <v>5491</v>
      </c>
      <c r="O95" s="1">
        <v>9407</v>
      </c>
      <c r="P95" s="1">
        <v>2179</v>
      </c>
      <c r="Q95" s="1">
        <v>7222</v>
      </c>
      <c r="R95" s="1">
        <v>4</v>
      </c>
      <c r="S95" s="1">
        <v>0</v>
      </c>
      <c r="T95" s="1">
        <v>166</v>
      </c>
      <c r="U95" s="1">
        <v>16</v>
      </c>
      <c r="V95" s="1">
        <v>188</v>
      </c>
      <c r="W95" s="1">
        <v>260</v>
      </c>
      <c r="X95" s="1">
        <v>9</v>
      </c>
      <c r="Y95" s="114">
        <v>0.89</v>
      </c>
      <c r="AA95" s="1">
        <f t="shared" si="51"/>
        <v>35107</v>
      </c>
      <c r="AB95" s="1">
        <f t="shared" si="51"/>
        <v>5702</v>
      </c>
      <c r="AC95" s="1">
        <f t="shared" si="52"/>
        <v>9644</v>
      </c>
      <c r="AD95" s="1">
        <f t="shared" si="53"/>
        <v>18</v>
      </c>
      <c r="AE95" s="1">
        <f t="shared" si="61"/>
        <v>-268</v>
      </c>
      <c r="AF95" s="1">
        <f t="shared" si="54"/>
        <v>361</v>
      </c>
      <c r="AG95" s="1">
        <f t="shared" si="54"/>
        <v>0</v>
      </c>
      <c r="AH95" s="1">
        <f t="shared" si="54"/>
        <v>1</v>
      </c>
      <c r="AI95" s="1">
        <f t="shared" si="62"/>
        <v>94</v>
      </c>
      <c r="AJ95" s="9">
        <f t="shared" si="35"/>
        <v>6.0374320788891128E-4</v>
      </c>
      <c r="AK95" s="9">
        <f t="shared" si="36"/>
        <v>0.29814000000000002</v>
      </c>
      <c r="AL95" s="9">
        <f t="shared" si="37"/>
        <v>0.11028</v>
      </c>
      <c r="AM95" s="9">
        <f t="shared" si="38"/>
        <v>0.18768000000000001</v>
      </c>
      <c r="AN95" s="9">
        <f t="shared" si="39"/>
        <v>1.8000000000000001E-4</v>
      </c>
      <c r="AO95" s="9">
        <f t="shared" si="40"/>
        <v>1.8799999999999999E-3</v>
      </c>
      <c r="AP95" s="1">
        <f t="shared" si="55"/>
        <v>-8</v>
      </c>
      <c r="AQ95" s="1">
        <f t="shared" si="55"/>
        <v>10</v>
      </c>
      <c r="AS95" s="1">
        <f t="shared" si="56"/>
        <v>1</v>
      </c>
      <c r="AT95" s="1">
        <f t="shared" si="63"/>
        <v>3</v>
      </c>
      <c r="AU95" s="1">
        <f t="shared" si="41"/>
        <v>457</v>
      </c>
      <c r="AV95" s="9">
        <f t="shared" si="57"/>
        <v>9.1400000000000006E-3</v>
      </c>
      <c r="AW95" s="9">
        <f t="shared" si="42"/>
        <v>3.7599999999999999E-3</v>
      </c>
      <c r="AX95" s="9">
        <f t="shared" si="43"/>
        <v>5.1999999999999998E-3</v>
      </c>
      <c r="AY95" s="9">
        <f t="shared" si="44"/>
        <v>1.8000000000000001E-4</v>
      </c>
      <c r="AZ95" s="9">
        <f t="shared" si="45"/>
        <v>6.0000000000000002E-5</v>
      </c>
      <c r="BA95" s="1">
        <f t="shared" si="58"/>
        <v>1.9693654266958426E-2</v>
      </c>
      <c r="BB95" s="7"/>
      <c r="BC95" s="7"/>
      <c r="BD95" s="7"/>
      <c r="BE95" s="7"/>
      <c r="BF95" s="7"/>
      <c r="BG95" s="7"/>
      <c r="BH95" s="7"/>
      <c r="BI95" s="7"/>
      <c r="BJ95" s="7">
        <f t="shared" si="64"/>
        <v>83</v>
      </c>
      <c r="BK95" s="7">
        <f t="shared" si="64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4"/>
        <v>14997</v>
      </c>
      <c r="C96" s="1">
        <v>83</v>
      </c>
      <c r="D96" s="1">
        <v>35002</v>
      </c>
      <c r="E96" s="1">
        <v>5252</v>
      </c>
      <c r="F96" s="1">
        <v>0</v>
      </c>
      <c r="G96" s="1">
        <v>9735</v>
      </c>
      <c r="H96" s="1">
        <v>0</v>
      </c>
      <c r="I96" s="1">
        <v>10</v>
      </c>
      <c r="J96" s="5">
        <v>53.83</v>
      </c>
      <c r="K96" s="5">
        <v>1.7</v>
      </c>
      <c r="L96" s="5">
        <v>24.7</v>
      </c>
      <c r="M96" s="111">
        <v>1.3</v>
      </c>
      <c r="N96" s="1">
        <v>5575</v>
      </c>
      <c r="O96" s="1">
        <v>9411</v>
      </c>
      <c r="P96" s="1">
        <v>1960</v>
      </c>
      <c r="Q96" s="1">
        <v>7445</v>
      </c>
      <c r="R96" s="1">
        <v>5</v>
      </c>
      <c r="S96" s="1">
        <v>0</v>
      </c>
      <c r="T96" s="1">
        <v>159</v>
      </c>
      <c r="U96" s="1">
        <v>15</v>
      </c>
      <c r="V96" s="1">
        <v>180</v>
      </c>
      <c r="W96" s="1">
        <v>271</v>
      </c>
      <c r="X96" s="1">
        <v>10</v>
      </c>
      <c r="Y96" s="114">
        <v>0.88</v>
      </c>
      <c r="AA96" s="1">
        <f t="shared" si="51"/>
        <v>35017</v>
      </c>
      <c r="AB96" s="1">
        <f t="shared" si="51"/>
        <v>5432</v>
      </c>
      <c r="AC96" s="1">
        <f t="shared" si="52"/>
        <v>10006</v>
      </c>
      <c r="AD96" s="1">
        <f t="shared" si="53"/>
        <v>20</v>
      </c>
      <c r="AE96" s="1">
        <f t="shared" si="61"/>
        <v>-262</v>
      </c>
      <c r="AF96" s="1">
        <f t="shared" si="54"/>
        <v>351</v>
      </c>
      <c r="AG96" s="1">
        <f t="shared" si="54"/>
        <v>0</v>
      </c>
      <c r="AH96" s="1">
        <f t="shared" si="54"/>
        <v>1</v>
      </c>
      <c r="AI96" s="1">
        <f t="shared" si="62"/>
        <v>90</v>
      </c>
      <c r="AJ96" s="9">
        <f t="shared" si="35"/>
        <v>6.6680002667200103E-4</v>
      </c>
      <c r="AK96" s="9">
        <f t="shared" si="36"/>
        <v>0.29993999999999998</v>
      </c>
      <c r="AL96" s="9">
        <f t="shared" si="37"/>
        <v>0.10503999999999999</v>
      </c>
      <c r="AM96" s="9">
        <f t="shared" si="38"/>
        <v>0.19470000000000001</v>
      </c>
      <c r="AN96" s="9">
        <f t="shared" si="39"/>
        <v>2.0000000000000001E-4</v>
      </c>
      <c r="AO96" s="9">
        <f t="shared" si="40"/>
        <v>1.8E-3</v>
      </c>
      <c r="AP96" s="1">
        <f t="shared" si="55"/>
        <v>-8</v>
      </c>
      <c r="AQ96" s="1">
        <f t="shared" si="55"/>
        <v>11</v>
      </c>
      <c r="AS96" s="1">
        <f t="shared" si="56"/>
        <v>1</v>
      </c>
      <c r="AT96" s="1">
        <f t="shared" si="63"/>
        <v>4</v>
      </c>
      <c r="AU96" s="1">
        <f t="shared" si="41"/>
        <v>461</v>
      </c>
      <c r="AV96" s="9">
        <f t="shared" si="57"/>
        <v>9.2200000000000008E-3</v>
      </c>
      <c r="AW96" s="9">
        <f t="shared" si="42"/>
        <v>3.5999999999999999E-3</v>
      </c>
      <c r="AX96" s="9">
        <f t="shared" si="43"/>
        <v>5.4200000000000003E-3</v>
      </c>
      <c r="AY96" s="9">
        <f t="shared" si="44"/>
        <v>2.0000000000000001E-4</v>
      </c>
      <c r="AZ96" s="9">
        <f t="shared" si="45"/>
        <v>8.0000000000000007E-5</v>
      </c>
      <c r="BA96" s="1">
        <f t="shared" si="58"/>
        <v>2.1691973969631236E-2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5">+BJ95+1</f>
        <v>84</v>
      </c>
      <c r="BK96" s="7">
        <f t="shared" si="65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4"/>
        <v>15078</v>
      </c>
      <c r="C97" s="1">
        <v>84</v>
      </c>
      <c r="D97" s="1">
        <v>34920</v>
      </c>
      <c r="E97" s="1">
        <v>4993</v>
      </c>
      <c r="F97" s="1">
        <v>0</v>
      </c>
      <c r="G97" s="1">
        <v>10075</v>
      </c>
      <c r="H97" s="1">
        <v>0</v>
      </c>
      <c r="I97" s="1">
        <v>10</v>
      </c>
      <c r="J97" s="5">
        <v>53.82</v>
      </c>
      <c r="K97" s="5">
        <v>1.7</v>
      </c>
      <c r="L97" s="5">
        <v>24.8</v>
      </c>
      <c r="M97" s="111">
        <v>1.29</v>
      </c>
      <c r="N97" s="1">
        <v>5654</v>
      </c>
      <c r="O97" s="1">
        <v>9415</v>
      </c>
      <c r="P97" s="1">
        <v>1759</v>
      </c>
      <c r="Q97" s="1">
        <v>7650</v>
      </c>
      <c r="R97" s="1">
        <v>5</v>
      </c>
      <c r="S97" s="1">
        <v>0</v>
      </c>
      <c r="T97" s="1">
        <v>153</v>
      </c>
      <c r="U97" s="1">
        <v>14</v>
      </c>
      <c r="V97" s="1">
        <v>173</v>
      </c>
      <c r="W97" s="1">
        <v>280</v>
      </c>
      <c r="X97" s="1">
        <v>10</v>
      </c>
      <c r="Y97" s="114">
        <v>0.87</v>
      </c>
      <c r="AA97" s="1">
        <f t="shared" si="51"/>
        <v>34934</v>
      </c>
      <c r="AB97" s="1">
        <f t="shared" si="51"/>
        <v>5166</v>
      </c>
      <c r="AC97" s="1">
        <f t="shared" si="52"/>
        <v>10355</v>
      </c>
      <c r="AD97" s="1">
        <f t="shared" si="53"/>
        <v>20</v>
      </c>
      <c r="AE97" s="1">
        <f t="shared" si="61"/>
        <v>-259</v>
      </c>
      <c r="AF97" s="1">
        <f t="shared" si="54"/>
        <v>340</v>
      </c>
      <c r="AG97" s="1">
        <f t="shared" si="54"/>
        <v>0</v>
      </c>
      <c r="AH97" s="1">
        <f t="shared" si="54"/>
        <v>0</v>
      </c>
      <c r="AI97" s="1">
        <f t="shared" si="62"/>
        <v>81</v>
      </c>
      <c r="AJ97" s="9">
        <f t="shared" si="35"/>
        <v>6.6321793341291946E-4</v>
      </c>
      <c r="AK97" s="9">
        <f t="shared" si="36"/>
        <v>0.30155999999999999</v>
      </c>
      <c r="AL97" s="9">
        <f t="shared" si="37"/>
        <v>9.9860000000000004E-2</v>
      </c>
      <c r="AM97" s="9">
        <f t="shared" si="38"/>
        <v>0.20150000000000001</v>
      </c>
      <c r="AN97" s="9">
        <f t="shared" si="39"/>
        <v>2.0000000000000001E-4</v>
      </c>
      <c r="AO97" s="9">
        <f t="shared" si="40"/>
        <v>1.6199999999999999E-3</v>
      </c>
      <c r="AP97" s="1">
        <f t="shared" si="55"/>
        <v>-7</v>
      </c>
      <c r="AQ97" s="1">
        <f t="shared" si="55"/>
        <v>9</v>
      </c>
      <c r="AS97" s="1">
        <f t="shared" si="56"/>
        <v>0</v>
      </c>
      <c r="AT97" s="1">
        <f t="shared" si="63"/>
        <v>2</v>
      </c>
      <c r="AU97" s="1">
        <f t="shared" si="41"/>
        <v>463</v>
      </c>
      <c r="AV97" s="9">
        <f t="shared" si="57"/>
        <v>9.2599999999999991E-3</v>
      </c>
      <c r="AW97" s="9">
        <f t="shared" si="42"/>
        <v>3.46E-3</v>
      </c>
      <c r="AX97" s="9">
        <f t="shared" si="43"/>
        <v>5.5999999999999999E-3</v>
      </c>
      <c r="AY97" s="9">
        <f t="shared" si="44"/>
        <v>2.0000000000000001E-4</v>
      </c>
      <c r="AZ97" s="9">
        <f t="shared" si="45"/>
        <v>4.0000000000000003E-5</v>
      </c>
      <c r="BA97" s="1">
        <f t="shared" si="58"/>
        <v>2.159827213822894E-2</v>
      </c>
      <c r="BB97" s="7"/>
      <c r="BC97" s="7"/>
      <c r="BD97" s="7"/>
      <c r="BE97" s="7"/>
      <c r="BF97" s="7"/>
      <c r="BG97" s="7"/>
      <c r="BH97" s="7"/>
      <c r="BI97" s="7"/>
      <c r="BJ97" s="7">
        <f t="shared" si="65"/>
        <v>85</v>
      </c>
      <c r="BK97" s="7">
        <f t="shared" si="65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4"/>
        <v>15154</v>
      </c>
      <c r="C98" s="1">
        <v>85</v>
      </c>
      <c r="D98" s="1">
        <v>34844</v>
      </c>
      <c r="E98" s="1">
        <v>4737</v>
      </c>
      <c r="F98" s="1">
        <v>0</v>
      </c>
      <c r="G98" s="1">
        <v>10406</v>
      </c>
      <c r="H98" s="1">
        <v>0</v>
      </c>
      <c r="I98" s="1">
        <v>11</v>
      </c>
      <c r="J98" s="5">
        <v>53.81</v>
      </c>
      <c r="K98" s="5">
        <v>1.7</v>
      </c>
      <c r="L98" s="5">
        <v>24.9</v>
      </c>
      <c r="M98" s="111">
        <v>1.27</v>
      </c>
      <c r="N98" s="1">
        <v>5726</v>
      </c>
      <c r="O98" s="1">
        <v>9418</v>
      </c>
      <c r="P98" s="1">
        <v>1567</v>
      </c>
      <c r="Q98" s="1">
        <v>7845</v>
      </c>
      <c r="R98" s="1">
        <v>5</v>
      </c>
      <c r="S98" s="1">
        <v>0</v>
      </c>
      <c r="T98" s="1">
        <v>148</v>
      </c>
      <c r="U98" s="1">
        <v>14</v>
      </c>
      <c r="V98" s="1">
        <v>166</v>
      </c>
      <c r="W98" s="1">
        <v>290</v>
      </c>
      <c r="X98" s="1">
        <v>11</v>
      </c>
      <c r="Y98" s="114">
        <v>0.85</v>
      </c>
      <c r="AA98" s="1">
        <f t="shared" si="51"/>
        <v>34858</v>
      </c>
      <c r="AB98" s="1">
        <f t="shared" si="51"/>
        <v>4903</v>
      </c>
      <c r="AC98" s="1">
        <f t="shared" si="52"/>
        <v>10696</v>
      </c>
      <c r="AD98" s="1">
        <f t="shared" si="53"/>
        <v>22</v>
      </c>
      <c r="AE98" s="1">
        <f t="shared" si="61"/>
        <v>-256</v>
      </c>
      <c r="AF98" s="1">
        <f t="shared" si="54"/>
        <v>331</v>
      </c>
      <c r="AG98" s="1">
        <f t="shared" si="54"/>
        <v>0</v>
      </c>
      <c r="AH98" s="1">
        <f t="shared" si="54"/>
        <v>1</v>
      </c>
      <c r="AI98" s="1">
        <f t="shared" si="62"/>
        <v>76</v>
      </c>
      <c r="AJ98" s="9">
        <f t="shared" si="35"/>
        <v>7.2588095552329421E-4</v>
      </c>
      <c r="AK98" s="9">
        <f t="shared" si="36"/>
        <v>0.30308000000000002</v>
      </c>
      <c r="AL98" s="9">
        <f t="shared" si="37"/>
        <v>9.4740000000000005E-2</v>
      </c>
      <c r="AM98" s="9">
        <f t="shared" si="38"/>
        <v>0.20812</v>
      </c>
      <c r="AN98" s="9">
        <f t="shared" si="39"/>
        <v>2.2000000000000001E-4</v>
      </c>
      <c r="AO98" s="9">
        <f t="shared" si="40"/>
        <v>1.5200000000000001E-3</v>
      </c>
      <c r="AP98" s="1">
        <f t="shared" si="55"/>
        <v>-7</v>
      </c>
      <c r="AQ98" s="1">
        <f t="shared" si="55"/>
        <v>10</v>
      </c>
      <c r="AS98" s="1">
        <f t="shared" si="56"/>
        <v>1</v>
      </c>
      <c r="AT98" s="1">
        <f t="shared" si="63"/>
        <v>4</v>
      </c>
      <c r="AU98" s="1">
        <f t="shared" si="41"/>
        <v>467</v>
      </c>
      <c r="AV98" s="9">
        <f t="shared" si="57"/>
        <v>9.3399999999999993E-3</v>
      </c>
      <c r="AW98" s="9">
        <f t="shared" si="42"/>
        <v>3.32E-3</v>
      </c>
      <c r="AX98" s="9">
        <f t="shared" si="43"/>
        <v>5.7999999999999996E-3</v>
      </c>
      <c r="AY98" s="9">
        <f t="shared" si="44"/>
        <v>2.2000000000000001E-4</v>
      </c>
      <c r="AZ98" s="9">
        <f t="shared" si="45"/>
        <v>8.0000000000000007E-5</v>
      </c>
      <c r="BA98" s="1">
        <f t="shared" si="58"/>
        <v>2.3554603854389723E-2</v>
      </c>
      <c r="BB98" s="7"/>
      <c r="BC98" s="7"/>
      <c r="BD98" s="7"/>
      <c r="BE98" s="7"/>
      <c r="BF98" s="7"/>
      <c r="BG98" s="7"/>
      <c r="BH98" s="7"/>
      <c r="BI98" s="7"/>
      <c r="BJ98" s="7">
        <f t="shared" si="65"/>
        <v>86</v>
      </c>
      <c r="BK98" s="7">
        <f t="shared" si="65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4"/>
        <v>15228</v>
      </c>
      <c r="C99" s="1">
        <v>86</v>
      </c>
      <c r="D99" s="1">
        <v>34770</v>
      </c>
      <c r="E99" s="1">
        <v>4492</v>
      </c>
      <c r="F99" s="1">
        <v>0</v>
      </c>
      <c r="G99" s="1">
        <v>10724</v>
      </c>
      <c r="H99" s="1">
        <v>0</v>
      </c>
      <c r="I99" s="1">
        <v>12</v>
      </c>
      <c r="J99" s="5">
        <v>53.81</v>
      </c>
      <c r="K99" s="5">
        <v>1.7</v>
      </c>
      <c r="L99" s="5">
        <v>25</v>
      </c>
      <c r="M99" s="111">
        <v>1.26</v>
      </c>
      <c r="N99" s="1">
        <v>5799</v>
      </c>
      <c r="O99" s="1">
        <v>9420</v>
      </c>
      <c r="P99" s="1">
        <v>1390</v>
      </c>
      <c r="Q99" s="1">
        <v>8023</v>
      </c>
      <c r="R99" s="1">
        <v>6</v>
      </c>
      <c r="S99" s="1">
        <v>0</v>
      </c>
      <c r="T99" s="1">
        <v>139</v>
      </c>
      <c r="U99" s="1">
        <v>13</v>
      </c>
      <c r="V99" s="1">
        <v>157</v>
      </c>
      <c r="W99" s="1">
        <v>301</v>
      </c>
      <c r="X99" s="1">
        <v>12</v>
      </c>
      <c r="Y99" s="114">
        <v>0.84</v>
      </c>
      <c r="AA99" s="1">
        <f t="shared" si="51"/>
        <v>34783</v>
      </c>
      <c r="AB99" s="1">
        <f t="shared" si="51"/>
        <v>4649</v>
      </c>
      <c r="AC99" s="1">
        <f t="shared" si="52"/>
        <v>11025</v>
      </c>
      <c r="AD99" s="1">
        <f t="shared" si="53"/>
        <v>24</v>
      </c>
      <c r="AE99" s="1">
        <f t="shared" si="61"/>
        <v>-245</v>
      </c>
      <c r="AF99" s="1">
        <f t="shared" si="54"/>
        <v>318</v>
      </c>
      <c r="AG99" s="1">
        <f t="shared" si="54"/>
        <v>0</v>
      </c>
      <c r="AH99" s="1">
        <f t="shared" si="54"/>
        <v>1</v>
      </c>
      <c r="AI99" s="1">
        <f t="shared" si="62"/>
        <v>74</v>
      </c>
      <c r="AJ99" s="9">
        <f t="shared" si="35"/>
        <v>7.8802206461780935E-4</v>
      </c>
      <c r="AK99" s="9">
        <f t="shared" si="36"/>
        <v>0.30456</v>
      </c>
      <c r="AL99" s="9">
        <f t="shared" si="37"/>
        <v>8.9840000000000003E-2</v>
      </c>
      <c r="AM99" s="9">
        <f t="shared" si="38"/>
        <v>0.21448</v>
      </c>
      <c r="AN99" s="9">
        <f t="shared" si="39"/>
        <v>2.4000000000000001E-4</v>
      </c>
      <c r="AO99" s="9">
        <f t="shared" si="40"/>
        <v>1.48E-3</v>
      </c>
      <c r="AP99" s="1">
        <f t="shared" si="55"/>
        <v>-9</v>
      </c>
      <c r="AQ99" s="1">
        <f t="shared" si="55"/>
        <v>11</v>
      </c>
      <c r="AS99" s="1">
        <f t="shared" si="56"/>
        <v>1</v>
      </c>
      <c r="AT99" s="1">
        <f t="shared" si="63"/>
        <v>3</v>
      </c>
      <c r="AU99" s="1">
        <f t="shared" si="41"/>
        <v>470</v>
      </c>
      <c r="AV99" s="9">
        <f t="shared" si="57"/>
        <v>9.4000000000000004E-3</v>
      </c>
      <c r="AW99" s="9">
        <f t="shared" si="42"/>
        <v>3.14E-3</v>
      </c>
      <c r="AX99" s="9">
        <f t="shared" si="43"/>
        <v>6.0200000000000002E-3</v>
      </c>
      <c r="AY99" s="9">
        <f t="shared" si="44"/>
        <v>2.4000000000000001E-4</v>
      </c>
      <c r="AZ99" s="9">
        <f t="shared" si="45"/>
        <v>6.0000000000000002E-5</v>
      </c>
      <c r="BA99" s="1">
        <f t="shared" si="58"/>
        <v>2.553191489361702E-2</v>
      </c>
      <c r="BB99" s="7"/>
      <c r="BC99" s="7"/>
      <c r="BD99" s="7"/>
      <c r="BE99" s="7"/>
      <c r="BF99" s="7"/>
      <c r="BG99" s="7"/>
      <c r="BH99" s="7"/>
      <c r="BI99" s="7"/>
      <c r="BJ99" s="7">
        <f t="shared" si="65"/>
        <v>87</v>
      </c>
      <c r="BK99" s="7">
        <f t="shared" si="65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4"/>
        <v>15296</v>
      </c>
      <c r="C100" s="1">
        <v>87</v>
      </c>
      <c r="D100" s="1">
        <v>34702</v>
      </c>
      <c r="E100" s="1">
        <v>4255</v>
      </c>
      <c r="F100" s="1">
        <v>0</v>
      </c>
      <c r="G100" s="1">
        <v>11029</v>
      </c>
      <c r="H100" s="1">
        <v>0</v>
      </c>
      <c r="I100" s="1">
        <v>12</v>
      </c>
      <c r="J100" s="5">
        <v>53.8</v>
      </c>
      <c r="K100" s="5">
        <v>1.7</v>
      </c>
      <c r="L100" s="5">
        <v>25</v>
      </c>
      <c r="M100" s="111">
        <v>1.24</v>
      </c>
      <c r="N100" s="1">
        <v>5865</v>
      </c>
      <c r="O100" s="1">
        <v>9421</v>
      </c>
      <c r="P100" s="1">
        <v>1224</v>
      </c>
      <c r="Q100" s="1">
        <v>8190</v>
      </c>
      <c r="R100" s="1">
        <v>6</v>
      </c>
      <c r="S100" s="1">
        <v>0</v>
      </c>
      <c r="T100" s="1">
        <v>132</v>
      </c>
      <c r="U100" s="1">
        <v>13</v>
      </c>
      <c r="V100" s="1">
        <v>149</v>
      </c>
      <c r="W100" s="1">
        <v>311</v>
      </c>
      <c r="X100" s="1">
        <v>12</v>
      </c>
      <c r="Y100" s="114">
        <v>0.82</v>
      </c>
      <c r="AA100" s="1">
        <f t="shared" si="51"/>
        <v>34715</v>
      </c>
      <c r="AB100" s="1">
        <f t="shared" si="51"/>
        <v>4404</v>
      </c>
      <c r="AC100" s="1">
        <f t="shared" si="52"/>
        <v>11340</v>
      </c>
      <c r="AD100" s="1">
        <f t="shared" si="53"/>
        <v>24</v>
      </c>
      <c r="AE100" s="1">
        <f t="shared" si="61"/>
        <v>-237</v>
      </c>
      <c r="AF100" s="1">
        <f t="shared" si="54"/>
        <v>305</v>
      </c>
      <c r="AG100" s="1">
        <f t="shared" si="54"/>
        <v>0</v>
      </c>
      <c r="AH100" s="1">
        <f t="shared" si="54"/>
        <v>0</v>
      </c>
      <c r="AI100" s="1">
        <f t="shared" si="62"/>
        <v>68</v>
      </c>
      <c r="AJ100" s="9">
        <f t="shared" si="35"/>
        <v>7.8451882845188283E-4</v>
      </c>
      <c r="AK100" s="9">
        <f t="shared" si="36"/>
        <v>0.30592000000000003</v>
      </c>
      <c r="AL100" s="9">
        <f t="shared" si="37"/>
        <v>8.5099999999999995E-2</v>
      </c>
      <c r="AM100" s="9">
        <f t="shared" si="38"/>
        <v>0.22058</v>
      </c>
      <c r="AN100" s="9">
        <f t="shared" si="39"/>
        <v>2.4000000000000001E-4</v>
      </c>
      <c r="AO100" s="9">
        <f t="shared" si="40"/>
        <v>1.3600000000000001E-3</v>
      </c>
      <c r="AP100" s="1">
        <f t="shared" si="55"/>
        <v>-8</v>
      </c>
      <c r="AQ100" s="1">
        <f t="shared" si="55"/>
        <v>10</v>
      </c>
      <c r="AS100" s="1">
        <f t="shared" si="56"/>
        <v>0</v>
      </c>
      <c r="AT100" s="1">
        <f t="shared" si="63"/>
        <v>2</v>
      </c>
      <c r="AU100" s="1">
        <f t="shared" si="41"/>
        <v>472</v>
      </c>
      <c r="AV100" s="9">
        <f t="shared" si="57"/>
        <v>9.4400000000000005E-3</v>
      </c>
      <c r="AW100" s="9">
        <f t="shared" si="42"/>
        <v>2.98E-3</v>
      </c>
      <c r="AX100" s="9">
        <f t="shared" si="43"/>
        <v>6.2199999999999998E-3</v>
      </c>
      <c r="AY100" s="9">
        <f t="shared" si="44"/>
        <v>2.4000000000000001E-4</v>
      </c>
      <c r="AZ100" s="9">
        <f t="shared" si="45"/>
        <v>4.0000000000000003E-5</v>
      </c>
      <c r="BA100" s="1">
        <f t="shared" si="58"/>
        <v>2.5423728813559324E-2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5"/>
        <v>88</v>
      </c>
      <c r="BK100" s="7">
        <f t="shared" si="65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4"/>
        <v>15364</v>
      </c>
      <c r="C101" s="1">
        <v>88</v>
      </c>
      <c r="D101" s="1">
        <v>34634</v>
      </c>
      <c r="E101" s="1">
        <v>4027</v>
      </c>
      <c r="F101" s="1">
        <v>0</v>
      </c>
      <c r="G101" s="1">
        <v>11324</v>
      </c>
      <c r="H101" s="1">
        <v>0</v>
      </c>
      <c r="I101" s="1">
        <v>13</v>
      </c>
      <c r="J101" s="5">
        <v>53.79</v>
      </c>
      <c r="K101" s="5">
        <v>1.7</v>
      </c>
      <c r="L101" s="5">
        <v>25.1</v>
      </c>
      <c r="M101" s="111">
        <v>1.23</v>
      </c>
      <c r="N101" s="1">
        <v>5932</v>
      </c>
      <c r="O101" s="1">
        <v>9423</v>
      </c>
      <c r="P101" s="1">
        <v>1071</v>
      </c>
      <c r="Q101" s="1">
        <v>8345</v>
      </c>
      <c r="R101" s="1">
        <v>6</v>
      </c>
      <c r="S101" s="1">
        <v>0</v>
      </c>
      <c r="T101" s="1">
        <v>125</v>
      </c>
      <c r="U101" s="1">
        <v>12</v>
      </c>
      <c r="V101" s="1">
        <v>142</v>
      </c>
      <c r="W101" s="1">
        <v>320</v>
      </c>
      <c r="X101" s="1">
        <v>13</v>
      </c>
      <c r="Y101" s="114">
        <v>0.81</v>
      </c>
      <c r="AA101" s="1">
        <f t="shared" si="51"/>
        <v>34646</v>
      </c>
      <c r="AB101" s="1">
        <f t="shared" si="51"/>
        <v>4169</v>
      </c>
      <c r="AC101" s="1">
        <f t="shared" si="52"/>
        <v>11644</v>
      </c>
      <c r="AD101" s="1">
        <f t="shared" si="53"/>
        <v>26</v>
      </c>
      <c r="AE101" s="1">
        <f t="shared" si="61"/>
        <v>-228</v>
      </c>
      <c r="AF101" s="1">
        <f t="shared" si="54"/>
        <v>295</v>
      </c>
      <c r="AG101" s="1">
        <f t="shared" si="54"/>
        <v>0</v>
      </c>
      <c r="AH101" s="1">
        <f t="shared" si="54"/>
        <v>1</v>
      </c>
      <c r="AI101" s="1">
        <f t="shared" si="62"/>
        <v>68</v>
      </c>
      <c r="AJ101" s="9">
        <f t="shared" si="35"/>
        <v>8.4613381931788599E-4</v>
      </c>
      <c r="AK101" s="9">
        <f t="shared" si="36"/>
        <v>0.30728</v>
      </c>
      <c r="AL101" s="9">
        <f t="shared" si="37"/>
        <v>8.054E-2</v>
      </c>
      <c r="AM101" s="9">
        <f t="shared" si="38"/>
        <v>0.22647999999999999</v>
      </c>
      <c r="AN101" s="9">
        <f t="shared" si="39"/>
        <v>2.5999999999999998E-4</v>
      </c>
      <c r="AO101" s="9">
        <f t="shared" si="40"/>
        <v>1.3600000000000001E-3</v>
      </c>
      <c r="AP101" s="1">
        <f t="shared" si="55"/>
        <v>-7</v>
      </c>
      <c r="AQ101" s="1">
        <f t="shared" si="55"/>
        <v>9</v>
      </c>
      <c r="AS101" s="1">
        <f t="shared" si="56"/>
        <v>1</v>
      </c>
      <c r="AT101" s="1">
        <f t="shared" si="63"/>
        <v>3</v>
      </c>
      <c r="AU101" s="1">
        <f t="shared" si="41"/>
        <v>475</v>
      </c>
      <c r="AV101" s="9">
        <f t="shared" si="57"/>
        <v>9.4999999999999998E-3</v>
      </c>
      <c r="AW101" s="9">
        <f t="shared" si="42"/>
        <v>2.8400000000000001E-3</v>
      </c>
      <c r="AX101" s="9">
        <f t="shared" si="43"/>
        <v>6.4000000000000003E-3</v>
      </c>
      <c r="AY101" s="9">
        <f t="shared" si="44"/>
        <v>2.5999999999999998E-4</v>
      </c>
      <c r="AZ101" s="9">
        <f t="shared" si="45"/>
        <v>6.0000000000000002E-5</v>
      </c>
      <c r="BA101" s="1">
        <f t="shared" si="58"/>
        <v>2.736842105263158E-2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5"/>
        <v>89</v>
      </c>
      <c r="BK101" s="7">
        <f t="shared" si="65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4"/>
        <v>15422</v>
      </c>
      <c r="C102" s="1">
        <v>89</v>
      </c>
      <c r="D102" s="1">
        <v>34575</v>
      </c>
      <c r="E102" s="1">
        <v>3801</v>
      </c>
      <c r="F102" s="1">
        <v>0</v>
      </c>
      <c r="G102" s="1">
        <v>11608</v>
      </c>
      <c r="H102" s="1">
        <v>0</v>
      </c>
      <c r="I102" s="1">
        <v>13</v>
      </c>
      <c r="J102" s="5">
        <v>53.78</v>
      </c>
      <c r="K102" s="5">
        <v>1.7</v>
      </c>
      <c r="L102" s="5">
        <v>25.2</v>
      </c>
      <c r="M102" s="111">
        <v>1.21</v>
      </c>
      <c r="N102" s="1">
        <v>5989</v>
      </c>
      <c r="O102" s="1">
        <v>9424</v>
      </c>
      <c r="P102" s="1">
        <v>929</v>
      </c>
      <c r="Q102" s="1">
        <v>8487</v>
      </c>
      <c r="R102" s="1">
        <v>6</v>
      </c>
      <c r="S102" s="1">
        <v>0</v>
      </c>
      <c r="T102" s="1">
        <v>119</v>
      </c>
      <c r="U102" s="1">
        <v>11</v>
      </c>
      <c r="V102" s="1">
        <v>135</v>
      </c>
      <c r="W102" s="1">
        <v>328</v>
      </c>
      <c r="X102" s="1">
        <v>13</v>
      </c>
      <c r="Y102" s="114">
        <v>0.8</v>
      </c>
      <c r="AA102" s="1">
        <f t="shared" si="51"/>
        <v>34586</v>
      </c>
      <c r="AB102" s="1">
        <f t="shared" si="51"/>
        <v>3936</v>
      </c>
      <c r="AC102" s="1">
        <f t="shared" si="52"/>
        <v>11936</v>
      </c>
      <c r="AD102" s="1">
        <f t="shared" si="53"/>
        <v>26</v>
      </c>
      <c r="AE102" s="1">
        <f t="shared" si="61"/>
        <v>-226</v>
      </c>
      <c r="AF102" s="1">
        <f t="shared" si="54"/>
        <v>284</v>
      </c>
      <c r="AG102" s="1">
        <f t="shared" si="54"/>
        <v>0</v>
      </c>
      <c r="AH102" s="1">
        <f t="shared" si="54"/>
        <v>0</v>
      </c>
      <c r="AI102" s="1">
        <f t="shared" si="62"/>
        <v>58</v>
      </c>
      <c r="AJ102" s="9">
        <f t="shared" si="35"/>
        <v>8.4295162754506549E-4</v>
      </c>
      <c r="AK102" s="9">
        <f t="shared" si="36"/>
        <v>0.30843999999999999</v>
      </c>
      <c r="AL102" s="9">
        <f t="shared" si="37"/>
        <v>7.6020000000000004E-2</v>
      </c>
      <c r="AM102" s="9">
        <f t="shared" si="38"/>
        <v>0.23216000000000001</v>
      </c>
      <c r="AN102" s="9">
        <f t="shared" si="39"/>
        <v>2.5999999999999998E-4</v>
      </c>
      <c r="AO102" s="9">
        <f t="shared" si="40"/>
        <v>1.16E-3</v>
      </c>
      <c r="AP102" s="1">
        <f t="shared" si="55"/>
        <v>-7</v>
      </c>
      <c r="AQ102" s="1">
        <f t="shared" si="55"/>
        <v>8</v>
      </c>
      <c r="AS102" s="1">
        <f t="shared" si="56"/>
        <v>0</v>
      </c>
      <c r="AT102" s="1">
        <f t="shared" si="63"/>
        <v>1</v>
      </c>
      <c r="AU102" s="1">
        <f t="shared" si="41"/>
        <v>476</v>
      </c>
      <c r="AV102" s="9">
        <f t="shared" si="57"/>
        <v>9.5200000000000007E-3</v>
      </c>
      <c r="AW102" s="9">
        <f t="shared" si="42"/>
        <v>2.7000000000000001E-3</v>
      </c>
      <c r="AX102" s="9">
        <f t="shared" si="43"/>
        <v>6.5599999999999999E-3</v>
      </c>
      <c r="AY102" s="9">
        <f t="shared" si="44"/>
        <v>2.5999999999999998E-4</v>
      </c>
      <c r="AZ102" s="9">
        <f t="shared" si="45"/>
        <v>2.0000000000000002E-5</v>
      </c>
      <c r="BA102" s="1">
        <f t="shared" si="58"/>
        <v>2.7310924369747899E-2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5"/>
        <v>90</v>
      </c>
      <c r="BK102" s="7">
        <f t="shared" si="65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4"/>
        <v>15477</v>
      </c>
      <c r="C103" s="1">
        <v>90</v>
      </c>
      <c r="D103" s="1">
        <v>34521</v>
      </c>
      <c r="E103" s="1">
        <v>3590</v>
      </c>
      <c r="F103" s="1">
        <v>0</v>
      </c>
      <c r="G103" s="1">
        <v>11873</v>
      </c>
      <c r="H103" s="1">
        <v>0</v>
      </c>
      <c r="I103" s="1">
        <v>14</v>
      </c>
      <c r="J103" s="5">
        <v>53.78</v>
      </c>
      <c r="K103" s="5">
        <v>1.7</v>
      </c>
      <c r="L103" s="5">
        <v>25.2</v>
      </c>
      <c r="M103" s="111">
        <v>1.2</v>
      </c>
      <c r="N103" s="1">
        <v>6042</v>
      </c>
      <c r="O103" s="1">
        <v>9425</v>
      </c>
      <c r="P103" s="1">
        <v>808</v>
      </c>
      <c r="Q103" s="1">
        <v>8609</v>
      </c>
      <c r="R103" s="1">
        <v>7</v>
      </c>
      <c r="S103" s="1">
        <v>0</v>
      </c>
      <c r="T103" s="1">
        <v>113</v>
      </c>
      <c r="U103" s="1">
        <v>10</v>
      </c>
      <c r="V103" s="1">
        <v>128</v>
      </c>
      <c r="W103" s="1">
        <v>337</v>
      </c>
      <c r="X103" s="1">
        <v>14</v>
      </c>
      <c r="Y103" s="114">
        <v>0.79</v>
      </c>
      <c r="AA103" s="1">
        <f t="shared" si="51"/>
        <v>34531</v>
      </c>
      <c r="AB103" s="1">
        <f t="shared" si="51"/>
        <v>3718</v>
      </c>
      <c r="AC103" s="1">
        <f t="shared" si="52"/>
        <v>12210</v>
      </c>
      <c r="AD103" s="1">
        <f t="shared" si="53"/>
        <v>28</v>
      </c>
      <c r="AE103" s="1">
        <f t="shared" si="61"/>
        <v>-211</v>
      </c>
      <c r="AF103" s="1">
        <f t="shared" si="54"/>
        <v>265</v>
      </c>
      <c r="AG103" s="1">
        <f t="shared" si="54"/>
        <v>0</v>
      </c>
      <c r="AH103" s="1">
        <f t="shared" si="54"/>
        <v>1</v>
      </c>
      <c r="AI103" s="1">
        <f t="shared" si="62"/>
        <v>55</v>
      </c>
      <c r="AJ103" s="9">
        <f t="shared" si="35"/>
        <v>9.0456806874717323E-4</v>
      </c>
      <c r="AK103" s="9">
        <f t="shared" si="36"/>
        <v>0.30953999999999998</v>
      </c>
      <c r="AL103" s="9">
        <f t="shared" si="37"/>
        <v>7.1800000000000003E-2</v>
      </c>
      <c r="AM103" s="9">
        <f t="shared" si="38"/>
        <v>0.23746</v>
      </c>
      <c r="AN103" s="9">
        <f t="shared" si="39"/>
        <v>2.7999999999999998E-4</v>
      </c>
      <c r="AO103" s="9">
        <f t="shared" si="40"/>
        <v>1.1000000000000001E-3</v>
      </c>
      <c r="AP103" s="1">
        <f t="shared" si="55"/>
        <v>-7</v>
      </c>
      <c r="AQ103" s="1">
        <f t="shared" si="55"/>
        <v>9</v>
      </c>
      <c r="AS103" s="1">
        <f t="shared" si="56"/>
        <v>1</v>
      </c>
      <c r="AT103" s="1">
        <f t="shared" si="63"/>
        <v>3</v>
      </c>
      <c r="AU103" s="1">
        <f t="shared" si="41"/>
        <v>479</v>
      </c>
      <c r="AV103" s="9">
        <f t="shared" si="57"/>
        <v>9.58E-3</v>
      </c>
      <c r="AW103" s="9">
        <f t="shared" si="42"/>
        <v>2.5600000000000002E-3</v>
      </c>
      <c r="AX103" s="9">
        <f t="shared" si="43"/>
        <v>6.7400000000000003E-3</v>
      </c>
      <c r="AY103" s="9">
        <f t="shared" si="44"/>
        <v>2.7999999999999998E-4</v>
      </c>
      <c r="AZ103" s="9">
        <f t="shared" si="45"/>
        <v>6.0000000000000002E-5</v>
      </c>
      <c r="BA103" s="1">
        <f t="shared" si="58"/>
        <v>2.9227557411273485E-2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5"/>
        <v>91</v>
      </c>
      <c r="BK103" s="7">
        <f t="shared" si="65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4"/>
        <v>15531</v>
      </c>
      <c r="C104" s="1">
        <v>91</v>
      </c>
      <c r="D104" s="1">
        <v>34467</v>
      </c>
      <c r="E104" s="1">
        <v>3389</v>
      </c>
      <c r="F104" s="1">
        <v>0</v>
      </c>
      <c r="G104" s="1">
        <v>12128</v>
      </c>
      <c r="H104" s="1">
        <v>0</v>
      </c>
      <c r="I104" s="1">
        <v>14</v>
      </c>
      <c r="J104" s="5">
        <v>53.77</v>
      </c>
      <c r="K104" s="5">
        <v>1.7</v>
      </c>
      <c r="L104" s="5">
        <v>25.2</v>
      </c>
      <c r="M104" s="111">
        <v>1.19</v>
      </c>
      <c r="N104" s="1">
        <v>6096</v>
      </c>
      <c r="O104" s="1">
        <v>9426</v>
      </c>
      <c r="P104" s="1">
        <v>696</v>
      </c>
      <c r="Q104" s="1">
        <v>8723</v>
      </c>
      <c r="R104" s="1">
        <v>7</v>
      </c>
      <c r="S104" s="1">
        <v>0</v>
      </c>
      <c r="T104" s="1">
        <v>108</v>
      </c>
      <c r="U104" s="1">
        <v>10</v>
      </c>
      <c r="V104" s="1">
        <v>121</v>
      </c>
      <c r="W104" s="1">
        <v>344</v>
      </c>
      <c r="X104" s="1">
        <v>14</v>
      </c>
      <c r="Y104" s="114">
        <v>0.78</v>
      </c>
      <c r="AA104" s="1">
        <f t="shared" si="51"/>
        <v>34477</v>
      </c>
      <c r="AB104" s="1">
        <f t="shared" si="51"/>
        <v>3510</v>
      </c>
      <c r="AC104" s="1">
        <f t="shared" si="52"/>
        <v>12472</v>
      </c>
      <c r="AD104" s="1">
        <f t="shared" si="53"/>
        <v>28</v>
      </c>
      <c r="AE104" s="1">
        <f t="shared" si="61"/>
        <v>-201</v>
      </c>
      <c r="AF104" s="1">
        <f t="shared" si="54"/>
        <v>255</v>
      </c>
      <c r="AG104" s="1">
        <f t="shared" si="54"/>
        <v>0</v>
      </c>
      <c r="AH104" s="1">
        <f t="shared" si="54"/>
        <v>0</v>
      </c>
      <c r="AI104" s="1">
        <f t="shared" si="62"/>
        <v>54</v>
      </c>
      <c r="AJ104" s="9">
        <f t="shared" si="35"/>
        <v>9.0142296053055183E-4</v>
      </c>
      <c r="AK104" s="9">
        <f t="shared" si="36"/>
        <v>0.31062000000000001</v>
      </c>
      <c r="AL104" s="9">
        <f t="shared" si="37"/>
        <v>6.7780000000000007E-2</v>
      </c>
      <c r="AM104" s="9">
        <f t="shared" si="38"/>
        <v>0.24256</v>
      </c>
      <c r="AN104" s="9">
        <f t="shared" si="39"/>
        <v>2.7999999999999998E-4</v>
      </c>
      <c r="AO104" s="9">
        <f t="shared" si="40"/>
        <v>1.08E-3</v>
      </c>
      <c r="AP104" s="1">
        <f t="shared" si="55"/>
        <v>-7</v>
      </c>
      <c r="AQ104" s="1">
        <f t="shared" si="55"/>
        <v>7</v>
      </c>
      <c r="AS104" s="1">
        <f t="shared" si="56"/>
        <v>0</v>
      </c>
      <c r="AT104" s="1">
        <f t="shared" si="63"/>
        <v>0</v>
      </c>
      <c r="AU104" s="1">
        <f t="shared" si="41"/>
        <v>479</v>
      </c>
      <c r="AV104" s="9">
        <f t="shared" si="57"/>
        <v>9.58E-3</v>
      </c>
      <c r="AW104" s="9">
        <f t="shared" si="42"/>
        <v>2.4199999999999998E-3</v>
      </c>
      <c r="AX104" s="9">
        <f t="shared" si="43"/>
        <v>6.8799999999999998E-3</v>
      </c>
      <c r="AY104" s="9">
        <f t="shared" si="44"/>
        <v>2.7999999999999998E-4</v>
      </c>
      <c r="AZ104" s="9">
        <f t="shared" si="45"/>
        <v>0</v>
      </c>
      <c r="BA104" s="1">
        <f t="shared" si="58"/>
        <v>2.9227557411273485E-2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5"/>
        <v>92</v>
      </c>
      <c r="BK104" s="7">
        <f t="shared" si="65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4"/>
        <v>15582</v>
      </c>
      <c r="C105" s="1">
        <v>92</v>
      </c>
      <c r="D105" s="1">
        <v>34416</v>
      </c>
      <c r="E105" s="1">
        <v>3199</v>
      </c>
      <c r="F105" s="1">
        <v>0</v>
      </c>
      <c r="G105" s="1">
        <v>12368</v>
      </c>
      <c r="H105" s="1">
        <v>0</v>
      </c>
      <c r="I105" s="1">
        <v>15</v>
      </c>
      <c r="J105" s="5">
        <v>53.76</v>
      </c>
      <c r="K105" s="5">
        <v>1.7</v>
      </c>
      <c r="L105" s="5">
        <v>25.3</v>
      </c>
      <c r="M105" s="111">
        <v>1.18</v>
      </c>
      <c r="N105" s="1">
        <v>6146</v>
      </c>
      <c r="O105" s="1">
        <v>9427</v>
      </c>
      <c r="P105" s="1">
        <v>598</v>
      </c>
      <c r="Q105" s="1">
        <v>8820</v>
      </c>
      <c r="R105" s="1">
        <v>7</v>
      </c>
      <c r="S105" s="1">
        <v>0</v>
      </c>
      <c r="T105" s="1">
        <v>102</v>
      </c>
      <c r="U105" s="1">
        <v>9</v>
      </c>
      <c r="V105" s="1">
        <v>114</v>
      </c>
      <c r="W105" s="1">
        <v>352</v>
      </c>
      <c r="X105" s="1">
        <v>15</v>
      </c>
      <c r="Y105" s="114">
        <v>0.78</v>
      </c>
      <c r="AA105" s="1">
        <f t="shared" si="51"/>
        <v>34425</v>
      </c>
      <c r="AB105" s="1">
        <f t="shared" si="51"/>
        <v>3313</v>
      </c>
      <c r="AC105" s="1">
        <f t="shared" si="52"/>
        <v>12720</v>
      </c>
      <c r="AD105" s="1">
        <f t="shared" si="53"/>
        <v>30</v>
      </c>
      <c r="AE105" s="1">
        <f t="shared" si="61"/>
        <v>-190</v>
      </c>
      <c r="AF105" s="1">
        <f t="shared" si="54"/>
        <v>240</v>
      </c>
      <c r="AG105" s="1">
        <f t="shared" si="54"/>
        <v>0</v>
      </c>
      <c r="AH105" s="1">
        <f t="shared" si="54"/>
        <v>1</v>
      </c>
      <c r="AI105" s="1">
        <f t="shared" si="62"/>
        <v>51</v>
      </c>
      <c r="AJ105" s="9">
        <f t="shared" si="35"/>
        <v>9.6264921062764726E-4</v>
      </c>
      <c r="AK105" s="9">
        <f t="shared" si="36"/>
        <v>0.31163999999999997</v>
      </c>
      <c r="AL105" s="9">
        <f t="shared" si="37"/>
        <v>6.3979999999999995E-2</v>
      </c>
      <c r="AM105" s="9">
        <f t="shared" si="38"/>
        <v>0.24736</v>
      </c>
      <c r="AN105" s="9">
        <f t="shared" si="39"/>
        <v>2.9999999999999997E-4</v>
      </c>
      <c r="AO105" s="9">
        <f t="shared" si="40"/>
        <v>1.0200000000000001E-3</v>
      </c>
      <c r="AP105" s="1">
        <f t="shared" si="55"/>
        <v>-7</v>
      </c>
      <c r="AQ105" s="1">
        <f t="shared" si="55"/>
        <v>8</v>
      </c>
      <c r="AS105" s="1">
        <f t="shared" si="56"/>
        <v>1</v>
      </c>
      <c r="AT105" s="1">
        <f t="shared" si="63"/>
        <v>2</v>
      </c>
      <c r="AU105" s="1">
        <f t="shared" si="41"/>
        <v>481</v>
      </c>
      <c r="AV105" s="9">
        <f t="shared" si="57"/>
        <v>9.6200000000000001E-3</v>
      </c>
      <c r="AW105" s="9">
        <f t="shared" si="42"/>
        <v>2.2799999999999999E-3</v>
      </c>
      <c r="AX105" s="9">
        <f t="shared" si="43"/>
        <v>7.0400000000000003E-3</v>
      </c>
      <c r="AY105" s="9">
        <f t="shared" si="44"/>
        <v>2.9999999999999997E-4</v>
      </c>
      <c r="AZ105" s="9">
        <f t="shared" si="45"/>
        <v>4.0000000000000003E-5</v>
      </c>
      <c r="BA105" s="1">
        <f t="shared" si="58"/>
        <v>3.1185031185031187E-2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5"/>
        <v>93</v>
      </c>
      <c r="BK105" s="7">
        <f t="shared" si="65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4"/>
        <v>15628</v>
      </c>
      <c r="C106" s="1">
        <v>93</v>
      </c>
      <c r="D106" s="1">
        <v>34370</v>
      </c>
      <c r="E106" s="1">
        <v>3019</v>
      </c>
      <c r="F106" s="1">
        <v>0</v>
      </c>
      <c r="G106" s="1">
        <v>12594</v>
      </c>
      <c r="H106" s="1">
        <v>0</v>
      </c>
      <c r="I106" s="1">
        <v>15</v>
      </c>
      <c r="J106" s="5">
        <v>53.75</v>
      </c>
      <c r="K106" s="5">
        <v>1.7</v>
      </c>
      <c r="L106" s="5">
        <v>25.3</v>
      </c>
      <c r="M106" s="111">
        <v>1.17</v>
      </c>
      <c r="N106" s="1">
        <v>6190</v>
      </c>
      <c r="O106" s="1">
        <v>9428</v>
      </c>
      <c r="P106" s="1">
        <v>513</v>
      </c>
      <c r="Q106" s="1">
        <v>8907</v>
      </c>
      <c r="R106" s="1">
        <v>7</v>
      </c>
      <c r="S106" s="1">
        <v>0</v>
      </c>
      <c r="T106" s="1">
        <v>96</v>
      </c>
      <c r="U106" s="1">
        <v>9</v>
      </c>
      <c r="V106" s="1">
        <v>107</v>
      </c>
      <c r="W106" s="1">
        <v>360</v>
      </c>
      <c r="X106" s="1">
        <v>15</v>
      </c>
      <c r="Y106" s="114">
        <v>0.76</v>
      </c>
      <c r="AA106" s="1">
        <f t="shared" si="51"/>
        <v>34379</v>
      </c>
      <c r="AB106" s="1">
        <f t="shared" si="51"/>
        <v>3126</v>
      </c>
      <c r="AC106" s="1">
        <f t="shared" si="52"/>
        <v>12954</v>
      </c>
      <c r="AD106" s="1">
        <f t="shared" si="53"/>
        <v>30</v>
      </c>
      <c r="AE106" s="1">
        <f t="shared" si="61"/>
        <v>-180</v>
      </c>
      <c r="AF106" s="1">
        <f t="shared" si="54"/>
        <v>226</v>
      </c>
      <c r="AG106" s="1">
        <f t="shared" si="54"/>
        <v>0</v>
      </c>
      <c r="AH106" s="1">
        <f t="shared" si="54"/>
        <v>0</v>
      </c>
      <c r="AI106" s="1">
        <f t="shared" si="62"/>
        <v>46</v>
      </c>
      <c r="AJ106" s="9">
        <f t="shared" si="35"/>
        <v>9.598157153826465E-4</v>
      </c>
      <c r="AK106" s="9">
        <f t="shared" si="36"/>
        <v>0.31256</v>
      </c>
      <c r="AL106" s="9">
        <f t="shared" si="37"/>
        <v>6.0380000000000003E-2</v>
      </c>
      <c r="AM106" s="9">
        <f t="shared" si="38"/>
        <v>0.25187999999999999</v>
      </c>
      <c r="AN106" s="9">
        <f t="shared" si="39"/>
        <v>2.9999999999999997E-4</v>
      </c>
      <c r="AO106" s="9">
        <f t="shared" si="40"/>
        <v>9.2000000000000003E-4</v>
      </c>
      <c r="AP106" s="1">
        <f t="shared" si="55"/>
        <v>-7</v>
      </c>
      <c r="AQ106" s="1">
        <f t="shared" si="55"/>
        <v>8</v>
      </c>
      <c r="AS106" s="1">
        <f t="shared" si="56"/>
        <v>0</v>
      </c>
      <c r="AT106" s="1">
        <f t="shared" si="63"/>
        <v>1</v>
      </c>
      <c r="AU106" s="1">
        <f t="shared" si="41"/>
        <v>482</v>
      </c>
      <c r="AV106" s="9">
        <f t="shared" si="57"/>
        <v>9.6399999999999993E-3</v>
      </c>
      <c r="AW106" s="9">
        <f t="shared" si="42"/>
        <v>2.14E-3</v>
      </c>
      <c r="AX106" s="9">
        <f t="shared" si="43"/>
        <v>7.1999999999999998E-3</v>
      </c>
      <c r="AY106" s="9">
        <f t="shared" si="44"/>
        <v>2.9999999999999997E-4</v>
      </c>
      <c r="AZ106" s="9">
        <f t="shared" si="45"/>
        <v>2.0000000000000002E-5</v>
      </c>
      <c r="BA106" s="1">
        <f t="shared" si="58"/>
        <v>3.1120331950207469E-2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5"/>
        <v>94</v>
      </c>
      <c r="BK106" s="7">
        <f t="shared" si="65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4"/>
        <v>15673</v>
      </c>
      <c r="C107" s="1">
        <v>94</v>
      </c>
      <c r="D107" s="1">
        <v>34325</v>
      </c>
      <c r="E107" s="1">
        <v>2851</v>
      </c>
      <c r="F107" s="1">
        <v>0</v>
      </c>
      <c r="G107" s="1">
        <v>12806</v>
      </c>
      <c r="H107" s="1">
        <v>0</v>
      </c>
      <c r="I107" s="1">
        <v>16</v>
      </c>
      <c r="J107" s="5">
        <v>53.75</v>
      </c>
      <c r="K107" s="5">
        <v>1.7</v>
      </c>
      <c r="L107" s="5">
        <v>25.4</v>
      </c>
      <c r="M107" s="111">
        <v>1.1599999999999999</v>
      </c>
      <c r="N107" s="1">
        <v>6235</v>
      </c>
      <c r="O107" s="1">
        <v>9429</v>
      </c>
      <c r="P107" s="1">
        <v>441</v>
      </c>
      <c r="Q107" s="1">
        <v>8979</v>
      </c>
      <c r="R107" s="1">
        <v>8</v>
      </c>
      <c r="S107" s="1">
        <v>0</v>
      </c>
      <c r="T107" s="1">
        <v>91</v>
      </c>
      <c r="U107" s="1">
        <v>8</v>
      </c>
      <c r="V107" s="1">
        <v>100</v>
      </c>
      <c r="W107" s="1">
        <v>368</v>
      </c>
      <c r="X107" s="1">
        <v>16</v>
      </c>
      <c r="Y107" s="114">
        <v>0.75</v>
      </c>
      <c r="AA107" s="1">
        <f t="shared" si="51"/>
        <v>34333</v>
      </c>
      <c r="AB107" s="1">
        <f t="shared" si="51"/>
        <v>2951</v>
      </c>
      <c r="AC107" s="1">
        <f t="shared" si="52"/>
        <v>13174</v>
      </c>
      <c r="AD107" s="1">
        <f t="shared" si="53"/>
        <v>32</v>
      </c>
      <c r="AE107" s="1">
        <f t="shared" si="61"/>
        <v>-168</v>
      </c>
      <c r="AF107" s="1">
        <f t="shared" si="54"/>
        <v>212</v>
      </c>
      <c r="AG107" s="1">
        <f t="shared" si="54"/>
        <v>0</v>
      </c>
      <c r="AH107" s="1">
        <f t="shared" si="54"/>
        <v>1</v>
      </c>
      <c r="AI107" s="1">
        <f t="shared" si="62"/>
        <v>45</v>
      </c>
      <c r="AJ107" s="9">
        <f t="shared" si="35"/>
        <v>1.0208639060805206E-3</v>
      </c>
      <c r="AK107" s="9">
        <f t="shared" si="36"/>
        <v>0.31346000000000002</v>
      </c>
      <c r="AL107" s="9">
        <f t="shared" si="37"/>
        <v>5.7020000000000001E-2</v>
      </c>
      <c r="AM107" s="9">
        <f t="shared" si="38"/>
        <v>0.25612000000000001</v>
      </c>
      <c r="AN107" s="9">
        <f t="shared" si="39"/>
        <v>3.2000000000000003E-4</v>
      </c>
      <c r="AO107" s="9">
        <f t="shared" si="40"/>
        <v>8.9999999999999998E-4</v>
      </c>
      <c r="AP107" s="1">
        <f t="shared" si="55"/>
        <v>-7</v>
      </c>
      <c r="AQ107" s="1">
        <f t="shared" si="55"/>
        <v>8</v>
      </c>
      <c r="AS107" s="1">
        <f t="shared" si="56"/>
        <v>1</v>
      </c>
      <c r="AT107" s="1">
        <f t="shared" si="63"/>
        <v>2</v>
      </c>
      <c r="AU107" s="1">
        <f t="shared" si="41"/>
        <v>484</v>
      </c>
      <c r="AV107" s="9">
        <f t="shared" si="57"/>
        <v>9.6799999999999994E-3</v>
      </c>
      <c r="AW107" s="9">
        <f t="shared" si="42"/>
        <v>2E-3</v>
      </c>
      <c r="AX107" s="9">
        <f t="shared" si="43"/>
        <v>7.3600000000000002E-3</v>
      </c>
      <c r="AY107" s="9">
        <f t="shared" si="44"/>
        <v>3.2000000000000003E-4</v>
      </c>
      <c r="AZ107" s="9">
        <f t="shared" si="45"/>
        <v>4.0000000000000003E-5</v>
      </c>
      <c r="BA107" s="1">
        <f t="shared" si="58"/>
        <v>3.3057851239669422E-2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5"/>
        <v>95</v>
      </c>
      <c r="BK107" s="7">
        <f t="shared" si="65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4"/>
        <v>15719</v>
      </c>
      <c r="C108" s="1">
        <v>95</v>
      </c>
      <c r="D108" s="1">
        <v>34280</v>
      </c>
      <c r="E108" s="1">
        <v>2694</v>
      </c>
      <c r="F108" s="1">
        <v>0</v>
      </c>
      <c r="G108" s="1">
        <v>13008</v>
      </c>
      <c r="H108" s="1">
        <v>0</v>
      </c>
      <c r="I108" s="1">
        <v>17</v>
      </c>
      <c r="J108" s="5">
        <v>53.74</v>
      </c>
      <c r="K108" s="5">
        <v>1.69</v>
      </c>
      <c r="L108" s="5">
        <v>25.4</v>
      </c>
      <c r="M108" s="111">
        <v>1.1499999999999999</v>
      </c>
      <c r="N108" s="1">
        <v>6279</v>
      </c>
      <c r="O108" s="1">
        <v>9429</v>
      </c>
      <c r="P108" s="1">
        <v>377</v>
      </c>
      <c r="Q108" s="1">
        <v>9044</v>
      </c>
      <c r="R108" s="1">
        <v>8</v>
      </c>
      <c r="S108" s="1">
        <v>0</v>
      </c>
      <c r="T108" s="1">
        <v>86</v>
      </c>
      <c r="U108" s="1">
        <v>8</v>
      </c>
      <c r="V108" s="1">
        <v>94</v>
      </c>
      <c r="W108" s="1">
        <v>374</v>
      </c>
      <c r="X108" s="1">
        <v>17</v>
      </c>
      <c r="Y108" s="114">
        <v>0.75</v>
      </c>
      <c r="AA108" s="1">
        <f t="shared" si="51"/>
        <v>34288</v>
      </c>
      <c r="AB108" s="1">
        <f t="shared" si="51"/>
        <v>2788</v>
      </c>
      <c r="AC108" s="1">
        <f t="shared" si="52"/>
        <v>13382</v>
      </c>
      <c r="AD108" s="1">
        <f t="shared" si="53"/>
        <v>34</v>
      </c>
      <c r="AE108" s="1">
        <f t="shared" si="61"/>
        <v>-157</v>
      </c>
      <c r="AF108" s="1">
        <f t="shared" si="54"/>
        <v>202</v>
      </c>
      <c r="AG108" s="1">
        <f t="shared" si="54"/>
        <v>0</v>
      </c>
      <c r="AH108" s="1">
        <f t="shared" si="54"/>
        <v>1</v>
      </c>
      <c r="AI108" s="1">
        <f t="shared" si="62"/>
        <v>46</v>
      </c>
      <c r="AJ108" s="9">
        <f t="shared" si="35"/>
        <v>1.0814937336980723E-3</v>
      </c>
      <c r="AK108" s="9">
        <f t="shared" si="36"/>
        <v>0.31437999999999999</v>
      </c>
      <c r="AL108" s="9">
        <f t="shared" si="37"/>
        <v>5.3879999999999997E-2</v>
      </c>
      <c r="AM108" s="9">
        <f t="shared" si="38"/>
        <v>0.26016</v>
      </c>
      <c r="AN108" s="9">
        <f t="shared" si="39"/>
        <v>3.4000000000000002E-4</v>
      </c>
      <c r="AO108" s="9">
        <f t="shared" si="40"/>
        <v>9.2000000000000003E-4</v>
      </c>
      <c r="AP108" s="1">
        <f t="shared" si="55"/>
        <v>-6</v>
      </c>
      <c r="AQ108" s="1">
        <f t="shared" si="55"/>
        <v>6</v>
      </c>
      <c r="AS108" s="1">
        <f t="shared" si="56"/>
        <v>1</v>
      </c>
      <c r="AT108" s="1">
        <f t="shared" si="63"/>
        <v>1</v>
      </c>
      <c r="AU108" s="1">
        <f t="shared" si="41"/>
        <v>485</v>
      </c>
      <c r="AV108" s="9">
        <f t="shared" si="57"/>
        <v>9.7000000000000003E-3</v>
      </c>
      <c r="AW108" s="9">
        <f t="shared" si="42"/>
        <v>1.8799999999999999E-3</v>
      </c>
      <c r="AX108" s="9">
        <f t="shared" si="43"/>
        <v>7.4799999999999997E-3</v>
      </c>
      <c r="AY108" s="9">
        <f t="shared" si="44"/>
        <v>3.4000000000000002E-4</v>
      </c>
      <c r="AZ108" s="9">
        <f t="shared" si="45"/>
        <v>2.0000000000000002E-5</v>
      </c>
      <c r="BA108" s="1">
        <f t="shared" si="58"/>
        <v>3.5051546391752578E-2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5"/>
        <v>96</v>
      </c>
      <c r="BK108" s="7">
        <f t="shared" si="65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4"/>
        <v>15759</v>
      </c>
      <c r="C109" s="1">
        <v>96</v>
      </c>
      <c r="D109" s="1">
        <v>34240</v>
      </c>
      <c r="E109" s="1">
        <v>2540</v>
      </c>
      <c r="F109" s="1">
        <v>0</v>
      </c>
      <c r="G109" s="1">
        <v>13202</v>
      </c>
      <c r="H109" s="1">
        <v>0</v>
      </c>
      <c r="I109" s="1">
        <v>17</v>
      </c>
      <c r="J109" s="5">
        <v>53.73</v>
      </c>
      <c r="K109" s="5">
        <v>1.69</v>
      </c>
      <c r="L109" s="5">
        <v>25.4</v>
      </c>
      <c r="M109" s="111">
        <v>1.1399999999999999</v>
      </c>
      <c r="N109" s="1">
        <v>6319</v>
      </c>
      <c r="O109" s="1">
        <v>9430</v>
      </c>
      <c r="P109" s="1">
        <v>319</v>
      </c>
      <c r="Q109" s="1">
        <v>9102</v>
      </c>
      <c r="R109" s="1">
        <v>8</v>
      </c>
      <c r="S109" s="1">
        <v>0</v>
      </c>
      <c r="T109" s="1">
        <v>80</v>
      </c>
      <c r="U109" s="1">
        <v>7</v>
      </c>
      <c r="V109" s="1">
        <v>88</v>
      </c>
      <c r="W109" s="1">
        <v>382</v>
      </c>
      <c r="X109" s="1">
        <v>17</v>
      </c>
      <c r="Y109" s="114">
        <v>0.74</v>
      </c>
      <c r="AA109" s="1">
        <f t="shared" si="51"/>
        <v>34247</v>
      </c>
      <c r="AB109" s="1">
        <f t="shared" si="51"/>
        <v>2628</v>
      </c>
      <c r="AC109" s="1">
        <f t="shared" si="52"/>
        <v>13584</v>
      </c>
      <c r="AD109" s="1">
        <f t="shared" si="53"/>
        <v>34</v>
      </c>
      <c r="AE109" s="1">
        <f t="shared" si="61"/>
        <v>-154</v>
      </c>
      <c r="AF109" s="1">
        <f t="shared" si="54"/>
        <v>194</v>
      </c>
      <c r="AG109" s="1">
        <f t="shared" si="54"/>
        <v>0</v>
      </c>
      <c r="AH109" s="1">
        <f t="shared" si="54"/>
        <v>0</v>
      </c>
      <c r="AI109" s="1">
        <f t="shared" si="62"/>
        <v>40</v>
      </c>
      <c r="AJ109" s="9">
        <f t="shared" si="35"/>
        <v>1.0787486515641855E-3</v>
      </c>
      <c r="AK109" s="9">
        <f t="shared" si="36"/>
        <v>0.31518000000000002</v>
      </c>
      <c r="AL109" s="9">
        <f t="shared" si="37"/>
        <v>5.0799999999999998E-2</v>
      </c>
      <c r="AM109" s="9">
        <f t="shared" si="38"/>
        <v>0.26404</v>
      </c>
      <c r="AN109" s="9">
        <f t="shared" si="39"/>
        <v>3.4000000000000002E-4</v>
      </c>
      <c r="AO109" s="9">
        <f t="shared" si="40"/>
        <v>8.0000000000000004E-4</v>
      </c>
      <c r="AP109" s="1">
        <f t="shared" si="55"/>
        <v>-6</v>
      </c>
      <c r="AQ109" s="1">
        <f t="shared" si="55"/>
        <v>8</v>
      </c>
      <c r="AS109" s="1">
        <f t="shared" si="56"/>
        <v>0</v>
      </c>
      <c r="AT109" s="1">
        <f t="shared" si="63"/>
        <v>2</v>
      </c>
      <c r="AU109" s="1">
        <f t="shared" si="41"/>
        <v>487</v>
      </c>
      <c r="AV109" s="9">
        <f t="shared" si="57"/>
        <v>9.7400000000000004E-3</v>
      </c>
      <c r="AW109" s="9">
        <f t="shared" si="42"/>
        <v>1.7600000000000001E-3</v>
      </c>
      <c r="AX109" s="9">
        <f t="shared" si="43"/>
        <v>7.6400000000000001E-3</v>
      </c>
      <c r="AY109" s="9">
        <f t="shared" si="44"/>
        <v>3.4000000000000002E-4</v>
      </c>
      <c r="AZ109" s="9">
        <f t="shared" si="45"/>
        <v>4.0000000000000003E-5</v>
      </c>
      <c r="BA109" s="1">
        <f t="shared" si="58"/>
        <v>3.4907597535934289E-2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5"/>
        <v>97</v>
      </c>
      <c r="BK109" s="7">
        <f t="shared" si="65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4"/>
        <v>15798</v>
      </c>
      <c r="C110" s="1">
        <v>97</v>
      </c>
      <c r="D110" s="1">
        <v>34200</v>
      </c>
      <c r="E110" s="1">
        <v>2401</v>
      </c>
      <c r="F110" s="1">
        <v>0</v>
      </c>
      <c r="G110" s="1">
        <v>13380</v>
      </c>
      <c r="H110" s="1">
        <v>0</v>
      </c>
      <c r="I110" s="1">
        <v>17</v>
      </c>
      <c r="J110" s="5">
        <v>53.73</v>
      </c>
      <c r="K110" s="5">
        <v>1.69</v>
      </c>
      <c r="L110" s="5">
        <v>25.5</v>
      </c>
      <c r="M110" s="111">
        <v>1.1299999999999999</v>
      </c>
      <c r="N110" s="1">
        <v>6357</v>
      </c>
      <c r="O110" s="1">
        <v>9431</v>
      </c>
      <c r="P110" s="1">
        <v>273</v>
      </c>
      <c r="Q110" s="1">
        <v>9149</v>
      </c>
      <c r="R110" s="1">
        <v>8</v>
      </c>
      <c r="S110" s="1">
        <v>0</v>
      </c>
      <c r="T110" s="1">
        <v>75</v>
      </c>
      <c r="U110" s="1">
        <v>7</v>
      </c>
      <c r="V110" s="1">
        <v>83</v>
      </c>
      <c r="W110" s="1">
        <v>388</v>
      </c>
      <c r="X110" s="1">
        <v>17</v>
      </c>
      <c r="Y110" s="114">
        <v>0.73</v>
      </c>
      <c r="AA110" s="1">
        <f t="shared" si="51"/>
        <v>34207</v>
      </c>
      <c r="AB110" s="1">
        <f t="shared" si="51"/>
        <v>2484</v>
      </c>
      <c r="AC110" s="1">
        <f t="shared" si="52"/>
        <v>13768</v>
      </c>
      <c r="AD110" s="1">
        <f t="shared" si="53"/>
        <v>34</v>
      </c>
      <c r="AE110" s="1">
        <f t="shared" si="61"/>
        <v>-139</v>
      </c>
      <c r="AF110" s="1">
        <f t="shared" si="54"/>
        <v>178</v>
      </c>
      <c r="AG110" s="1">
        <f t="shared" si="54"/>
        <v>0</v>
      </c>
      <c r="AH110" s="1">
        <f t="shared" si="54"/>
        <v>0</v>
      </c>
      <c r="AI110" s="1">
        <f t="shared" si="62"/>
        <v>39</v>
      </c>
      <c r="AJ110" s="9">
        <f t="shared" si="35"/>
        <v>1.076085580453222E-3</v>
      </c>
      <c r="AK110" s="9">
        <f t="shared" si="36"/>
        <v>0.31596000000000002</v>
      </c>
      <c r="AL110" s="9">
        <f t="shared" si="37"/>
        <v>4.802E-2</v>
      </c>
      <c r="AM110" s="9">
        <f t="shared" si="38"/>
        <v>0.2676</v>
      </c>
      <c r="AN110" s="9">
        <f t="shared" si="39"/>
        <v>3.4000000000000002E-4</v>
      </c>
      <c r="AO110" s="9">
        <f t="shared" si="40"/>
        <v>7.7999999999999999E-4</v>
      </c>
      <c r="AP110" s="1">
        <f t="shared" si="55"/>
        <v>-5</v>
      </c>
      <c r="AQ110" s="1">
        <f t="shared" si="55"/>
        <v>6</v>
      </c>
      <c r="AS110" s="1">
        <f t="shared" si="56"/>
        <v>0</v>
      </c>
      <c r="AT110" s="1">
        <f t="shared" si="63"/>
        <v>1</v>
      </c>
      <c r="AU110" s="1">
        <f t="shared" si="41"/>
        <v>488</v>
      </c>
      <c r="AV110" s="9">
        <f t="shared" si="57"/>
        <v>9.7599999999999996E-3</v>
      </c>
      <c r="AW110" s="9">
        <f t="shared" si="42"/>
        <v>1.66E-3</v>
      </c>
      <c r="AX110" s="9">
        <f t="shared" si="43"/>
        <v>7.7600000000000004E-3</v>
      </c>
      <c r="AY110" s="9">
        <f t="shared" si="44"/>
        <v>3.4000000000000002E-4</v>
      </c>
      <c r="AZ110" s="9">
        <f t="shared" si="45"/>
        <v>2.0000000000000002E-5</v>
      </c>
      <c r="BA110" s="1">
        <f t="shared" si="58"/>
        <v>3.4836065573770489E-2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5"/>
        <v>98</v>
      </c>
      <c r="BK110" s="7">
        <f t="shared" si="65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4"/>
        <v>15835</v>
      </c>
      <c r="C111" s="1">
        <v>98</v>
      </c>
      <c r="D111" s="1">
        <v>34163</v>
      </c>
      <c r="E111" s="1">
        <v>2266</v>
      </c>
      <c r="F111" s="1">
        <v>0</v>
      </c>
      <c r="G111" s="1">
        <v>13551</v>
      </c>
      <c r="H111" s="1">
        <v>0</v>
      </c>
      <c r="I111" s="1">
        <v>18</v>
      </c>
      <c r="J111" s="5">
        <v>53.72</v>
      </c>
      <c r="K111" s="5">
        <v>1.69</v>
      </c>
      <c r="L111" s="5">
        <v>25.5</v>
      </c>
      <c r="M111" s="111">
        <v>1.1200000000000001</v>
      </c>
      <c r="N111" s="1">
        <v>6394</v>
      </c>
      <c r="O111" s="1">
        <v>9432</v>
      </c>
      <c r="P111" s="1">
        <v>230</v>
      </c>
      <c r="Q111" s="1">
        <v>9192</v>
      </c>
      <c r="R111" s="1">
        <v>8</v>
      </c>
      <c r="S111" s="1">
        <v>0</v>
      </c>
      <c r="T111" s="1">
        <v>70</v>
      </c>
      <c r="U111" s="1">
        <v>6</v>
      </c>
      <c r="V111" s="1">
        <v>78</v>
      </c>
      <c r="W111" s="1">
        <v>393</v>
      </c>
      <c r="X111" s="1">
        <v>18</v>
      </c>
      <c r="Y111" s="114">
        <v>0.72</v>
      </c>
      <c r="AA111" s="1">
        <f t="shared" si="51"/>
        <v>34169</v>
      </c>
      <c r="AB111" s="1">
        <f t="shared" si="51"/>
        <v>2344</v>
      </c>
      <c r="AC111" s="1">
        <f t="shared" si="52"/>
        <v>13944</v>
      </c>
      <c r="AD111" s="1">
        <f t="shared" si="53"/>
        <v>36</v>
      </c>
      <c r="AE111" s="1">
        <f t="shared" si="61"/>
        <v>-135</v>
      </c>
      <c r="AF111" s="1">
        <f t="shared" si="54"/>
        <v>171</v>
      </c>
      <c r="AG111" s="1">
        <f t="shared" si="54"/>
        <v>0</v>
      </c>
      <c r="AH111" s="1">
        <f t="shared" si="54"/>
        <v>1</v>
      </c>
      <c r="AI111" s="1">
        <f t="shared" si="62"/>
        <v>37</v>
      </c>
      <c r="AJ111" s="9">
        <f t="shared" si="35"/>
        <v>1.1367224502683928E-3</v>
      </c>
      <c r="AK111" s="9">
        <f t="shared" si="36"/>
        <v>0.31669999999999998</v>
      </c>
      <c r="AL111" s="9">
        <f t="shared" si="37"/>
        <v>4.5319999999999999E-2</v>
      </c>
      <c r="AM111" s="9">
        <f t="shared" si="38"/>
        <v>0.27101999999999998</v>
      </c>
      <c r="AN111" s="9">
        <f t="shared" si="39"/>
        <v>3.6000000000000002E-4</v>
      </c>
      <c r="AO111" s="9">
        <f t="shared" si="40"/>
        <v>7.3999999999999999E-4</v>
      </c>
      <c r="AP111" s="1">
        <f t="shared" si="55"/>
        <v>-5</v>
      </c>
      <c r="AQ111" s="1">
        <f t="shared" si="55"/>
        <v>5</v>
      </c>
      <c r="AS111" s="1">
        <f t="shared" si="56"/>
        <v>1</v>
      </c>
      <c r="AT111" s="1">
        <f t="shared" si="63"/>
        <v>1</v>
      </c>
      <c r="AU111" s="1">
        <f t="shared" si="41"/>
        <v>489</v>
      </c>
      <c r="AV111" s="9">
        <f t="shared" si="57"/>
        <v>9.7800000000000005E-3</v>
      </c>
      <c r="AW111" s="9">
        <f t="shared" si="42"/>
        <v>1.56E-3</v>
      </c>
      <c r="AX111" s="9">
        <f t="shared" si="43"/>
        <v>7.8600000000000007E-3</v>
      </c>
      <c r="AY111" s="9">
        <f t="shared" si="44"/>
        <v>3.6000000000000002E-4</v>
      </c>
      <c r="AZ111" s="9">
        <f t="shared" si="45"/>
        <v>2.0000000000000002E-5</v>
      </c>
      <c r="BA111" s="1">
        <f t="shared" si="58"/>
        <v>3.6809815950920248E-2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5"/>
        <v>99</v>
      </c>
      <c r="BK111" s="7">
        <f t="shared" si="65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4"/>
        <v>15868</v>
      </c>
      <c r="C112" s="1">
        <v>99</v>
      </c>
      <c r="D112" s="1">
        <v>34129</v>
      </c>
      <c r="E112" s="1">
        <v>2139</v>
      </c>
      <c r="F112" s="1">
        <v>0</v>
      </c>
      <c r="G112" s="1">
        <v>13711</v>
      </c>
      <c r="H112" s="1">
        <v>0</v>
      </c>
      <c r="I112" s="1">
        <v>18</v>
      </c>
      <c r="J112" s="5">
        <v>53.71</v>
      </c>
      <c r="K112" s="5">
        <v>1.69</v>
      </c>
      <c r="L112" s="5">
        <v>25.5</v>
      </c>
      <c r="M112" s="111">
        <v>1.1100000000000001</v>
      </c>
      <c r="N112" s="1">
        <v>6427</v>
      </c>
      <c r="O112" s="1">
        <v>9432</v>
      </c>
      <c r="P112" s="1">
        <v>194</v>
      </c>
      <c r="Q112" s="1">
        <v>9229</v>
      </c>
      <c r="R112" s="1">
        <v>8</v>
      </c>
      <c r="S112" s="1">
        <v>0</v>
      </c>
      <c r="T112" s="1">
        <v>66</v>
      </c>
      <c r="U112" s="1">
        <v>6</v>
      </c>
      <c r="V112" s="1">
        <v>74</v>
      </c>
      <c r="W112" s="1">
        <v>398</v>
      </c>
      <c r="X112" s="1">
        <v>18</v>
      </c>
      <c r="Y112" s="114">
        <v>0.71</v>
      </c>
      <c r="AA112" s="1">
        <f t="shared" si="51"/>
        <v>34135</v>
      </c>
      <c r="AB112" s="1">
        <f t="shared" si="51"/>
        <v>2213</v>
      </c>
      <c r="AC112" s="1">
        <f t="shared" si="52"/>
        <v>14109</v>
      </c>
      <c r="AD112" s="1">
        <f t="shared" si="53"/>
        <v>36</v>
      </c>
      <c r="AE112" s="1">
        <f t="shared" si="61"/>
        <v>-127</v>
      </c>
      <c r="AF112" s="1">
        <f t="shared" si="54"/>
        <v>160</v>
      </c>
      <c r="AG112" s="1">
        <f t="shared" si="54"/>
        <v>0</v>
      </c>
      <c r="AH112" s="1">
        <f t="shared" si="54"/>
        <v>0</v>
      </c>
      <c r="AI112" s="1">
        <f t="shared" si="62"/>
        <v>33</v>
      </c>
      <c r="AJ112" s="9">
        <f t="shared" si="35"/>
        <v>1.1343584572724981E-3</v>
      </c>
      <c r="AK112" s="9">
        <f t="shared" si="36"/>
        <v>0.31735999999999998</v>
      </c>
      <c r="AL112" s="9">
        <f t="shared" si="37"/>
        <v>4.2779999999999999E-2</v>
      </c>
      <c r="AM112" s="9">
        <f t="shared" si="38"/>
        <v>0.27422000000000002</v>
      </c>
      <c r="AN112" s="9">
        <f t="shared" si="39"/>
        <v>3.6000000000000002E-4</v>
      </c>
      <c r="AO112" s="9">
        <f t="shared" si="40"/>
        <v>6.6E-4</v>
      </c>
      <c r="AP112" s="1">
        <f t="shared" si="55"/>
        <v>-4</v>
      </c>
      <c r="AQ112" s="1">
        <f t="shared" si="55"/>
        <v>5</v>
      </c>
      <c r="AS112" s="1">
        <f t="shared" si="56"/>
        <v>0</v>
      </c>
      <c r="AT112" s="1">
        <f t="shared" si="63"/>
        <v>1</v>
      </c>
      <c r="AU112" s="1">
        <f t="shared" si="41"/>
        <v>490</v>
      </c>
      <c r="AV112" s="9">
        <f t="shared" si="57"/>
        <v>9.7999999999999997E-3</v>
      </c>
      <c r="AW112" s="9">
        <f t="shared" si="42"/>
        <v>1.48E-3</v>
      </c>
      <c r="AX112" s="9">
        <f t="shared" si="43"/>
        <v>7.9600000000000001E-3</v>
      </c>
      <c r="AY112" s="9">
        <f t="shared" si="44"/>
        <v>3.6000000000000002E-4</v>
      </c>
      <c r="AZ112" s="9">
        <f t="shared" si="45"/>
        <v>2.0000000000000002E-5</v>
      </c>
      <c r="BA112" s="1">
        <f t="shared" si="58"/>
        <v>3.6734693877551024E-2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6">+BJ111+1</f>
        <v>100</v>
      </c>
      <c r="BK112" s="7">
        <f t="shared" si="66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4"/>
        <v>15899</v>
      </c>
      <c r="C113" s="1">
        <v>100</v>
      </c>
      <c r="D113" s="1">
        <v>34099</v>
      </c>
      <c r="E113" s="1">
        <v>2018</v>
      </c>
      <c r="F113" s="1">
        <v>0</v>
      </c>
      <c r="G113" s="1">
        <v>13863</v>
      </c>
      <c r="H113" s="1">
        <v>0</v>
      </c>
      <c r="I113" s="1">
        <v>18</v>
      </c>
      <c r="J113" s="5">
        <v>53.71</v>
      </c>
      <c r="K113" s="5">
        <v>1.69</v>
      </c>
      <c r="L113" s="5">
        <v>25.5</v>
      </c>
      <c r="M113" s="111">
        <v>1.1100000000000001</v>
      </c>
      <c r="N113" s="1">
        <v>6457</v>
      </c>
      <c r="O113" s="1">
        <v>9433</v>
      </c>
      <c r="P113" s="1">
        <v>163</v>
      </c>
      <c r="Q113" s="1">
        <v>9260</v>
      </c>
      <c r="R113" s="1">
        <v>8</v>
      </c>
      <c r="S113" s="1">
        <v>0</v>
      </c>
      <c r="T113" s="1">
        <v>63</v>
      </c>
      <c r="U113" s="1">
        <v>5</v>
      </c>
      <c r="V113" s="1">
        <v>70</v>
      </c>
      <c r="W113" s="1">
        <v>403</v>
      </c>
      <c r="X113" s="1">
        <v>18</v>
      </c>
      <c r="Y113" s="114">
        <v>0.71</v>
      </c>
      <c r="AA113" s="1">
        <f t="shared" si="51"/>
        <v>34104</v>
      </c>
      <c r="AB113" s="1">
        <f t="shared" si="51"/>
        <v>2088</v>
      </c>
      <c r="AC113" s="1">
        <f t="shared" si="52"/>
        <v>14266</v>
      </c>
      <c r="AD113" s="1">
        <f t="shared" si="53"/>
        <v>36</v>
      </c>
      <c r="AE113" s="1">
        <f t="shared" si="61"/>
        <v>-121</v>
      </c>
      <c r="AF113" s="1">
        <f t="shared" si="54"/>
        <v>152</v>
      </c>
      <c r="AG113" s="1">
        <f t="shared" si="54"/>
        <v>0</v>
      </c>
      <c r="AH113" s="1">
        <f t="shared" si="54"/>
        <v>0</v>
      </c>
      <c r="AI113" s="1">
        <f t="shared" si="62"/>
        <v>31</v>
      </c>
      <c r="AJ113" s="9">
        <f t="shared" si="35"/>
        <v>1.1321466758915655E-3</v>
      </c>
      <c r="AK113" s="9">
        <f t="shared" si="36"/>
        <v>0.31797999999999998</v>
      </c>
      <c r="AL113" s="9">
        <f t="shared" si="37"/>
        <v>4.036E-2</v>
      </c>
      <c r="AM113" s="9">
        <f t="shared" si="38"/>
        <v>0.27726000000000001</v>
      </c>
      <c r="AN113" s="9">
        <f t="shared" si="39"/>
        <v>3.6000000000000002E-4</v>
      </c>
      <c r="AO113" s="9">
        <f t="shared" si="40"/>
        <v>6.2E-4</v>
      </c>
      <c r="AP113" s="1">
        <f t="shared" si="55"/>
        <v>-4</v>
      </c>
      <c r="AQ113" s="1">
        <f t="shared" si="55"/>
        <v>5</v>
      </c>
      <c r="AS113" s="1">
        <f t="shared" si="56"/>
        <v>0</v>
      </c>
      <c r="AT113" s="1">
        <f t="shared" si="63"/>
        <v>1</v>
      </c>
      <c r="AU113" s="1">
        <f t="shared" si="41"/>
        <v>491</v>
      </c>
      <c r="AV113" s="9">
        <f t="shared" si="57"/>
        <v>9.8200000000000006E-3</v>
      </c>
      <c r="AW113" s="9">
        <f t="shared" si="42"/>
        <v>1.4E-3</v>
      </c>
      <c r="AX113" s="9">
        <f t="shared" si="43"/>
        <v>8.0599999999999995E-3</v>
      </c>
      <c r="AY113" s="9">
        <f t="shared" si="44"/>
        <v>3.6000000000000002E-4</v>
      </c>
      <c r="AZ113" s="9">
        <f t="shared" si="45"/>
        <v>2.0000000000000002E-5</v>
      </c>
      <c r="BA113" s="1">
        <f t="shared" si="58"/>
        <v>3.6659877800407331E-2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6"/>
        <v>101</v>
      </c>
      <c r="BK113" s="7">
        <f t="shared" si="66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4"/>
        <v>15931</v>
      </c>
      <c r="C114" s="1">
        <v>101</v>
      </c>
      <c r="D114" s="1">
        <v>34067</v>
      </c>
      <c r="E114" s="1">
        <v>1908</v>
      </c>
      <c r="F114" s="1">
        <v>0</v>
      </c>
      <c r="G114" s="1">
        <v>14004</v>
      </c>
      <c r="H114" s="1">
        <v>0</v>
      </c>
      <c r="I114" s="1">
        <v>19</v>
      </c>
      <c r="J114" s="5">
        <v>53.7</v>
      </c>
      <c r="K114" s="5">
        <v>1.69</v>
      </c>
      <c r="L114" s="5">
        <v>25.6</v>
      </c>
      <c r="M114" s="111">
        <v>1.1000000000000001</v>
      </c>
      <c r="N114" s="1">
        <v>6488</v>
      </c>
      <c r="O114" s="1">
        <v>9433</v>
      </c>
      <c r="P114" s="1">
        <v>135</v>
      </c>
      <c r="Q114" s="1">
        <v>9288</v>
      </c>
      <c r="R114" s="1">
        <v>8</v>
      </c>
      <c r="S114" s="1">
        <v>0</v>
      </c>
      <c r="T114" s="1">
        <v>58</v>
      </c>
      <c r="U114" s="1">
        <v>5</v>
      </c>
      <c r="V114" s="1">
        <v>65</v>
      </c>
      <c r="W114" s="1">
        <v>409</v>
      </c>
      <c r="X114" s="1">
        <v>19</v>
      </c>
      <c r="Y114" s="114">
        <v>0.7</v>
      </c>
      <c r="AA114" s="1">
        <f t="shared" si="51"/>
        <v>34072</v>
      </c>
      <c r="AB114" s="1">
        <f t="shared" si="51"/>
        <v>1973</v>
      </c>
      <c r="AC114" s="1">
        <f t="shared" si="52"/>
        <v>14413</v>
      </c>
      <c r="AD114" s="1">
        <f t="shared" si="53"/>
        <v>38</v>
      </c>
      <c r="AE114" s="1">
        <f t="shared" si="61"/>
        <v>-110</v>
      </c>
      <c r="AF114" s="1">
        <f t="shared" si="54"/>
        <v>141</v>
      </c>
      <c r="AG114" s="1">
        <f t="shared" si="54"/>
        <v>0</v>
      </c>
      <c r="AH114" s="1">
        <f t="shared" si="54"/>
        <v>1</v>
      </c>
      <c r="AI114" s="1">
        <f t="shared" si="62"/>
        <v>32</v>
      </c>
      <c r="AJ114" s="9">
        <f t="shared" si="35"/>
        <v>1.192643274119641E-3</v>
      </c>
      <c r="AK114" s="9">
        <f t="shared" si="36"/>
        <v>0.31862000000000001</v>
      </c>
      <c r="AL114" s="9">
        <f t="shared" si="37"/>
        <v>3.8159999999999999E-2</v>
      </c>
      <c r="AM114" s="9">
        <f t="shared" si="38"/>
        <v>0.28008</v>
      </c>
      <c r="AN114" s="9">
        <f t="shared" si="39"/>
        <v>3.8000000000000002E-4</v>
      </c>
      <c r="AO114" s="9">
        <f t="shared" si="40"/>
        <v>6.4000000000000005E-4</v>
      </c>
      <c r="AP114" s="1">
        <f t="shared" si="55"/>
        <v>-5</v>
      </c>
      <c r="AQ114" s="1">
        <f t="shared" si="55"/>
        <v>6</v>
      </c>
      <c r="AS114" s="1">
        <f t="shared" si="56"/>
        <v>1</v>
      </c>
      <c r="AT114" s="1">
        <f t="shared" si="63"/>
        <v>2</v>
      </c>
      <c r="AU114" s="1">
        <f t="shared" si="41"/>
        <v>493</v>
      </c>
      <c r="AV114" s="9">
        <f t="shared" si="57"/>
        <v>9.8600000000000007E-3</v>
      </c>
      <c r="AW114" s="9">
        <f t="shared" si="42"/>
        <v>1.2999999999999999E-3</v>
      </c>
      <c r="AX114" s="9">
        <f t="shared" si="43"/>
        <v>8.1799999999999998E-3</v>
      </c>
      <c r="AY114" s="9">
        <f t="shared" si="44"/>
        <v>3.8000000000000002E-4</v>
      </c>
      <c r="AZ114" s="9">
        <f t="shared" si="45"/>
        <v>4.0000000000000003E-5</v>
      </c>
      <c r="BA114" s="1">
        <f t="shared" si="58"/>
        <v>3.8539553752535496E-2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6"/>
        <v>102</v>
      </c>
      <c r="BK114" s="7">
        <f t="shared" si="66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4"/>
        <v>15959</v>
      </c>
      <c r="C115" s="1">
        <v>102</v>
      </c>
      <c r="D115" s="1">
        <v>34040</v>
      </c>
      <c r="E115" s="1">
        <v>1797</v>
      </c>
      <c r="F115" s="1">
        <v>0</v>
      </c>
      <c r="G115" s="1">
        <v>14143</v>
      </c>
      <c r="H115" s="1">
        <v>0</v>
      </c>
      <c r="I115" s="1">
        <v>19</v>
      </c>
      <c r="J115" s="5">
        <v>53.7</v>
      </c>
      <c r="K115" s="5">
        <v>1.69</v>
      </c>
      <c r="L115" s="5">
        <v>25.6</v>
      </c>
      <c r="M115" s="111">
        <v>1.1000000000000001</v>
      </c>
      <c r="N115" s="1">
        <v>6516</v>
      </c>
      <c r="O115" s="1">
        <v>9433</v>
      </c>
      <c r="P115" s="1">
        <v>112</v>
      </c>
      <c r="Q115" s="1">
        <v>9311</v>
      </c>
      <c r="R115" s="1">
        <v>9</v>
      </c>
      <c r="S115" s="1">
        <v>0</v>
      </c>
      <c r="T115" s="1">
        <v>55</v>
      </c>
      <c r="U115" s="1">
        <v>5</v>
      </c>
      <c r="V115" s="1">
        <v>62</v>
      </c>
      <c r="W115" s="1">
        <v>413</v>
      </c>
      <c r="X115" s="1">
        <v>19</v>
      </c>
      <c r="Y115" s="114">
        <v>0.7</v>
      </c>
      <c r="AA115" s="1">
        <f t="shared" si="51"/>
        <v>34045</v>
      </c>
      <c r="AB115" s="1">
        <f t="shared" si="51"/>
        <v>1859</v>
      </c>
      <c r="AC115" s="1">
        <f t="shared" si="52"/>
        <v>14556</v>
      </c>
      <c r="AD115" s="1">
        <f t="shared" si="53"/>
        <v>38</v>
      </c>
      <c r="AE115" s="1">
        <f t="shared" si="61"/>
        <v>-111</v>
      </c>
      <c r="AF115" s="1">
        <f t="shared" si="54"/>
        <v>139</v>
      </c>
      <c r="AG115" s="1">
        <f t="shared" si="54"/>
        <v>0</v>
      </c>
      <c r="AH115" s="1">
        <f t="shared" si="54"/>
        <v>0</v>
      </c>
      <c r="AI115" s="1">
        <f t="shared" si="62"/>
        <v>28</v>
      </c>
      <c r="AJ115" s="9">
        <f t="shared" si="35"/>
        <v>1.1905507863901247E-3</v>
      </c>
      <c r="AK115" s="9">
        <f t="shared" si="36"/>
        <v>0.31918000000000002</v>
      </c>
      <c r="AL115" s="9">
        <f t="shared" si="37"/>
        <v>3.594E-2</v>
      </c>
      <c r="AM115" s="9">
        <f t="shared" si="38"/>
        <v>0.28286</v>
      </c>
      <c r="AN115" s="9">
        <f t="shared" si="39"/>
        <v>3.8000000000000002E-4</v>
      </c>
      <c r="AO115" s="9">
        <f t="shared" si="40"/>
        <v>5.5999999999999995E-4</v>
      </c>
      <c r="AP115" s="1">
        <f t="shared" si="55"/>
        <v>-3</v>
      </c>
      <c r="AQ115" s="1">
        <f t="shared" si="55"/>
        <v>4</v>
      </c>
      <c r="AS115" s="1">
        <f t="shared" si="56"/>
        <v>0</v>
      </c>
      <c r="AT115" s="1">
        <f t="shared" si="63"/>
        <v>1</v>
      </c>
      <c r="AU115" s="1">
        <f t="shared" si="41"/>
        <v>494</v>
      </c>
      <c r="AV115" s="9">
        <f t="shared" si="57"/>
        <v>9.8799999999999999E-3</v>
      </c>
      <c r="AW115" s="9">
        <f t="shared" si="42"/>
        <v>1.24E-3</v>
      </c>
      <c r="AX115" s="9">
        <f t="shared" si="43"/>
        <v>8.26E-3</v>
      </c>
      <c r="AY115" s="9">
        <f t="shared" si="44"/>
        <v>3.8000000000000002E-4</v>
      </c>
      <c r="AZ115" s="9">
        <f t="shared" si="45"/>
        <v>2.0000000000000002E-5</v>
      </c>
      <c r="BA115" s="1">
        <f t="shared" si="58"/>
        <v>3.8461538461538464E-2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6"/>
        <v>103</v>
      </c>
      <c r="BK115" s="7">
        <f t="shared" si="66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4"/>
        <v>15985</v>
      </c>
      <c r="C116" s="1">
        <v>103</v>
      </c>
      <c r="D116" s="1">
        <v>34012</v>
      </c>
      <c r="E116" s="1">
        <v>1693</v>
      </c>
      <c r="F116" s="1">
        <v>0</v>
      </c>
      <c r="G116" s="1">
        <v>14273</v>
      </c>
      <c r="H116" s="1">
        <v>0</v>
      </c>
      <c r="I116" s="1">
        <v>19</v>
      </c>
      <c r="J116" s="5">
        <v>53.69</v>
      </c>
      <c r="K116" s="5">
        <v>1.69</v>
      </c>
      <c r="L116" s="5">
        <v>25.6</v>
      </c>
      <c r="M116" s="111">
        <v>1.0900000000000001</v>
      </c>
      <c r="N116" s="1">
        <v>6543</v>
      </c>
      <c r="O116" s="1">
        <v>9433</v>
      </c>
      <c r="P116" s="1">
        <v>95</v>
      </c>
      <c r="Q116" s="1">
        <v>9328</v>
      </c>
      <c r="R116" s="1">
        <v>9</v>
      </c>
      <c r="S116" s="1">
        <v>0</v>
      </c>
      <c r="T116" s="1">
        <v>52</v>
      </c>
      <c r="U116" s="1">
        <v>5</v>
      </c>
      <c r="V116" s="1">
        <v>58</v>
      </c>
      <c r="W116" s="1">
        <v>417</v>
      </c>
      <c r="X116" s="1">
        <v>19</v>
      </c>
      <c r="Y116" s="114">
        <v>0.69</v>
      </c>
      <c r="AA116" s="1">
        <f t="shared" si="51"/>
        <v>34017</v>
      </c>
      <c r="AB116" s="1">
        <f t="shared" si="51"/>
        <v>1751</v>
      </c>
      <c r="AC116" s="1">
        <f t="shared" si="52"/>
        <v>14690</v>
      </c>
      <c r="AD116" s="1">
        <f t="shared" si="53"/>
        <v>38</v>
      </c>
      <c r="AE116" s="1">
        <f t="shared" si="61"/>
        <v>-104</v>
      </c>
      <c r="AF116" s="1">
        <f t="shared" si="54"/>
        <v>130</v>
      </c>
      <c r="AG116" s="1">
        <f t="shared" si="54"/>
        <v>0</v>
      </c>
      <c r="AH116" s="1">
        <f t="shared" si="54"/>
        <v>0</v>
      </c>
      <c r="AI116" s="1">
        <f t="shared" si="62"/>
        <v>26</v>
      </c>
      <c r="AJ116" s="9">
        <f t="shared" si="35"/>
        <v>1.1886143259305598E-3</v>
      </c>
      <c r="AK116" s="9">
        <f t="shared" si="36"/>
        <v>0.31969999999999998</v>
      </c>
      <c r="AL116" s="9">
        <f t="shared" si="37"/>
        <v>3.3860000000000001E-2</v>
      </c>
      <c r="AM116" s="9">
        <f t="shared" si="38"/>
        <v>0.28545999999999999</v>
      </c>
      <c r="AN116" s="9">
        <f t="shared" si="39"/>
        <v>3.8000000000000002E-4</v>
      </c>
      <c r="AO116" s="9">
        <f t="shared" si="40"/>
        <v>5.1999999999999995E-4</v>
      </c>
      <c r="AP116" s="1">
        <f t="shared" si="55"/>
        <v>-4</v>
      </c>
      <c r="AQ116" s="1">
        <f t="shared" si="55"/>
        <v>4</v>
      </c>
      <c r="AS116" s="1">
        <f t="shared" si="56"/>
        <v>0</v>
      </c>
      <c r="AT116" s="1">
        <f t="shared" si="63"/>
        <v>0</v>
      </c>
      <c r="AU116" s="1">
        <f t="shared" si="41"/>
        <v>494</v>
      </c>
      <c r="AV116" s="9">
        <f t="shared" si="57"/>
        <v>9.8799999999999999E-3</v>
      </c>
      <c r="AW116" s="9">
        <f t="shared" si="42"/>
        <v>1.16E-3</v>
      </c>
      <c r="AX116" s="9">
        <f t="shared" si="43"/>
        <v>8.3400000000000002E-3</v>
      </c>
      <c r="AY116" s="9">
        <f t="shared" si="44"/>
        <v>3.8000000000000002E-4</v>
      </c>
      <c r="AZ116" s="9">
        <f t="shared" si="45"/>
        <v>0</v>
      </c>
      <c r="BA116" s="1">
        <f t="shared" si="58"/>
        <v>3.8461538461538464E-2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6"/>
        <v>104</v>
      </c>
      <c r="BK116" s="7">
        <f t="shared" si="66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4"/>
        <v>16009</v>
      </c>
      <c r="C117" s="1">
        <v>104</v>
      </c>
      <c r="D117" s="1">
        <v>33989</v>
      </c>
      <c r="E117" s="1">
        <v>1594</v>
      </c>
      <c r="F117" s="1">
        <v>0</v>
      </c>
      <c r="G117" s="1">
        <v>14396</v>
      </c>
      <c r="H117" s="1">
        <v>0</v>
      </c>
      <c r="I117" s="1">
        <v>19</v>
      </c>
      <c r="J117" s="5">
        <v>53.68</v>
      </c>
      <c r="K117" s="5">
        <v>1.69</v>
      </c>
      <c r="L117" s="5">
        <v>25.6</v>
      </c>
      <c r="M117" s="111">
        <v>1.08</v>
      </c>
      <c r="N117" s="1">
        <v>6566</v>
      </c>
      <c r="O117" s="1">
        <v>9433</v>
      </c>
      <c r="P117" s="1">
        <v>78</v>
      </c>
      <c r="Q117" s="1">
        <v>9345</v>
      </c>
      <c r="R117" s="1">
        <v>9</v>
      </c>
      <c r="S117" s="1">
        <v>0</v>
      </c>
      <c r="T117" s="1">
        <v>49</v>
      </c>
      <c r="U117" s="1">
        <v>4</v>
      </c>
      <c r="V117" s="1">
        <v>55</v>
      </c>
      <c r="W117" s="1">
        <v>421</v>
      </c>
      <c r="X117" s="1">
        <v>19</v>
      </c>
      <c r="Y117" s="114">
        <v>0.69</v>
      </c>
      <c r="AA117" s="1">
        <f t="shared" si="51"/>
        <v>33993</v>
      </c>
      <c r="AB117" s="1">
        <f t="shared" si="51"/>
        <v>1649</v>
      </c>
      <c r="AC117" s="1">
        <f t="shared" si="52"/>
        <v>14817</v>
      </c>
      <c r="AD117" s="1">
        <f t="shared" si="53"/>
        <v>38</v>
      </c>
      <c r="AE117" s="1">
        <f t="shared" si="61"/>
        <v>-99</v>
      </c>
      <c r="AF117" s="1">
        <f t="shared" si="54"/>
        <v>123</v>
      </c>
      <c r="AG117" s="1">
        <f t="shared" si="54"/>
        <v>0</v>
      </c>
      <c r="AH117" s="1">
        <f t="shared" si="54"/>
        <v>0</v>
      </c>
      <c r="AI117" s="1">
        <f t="shared" si="62"/>
        <v>24</v>
      </c>
      <c r="AJ117" s="9">
        <f t="shared" si="35"/>
        <v>1.1868324067711912E-3</v>
      </c>
      <c r="AK117" s="9">
        <f t="shared" si="36"/>
        <v>0.32018000000000002</v>
      </c>
      <c r="AL117" s="9">
        <f t="shared" si="37"/>
        <v>3.1879999999999999E-2</v>
      </c>
      <c r="AM117" s="9">
        <f t="shared" si="38"/>
        <v>0.28792000000000001</v>
      </c>
      <c r="AN117" s="9">
        <f t="shared" si="39"/>
        <v>3.8000000000000002E-4</v>
      </c>
      <c r="AO117" s="9">
        <f t="shared" si="40"/>
        <v>4.8000000000000001E-4</v>
      </c>
      <c r="AP117" s="1">
        <f t="shared" si="55"/>
        <v>-3</v>
      </c>
      <c r="AQ117" s="1">
        <f t="shared" si="55"/>
        <v>4</v>
      </c>
      <c r="AS117" s="1">
        <f t="shared" si="56"/>
        <v>0</v>
      </c>
      <c r="AT117" s="1">
        <f t="shared" si="63"/>
        <v>1</v>
      </c>
      <c r="AU117" s="1">
        <f t="shared" si="41"/>
        <v>495</v>
      </c>
      <c r="AV117" s="9">
        <f t="shared" si="57"/>
        <v>9.9000000000000008E-3</v>
      </c>
      <c r="AW117" s="9">
        <f t="shared" si="42"/>
        <v>1.1000000000000001E-3</v>
      </c>
      <c r="AX117" s="9">
        <f t="shared" si="43"/>
        <v>8.4200000000000004E-3</v>
      </c>
      <c r="AY117" s="9">
        <f t="shared" si="44"/>
        <v>3.8000000000000002E-4</v>
      </c>
      <c r="AZ117" s="9">
        <f t="shared" si="45"/>
        <v>2.0000000000000002E-5</v>
      </c>
      <c r="BA117" s="1">
        <f t="shared" si="58"/>
        <v>3.8383838383838381E-2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6"/>
        <v>105</v>
      </c>
      <c r="BK117" s="7">
        <f t="shared" si="66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4"/>
        <v>16032</v>
      </c>
      <c r="C118" s="1">
        <v>105</v>
      </c>
      <c r="D118" s="1">
        <v>33967</v>
      </c>
      <c r="E118" s="1">
        <v>1502</v>
      </c>
      <c r="F118" s="1">
        <v>0</v>
      </c>
      <c r="G118" s="1">
        <v>14510</v>
      </c>
      <c r="H118" s="1">
        <v>0</v>
      </c>
      <c r="I118" s="1">
        <v>20</v>
      </c>
      <c r="J118" s="5">
        <v>53.68</v>
      </c>
      <c r="K118" s="5">
        <v>1.69</v>
      </c>
      <c r="L118" s="5">
        <v>25.6</v>
      </c>
      <c r="M118" s="111">
        <v>1.08</v>
      </c>
      <c r="N118" s="1">
        <v>6589</v>
      </c>
      <c r="O118" s="1">
        <v>9433</v>
      </c>
      <c r="P118" s="1">
        <v>65</v>
      </c>
      <c r="Q118" s="1">
        <v>9359</v>
      </c>
      <c r="R118" s="1">
        <v>9</v>
      </c>
      <c r="S118" s="1">
        <v>0</v>
      </c>
      <c r="T118" s="1">
        <v>46</v>
      </c>
      <c r="U118" s="1">
        <v>4</v>
      </c>
      <c r="V118" s="1">
        <v>51</v>
      </c>
      <c r="W118" s="1">
        <v>425</v>
      </c>
      <c r="X118" s="1">
        <v>20</v>
      </c>
      <c r="Y118" s="114">
        <v>0.68</v>
      </c>
      <c r="AA118" s="1">
        <f t="shared" si="51"/>
        <v>33971</v>
      </c>
      <c r="AB118" s="1">
        <f t="shared" si="51"/>
        <v>1553</v>
      </c>
      <c r="AC118" s="1">
        <f t="shared" si="52"/>
        <v>14935</v>
      </c>
      <c r="AD118" s="1">
        <f t="shared" si="53"/>
        <v>40</v>
      </c>
      <c r="AE118" s="1">
        <f t="shared" si="61"/>
        <v>-92</v>
      </c>
      <c r="AF118" s="1">
        <f t="shared" si="54"/>
        <v>114</v>
      </c>
      <c r="AG118" s="1">
        <f t="shared" si="54"/>
        <v>0</v>
      </c>
      <c r="AH118" s="1">
        <f t="shared" si="54"/>
        <v>1</v>
      </c>
      <c r="AI118" s="1">
        <f t="shared" si="62"/>
        <v>23</v>
      </c>
      <c r="AJ118" s="9">
        <f t="shared" si="35"/>
        <v>1.2475049900199601E-3</v>
      </c>
      <c r="AK118" s="9">
        <f t="shared" si="36"/>
        <v>0.32063999999999998</v>
      </c>
      <c r="AL118" s="9">
        <f t="shared" si="37"/>
        <v>3.0040000000000001E-2</v>
      </c>
      <c r="AM118" s="9">
        <f t="shared" si="38"/>
        <v>0.29020000000000001</v>
      </c>
      <c r="AN118" s="9">
        <f t="shared" si="39"/>
        <v>4.0000000000000002E-4</v>
      </c>
      <c r="AO118" s="9">
        <f t="shared" si="40"/>
        <v>4.6000000000000001E-4</v>
      </c>
      <c r="AP118" s="1">
        <f t="shared" si="55"/>
        <v>-4</v>
      </c>
      <c r="AQ118" s="1">
        <f t="shared" si="55"/>
        <v>4</v>
      </c>
      <c r="AS118" s="1">
        <f t="shared" si="56"/>
        <v>1</v>
      </c>
      <c r="AT118" s="1">
        <f t="shared" si="63"/>
        <v>1</v>
      </c>
      <c r="AU118" s="1">
        <f t="shared" si="41"/>
        <v>496</v>
      </c>
      <c r="AV118" s="9">
        <f t="shared" si="57"/>
        <v>9.92E-3</v>
      </c>
      <c r="AW118" s="9">
        <f t="shared" si="42"/>
        <v>1.0200000000000001E-3</v>
      </c>
      <c r="AX118" s="9">
        <f t="shared" si="43"/>
        <v>8.5000000000000006E-3</v>
      </c>
      <c r="AY118" s="9">
        <f t="shared" si="44"/>
        <v>4.0000000000000002E-4</v>
      </c>
      <c r="AZ118" s="9">
        <f t="shared" si="45"/>
        <v>2.0000000000000002E-5</v>
      </c>
      <c r="BA118" s="1">
        <f t="shared" si="58"/>
        <v>4.0322580645161289E-2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6"/>
        <v>106</v>
      </c>
      <c r="BK118" s="7">
        <f t="shared" si="66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>
        <f t="shared" si="34"/>
        <v>16054</v>
      </c>
      <c r="C119" s="1">
        <v>106</v>
      </c>
      <c r="D119" s="1">
        <v>33945</v>
      </c>
      <c r="E119" s="1">
        <v>1414</v>
      </c>
      <c r="F119" s="1">
        <v>0</v>
      </c>
      <c r="G119" s="1">
        <v>14620</v>
      </c>
      <c r="H119" s="1">
        <v>0</v>
      </c>
      <c r="I119" s="1">
        <v>20</v>
      </c>
      <c r="J119" s="5">
        <v>53.67</v>
      </c>
      <c r="K119" s="5">
        <v>1.69</v>
      </c>
      <c r="L119" s="5">
        <v>25.6</v>
      </c>
      <c r="M119" s="111">
        <v>1.07</v>
      </c>
      <c r="N119" s="1">
        <v>6611</v>
      </c>
      <c r="O119" s="1">
        <v>9433</v>
      </c>
      <c r="P119" s="1">
        <v>54</v>
      </c>
      <c r="Q119" s="1">
        <v>9369</v>
      </c>
      <c r="R119" s="1">
        <v>9</v>
      </c>
      <c r="S119" s="1">
        <v>0</v>
      </c>
      <c r="T119" s="1">
        <v>43</v>
      </c>
      <c r="U119" s="1">
        <v>3</v>
      </c>
      <c r="V119" s="1">
        <v>48</v>
      </c>
      <c r="W119" s="1">
        <v>429</v>
      </c>
      <c r="X119" s="1">
        <v>20</v>
      </c>
      <c r="Y119" s="114">
        <v>0.68</v>
      </c>
      <c r="AA119" s="1">
        <f t="shared" si="51"/>
        <v>33948</v>
      </c>
      <c r="AB119" s="1">
        <f t="shared" si="51"/>
        <v>1462</v>
      </c>
      <c r="AC119" s="1">
        <f t="shared" si="52"/>
        <v>15049</v>
      </c>
      <c r="AD119" s="1">
        <f t="shared" si="53"/>
        <v>40</v>
      </c>
      <c r="AE119" s="1">
        <f t="shared" si="61"/>
        <v>-88</v>
      </c>
      <c r="AF119" s="1">
        <f t="shared" si="54"/>
        <v>110</v>
      </c>
      <c r="AG119" s="1">
        <f t="shared" si="54"/>
        <v>0</v>
      </c>
      <c r="AH119" s="1">
        <f t="shared" si="54"/>
        <v>0</v>
      </c>
      <c r="AI119" s="1">
        <f t="shared" si="62"/>
        <v>22</v>
      </c>
      <c r="AJ119" s="9">
        <f t="shared" si="35"/>
        <v>1.2457954403886883E-3</v>
      </c>
      <c r="AK119" s="9">
        <f t="shared" si="36"/>
        <v>0.32107999999999998</v>
      </c>
      <c r="AL119" s="9">
        <f t="shared" si="37"/>
        <v>2.828E-2</v>
      </c>
      <c r="AM119" s="9">
        <f t="shared" si="38"/>
        <v>0.29239999999999999</v>
      </c>
      <c r="AN119" s="9">
        <f t="shared" si="39"/>
        <v>4.0000000000000002E-4</v>
      </c>
      <c r="AO119" s="9">
        <f t="shared" si="40"/>
        <v>4.4000000000000002E-4</v>
      </c>
      <c r="AP119" s="1">
        <f t="shared" si="55"/>
        <v>-3</v>
      </c>
      <c r="AQ119" s="1">
        <f t="shared" si="55"/>
        <v>4</v>
      </c>
      <c r="AS119" s="1">
        <f t="shared" si="56"/>
        <v>0</v>
      </c>
      <c r="AT119" s="1">
        <f t="shared" si="63"/>
        <v>1</v>
      </c>
      <c r="AU119" s="1">
        <f t="shared" si="41"/>
        <v>497</v>
      </c>
      <c r="AV119" s="9">
        <f t="shared" si="57"/>
        <v>9.9399999999999992E-3</v>
      </c>
      <c r="AW119" s="9">
        <f t="shared" si="42"/>
        <v>9.6000000000000002E-4</v>
      </c>
      <c r="AX119" s="9">
        <f t="shared" si="43"/>
        <v>8.5800000000000008E-3</v>
      </c>
      <c r="AY119" s="9">
        <f t="shared" si="44"/>
        <v>4.0000000000000002E-4</v>
      </c>
      <c r="AZ119" s="9">
        <f t="shared" si="45"/>
        <v>2.0000000000000002E-5</v>
      </c>
      <c r="BA119" s="1">
        <f t="shared" si="58"/>
        <v>4.0241448692152917E-2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6"/>
        <v>107</v>
      </c>
      <c r="BK119" s="7">
        <f t="shared" si="66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>
        <f t="shared" si="34"/>
        <v>16074</v>
      </c>
      <c r="C120" s="1">
        <v>107</v>
      </c>
      <c r="D120" s="1">
        <v>33924</v>
      </c>
      <c r="E120" s="1">
        <v>1336</v>
      </c>
      <c r="F120" s="1">
        <v>0</v>
      </c>
      <c r="G120" s="1">
        <v>14718</v>
      </c>
      <c r="H120" s="1">
        <v>0</v>
      </c>
      <c r="I120" s="1">
        <v>20</v>
      </c>
      <c r="J120" s="5">
        <v>53.67</v>
      </c>
      <c r="K120" s="5">
        <v>1.69</v>
      </c>
      <c r="L120" s="5">
        <v>25.7</v>
      </c>
      <c r="M120" s="111">
        <v>1.07</v>
      </c>
      <c r="N120" s="1">
        <v>6631</v>
      </c>
      <c r="O120" s="1">
        <v>9433</v>
      </c>
      <c r="P120" s="1">
        <v>45</v>
      </c>
      <c r="Q120" s="1">
        <v>9378</v>
      </c>
      <c r="R120" s="1">
        <v>9</v>
      </c>
      <c r="S120" s="1">
        <v>0</v>
      </c>
      <c r="T120" s="1">
        <v>41</v>
      </c>
      <c r="U120" s="1">
        <v>3</v>
      </c>
      <c r="V120" s="1">
        <v>46</v>
      </c>
      <c r="W120" s="1">
        <v>432</v>
      </c>
      <c r="X120" s="1">
        <v>20</v>
      </c>
      <c r="Y120" s="114">
        <v>0.68</v>
      </c>
      <c r="AA120" s="1">
        <f t="shared" si="51"/>
        <v>33927</v>
      </c>
      <c r="AB120" s="1">
        <f t="shared" si="51"/>
        <v>1382</v>
      </c>
      <c r="AC120" s="1">
        <f t="shared" si="52"/>
        <v>15150</v>
      </c>
      <c r="AD120" s="1">
        <f t="shared" si="53"/>
        <v>40</v>
      </c>
      <c r="AE120" s="1">
        <f t="shared" si="61"/>
        <v>-78</v>
      </c>
      <c r="AF120" s="1">
        <f t="shared" si="54"/>
        <v>98</v>
      </c>
      <c r="AG120" s="1">
        <f t="shared" si="54"/>
        <v>0</v>
      </c>
      <c r="AH120" s="1">
        <f t="shared" si="54"/>
        <v>0</v>
      </c>
      <c r="AI120" s="1">
        <f t="shared" si="62"/>
        <v>20</v>
      </c>
      <c r="AJ120" s="9">
        <f t="shared" si="35"/>
        <v>1.2442453651860146E-3</v>
      </c>
      <c r="AK120" s="9">
        <f t="shared" si="36"/>
        <v>0.32147999999999999</v>
      </c>
      <c r="AL120" s="9">
        <f t="shared" si="37"/>
        <v>2.6720000000000001E-2</v>
      </c>
      <c r="AM120" s="9">
        <f t="shared" si="38"/>
        <v>0.29436000000000001</v>
      </c>
      <c r="AN120" s="9">
        <f t="shared" si="39"/>
        <v>4.0000000000000002E-4</v>
      </c>
      <c r="AO120" s="9">
        <f t="shared" si="40"/>
        <v>4.0000000000000002E-4</v>
      </c>
      <c r="AP120" s="1">
        <f t="shared" si="55"/>
        <v>-2</v>
      </c>
      <c r="AQ120" s="1">
        <f t="shared" si="55"/>
        <v>3</v>
      </c>
      <c r="AS120" s="1">
        <f t="shared" si="56"/>
        <v>0</v>
      </c>
      <c r="AT120" s="1">
        <f t="shared" si="63"/>
        <v>1</v>
      </c>
      <c r="AU120" s="1">
        <f t="shared" si="41"/>
        <v>498</v>
      </c>
      <c r="AV120" s="9">
        <f t="shared" si="57"/>
        <v>9.9600000000000001E-3</v>
      </c>
      <c r="AW120" s="9">
        <f t="shared" si="42"/>
        <v>9.2000000000000003E-4</v>
      </c>
      <c r="AX120" s="9">
        <f t="shared" si="43"/>
        <v>8.6400000000000001E-3</v>
      </c>
      <c r="AY120" s="9">
        <f t="shared" si="44"/>
        <v>4.0000000000000002E-4</v>
      </c>
      <c r="AZ120" s="9">
        <f t="shared" si="45"/>
        <v>2.0000000000000002E-5</v>
      </c>
      <c r="BA120" s="1">
        <f t="shared" si="58"/>
        <v>4.0160642570281124E-2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6"/>
        <v>108</v>
      </c>
      <c r="BK120" s="7">
        <f t="shared" si="66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>
        <f t="shared" si="34"/>
        <v>16093</v>
      </c>
      <c r="C121" s="1">
        <v>108</v>
      </c>
      <c r="D121" s="1">
        <v>33905</v>
      </c>
      <c r="E121" s="1">
        <v>1253</v>
      </c>
      <c r="F121" s="1">
        <v>0</v>
      </c>
      <c r="G121" s="1">
        <v>14820</v>
      </c>
      <c r="H121" s="1">
        <v>0</v>
      </c>
      <c r="I121" s="1">
        <v>20</v>
      </c>
      <c r="J121" s="5">
        <v>53.66</v>
      </c>
      <c r="K121" s="5">
        <v>1.69</v>
      </c>
      <c r="L121" s="5">
        <v>25.7</v>
      </c>
      <c r="M121" s="111">
        <v>1.06</v>
      </c>
      <c r="N121" s="1">
        <v>6651</v>
      </c>
      <c r="O121" s="1">
        <v>9433</v>
      </c>
      <c r="P121" s="1">
        <v>38</v>
      </c>
      <c r="Q121" s="1">
        <v>9385</v>
      </c>
      <c r="R121" s="1">
        <v>9</v>
      </c>
      <c r="S121" s="1">
        <v>0</v>
      </c>
      <c r="T121" s="1">
        <v>39</v>
      </c>
      <c r="U121" s="1">
        <v>3</v>
      </c>
      <c r="V121" s="1">
        <v>44</v>
      </c>
      <c r="W121" s="1">
        <v>434</v>
      </c>
      <c r="X121" s="1">
        <v>20</v>
      </c>
      <c r="Y121" s="114">
        <v>0.67</v>
      </c>
      <c r="AA121" s="1">
        <f t="shared" si="51"/>
        <v>33908</v>
      </c>
      <c r="AB121" s="1">
        <f t="shared" si="51"/>
        <v>1297</v>
      </c>
      <c r="AC121" s="1">
        <f t="shared" si="52"/>
        <v>15254</v>
      </c>
      <c r="AD121" s="1">
        <f t="shared" si="53"/>
        <v>40</v>
      </c>
      <c r="AE121" s="1">
        <f t="shared" si="61"/>
        <v>-83</v>
      </c>
      <c r="AF121" s="1">
        <f t="shared" si="54"/>
        <v>102</v>
      </c>
      <c r="AG121" s="1">
        <f t="shared" si="54"/>
        <v>0</v>
      </c>
      <c r="AH121" s="1">
        <f t="shared" si="54"/>
        <v>0</v>
      </c>
      <c r="AI121" s="1">
        <f t="shared" si="62"/>
        <v>19</v>
      </c>
      <c r="AJ121" s="9">
        <f t="shared" si="35"/>
        <v>1.2427763623935873E-3</v>
      </c>
      <c r="AK121" s="9">
        <f t="shared" si="36"/>
        <v>0.32185999999999998</v>
      </c>
      <c r="AL121" s="9">
        <f t="shared" si="37"/>
        <v>2.5059999999999999E-2</v>
      </c>
      <c r="AM121" s="9">
        <f t="shared" si="38"/>
        <v>0.2964</v>
      </c>
      <c r="AN121" s="9">
        <f t="shared" si="39"/>
        <v>4.0000000000000002E-4</v>
      </c>
      <c r="AO121" s="9">
        <f t="shared" si="40"/>
        <v>3.8000000000000002E-4</v>
      </c>
      <c r="AP121" s="1">
        <f t="shared" si="55"/>
        <v>-2</v>
      </c>
      <c r="AQ121" s="1">
        <f t="shared" si="55"/>
        <v>2</v>
      </c>
      <c r="AS121" s="1">
        <f t="shared" si="56"/>
        <v>0</v>
      </c>
      <c r="AT121" s="1">
        <f t="shared" si="63"/>
        <v>0</v>
      </c>
      <c r="AU121" s="1">
        <f t="shared" si="41"/>
        <v>498</v>
      </c>
      <c r="AV121" s="9">
        <f t="shared" si="57"/>
        <v>9.9600000000000001E-3</v>
      </c>
      <c r="AW121" s="9">
        <f t="shared" si="42"/>
        <v>8.8000000000000003E-4</v>
      </c>
      <c r="AX121" s="9">
        <f t="shared" si="43"/>
        <v>8.6800000000000002E-3</v>
      </c>
      <c r="AY121" s="9">
        <f t="shared" si="44"/>
        <v>4.0000000000000002E-4</v>
      </c>
      <c r="AZ121" s="9">
        <f t="shared" si="45"/>
        <v>0</v>
      </c>
      <c r="BA121" s="1">
        <f t="shared" si="58"/>
        <v>4.0160642570281124E-2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6"/>
        <v>109</v>
      </c>
      <c r="BK121" s="7">
        <f t="shared" si="66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>
        <f t="shared" si="34"/>
        <v>16111</v>
      </c>
      <c r="C122" s="1">
        <v>109</v>
      </c>
      <c r="D122" s="1">
        <v>33887</v>
      </c>
      <c r="E122" s="1">
        <v>1179</v>
      </c>
      <c r="F122" s="1">
        <v>0</v>
      </c>
      <c r="G122" s="1">
        <v>14912</v>
      </c>
      <c r="H122" s="1">
        <v>0</v>
      </c>
      <c r="I122" s="1">
        <v>20</v>
      </c>
      <c r="J122" s="5">
        <v>53.66</v>
      </c>
      <c r="K122" s="5">
        <v>1.69</v>
      </c>
      <c r="L122" s="5">
        <v>25.7</v>
      </c>
      <c r="M122" s="111">
        <v>1.06</v>
      </c>
      <c r="N122" s="1">
        <v>6669</v>
      </c>
      <c r="O122" s="1">
        <v>9433</v>
      </c>
      <c r="P122" s="1">
        <v>32</v>
      </c>
      <c r="Q122" s="1">
        <v>9391</v>
      </c>
      <c r="R122" s="1">
        <v>9</v>
      </c>
      <c r="S122" s="1">
        <v>0</v>
      </c>
      <c r="T122" s="1">
        <v>37</v>
      </c>
      <c r="U122" s="1">
        <v>3</v>
      </c>
      <c r="V122" s="1">
        <v>41</v>
      </c>
      <c r="W122" s="1">
        <v>438</v>
      </c>
      <c r="X122" s="1">
        <v>20</v>
      </c>
      <c r="Y122" s="114">
        <v>0.67</v>
      </c>
      <c r="AA122" s="1">
        <f t="shared" si="51"/>
        <v>33890</v>
      </c>
      <c r="AB122" s="1">
        <f t="shared" si="51"/>
        <v>1220</v>
      </c>
      <c r="AC122" s="1">
        <f t="shared" si="52"/>
        <v>15350</v>
      </c>
      <c r="AD122" s="1">
        <f t="shared" si="53"/>
        <v>40</v>
      </c>
      <c r="AE122" s="1">
        <f t="shared" si="61"/>
        <v>-74</v>
      </c>
      <c r="AF122" s="1">
        <f t="shared" si="54"/>
        <v>92</v>
      </c>
      <c r="AG122" s="1">
        <f t="shared" si="54"/>
        <v>0</v>
      </c>
      <c r="AH122" s="1">
        <f t="shared" si="54"/>
        <v>0</v>
      </c>
      <c r="AI122" s="1">
        <f t="shared" si="62"/>
        <v>18</v>
      </c>
      <c r="AJ122" s="9">
        <f t="shared" si="35"/>
        <v>1.241387871640494E-3</v>
      </c>
      <c r="AK122" s="9">
        <f t="shared" si="36"/>
        <v>0.32222000000000001</v>
      </c>
      <c r="AL122" s="9">
        <f t="shared" si="37"/>
        <v>2.358E-2</v>
      </c>
      <c r="AM122" s="9">
        <f t="shared" si="38"/>
        <v>0.29824000000000001</v>
      </c>
      <c r="AN122" s="9">
        <f t="shared" si="39"/>
        <v>4.0000000000000002E-4</v>
      </c>
      <c r="AO122" s="9">
        <f t="shared" si="40"/>
        <v>3.6000000000000002E-4</v>
      </c>
      <c r="AP122" s="1">
        <f t="shared" si="55"/>
        <v>-3</v>
      </c>
      <c r="AQ122" s="1">
        <f t="shared" si="55"/>
        <v>4</v>
      </c>
      <c r="AS122" s="1">
        <f t="shared" si="56"/>
        <v>0</v>
      </c>
      <c r="AT122" s="1">
        <f t="shared" si="63"/>
        <v>1</v>
      </c>
      <c r="AU122" s="1">
        <f t="shared" si="41"/>
        <v>499</v>
      </c>
      <c r="AV122" s="9">
        <f t="shared" si="57"/>
        <v>9.9799999999999993E-3</v>
      </c>
      <c r="AW122" s="9">
        <f t="shared" si="42"/>
        <v>8.1999999999999998E-4</v>
      </c>
      <c r="AX122" s="9">
        <f t="shared" si="43"/>
        <v>8.7600000000000004E-3</v>
      </c>
      <c r="AY122" s="9">
        <f t="shared" si="44"/>
        <v>4.0000000000000002E-4</v>
      </c>
      <c r="AZ122" s="9">
        <f t="shared" si="45"/>
        <v>2.0000000000000002E-5</v>
      </c>
      <c r="BA122" s="1">
        <f t="shared" si="58"/>
        <v>4.0080160320641281E-2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6"/>
        <v>110</v>
      </c>
      <c r="BK122" s="7">
        <f t="shared" si="66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>
        <f t="shared" si="34"/>
        <v>16130</v>
      </c>
      <c r="C123" s="1">
        <v>110</v>
      </c>
      <c r="D123" s="1">
        <v>33869</v>
      </c>
      <c r="E123" s="1">
        <v>1112</v>
      </c>
      <c r="F123" s="1">
        <v>0</v>
      </c>
      <c r="G123" s="1">
        <v>14997</v>
      </c>
      <c r="H123" s="1">
        <v>0</v>
      </c>
      <c r="I123" s="1">
        <v>21</v>
      </c>
      <c r="J123" s="5">
        <v>53.65</v>
      </c>
      <c r="K123" s="5">
        <v>1.69</v>
      </c>
      <c r="L123" s="5">
        <v>25.7</v>
      </c>
      <c r="M123" s="111">
        <v>1.06</v>
      </c>
      <c r="N123" s="1">
        <v>6687</v>
      </c>
      <c r="O123" s="1">
        <v>9433</v>
      </c>
      <c r="P123" s="1">
        <v>27</v>
      </c>
      <c r="Q123" s="1">
        <v>9397</v>
      </c>
      <c r="R123" s="1">
        <v>9</v>
      </c>
      <c r="S123" s="1">
        <v>0</v>
      </c>
      <c r="T123" s="1">
        <v>34</v>
      </c>
      <c r="U123" s="1">
        <v>3</v>
      </c>
      <c r="V123" s="1">
        <v>39</v>
      </c>
      <c r="W123" s="1">
        <v>441</v>
      </c>
      <c r="X123" s="1">
        <v>21</v>
      </c>
      <c r="Y123" s="114">
        <v>0.66</v>
      </c>
      <c r="AA123" s="1">
        <f t="shared" si="51"/>
        <v>33872</v>
      </c>
      <c r="AB123" s="1">
        <f t="shared" si="51"/>
        <v>1151</v>
      </c>
      <c r="AC123" s="1">
        <f t="shared" si="52"/>
        <v>15438</v>
      </c>
      <c r="AD123" s="1">
        <f t="shared" si="53"/>
        <v>42</v>
      </c>
      <c r="AE123" s="1">
        <f t="shared" si="61"/>
        <v>-67</v>
      </c>
      <c r="AF123" s="1">
        <f t="shared" si="54"/>
        <v>85</v>
      </c>
      <c r="AG123" s="1">
        <f t="shared" si="54"/>
        <v>0</v>
      </c>
      <c r="AH123" s="1">
        <f t="shared" si="54"/>
        <v>1</v>
      </c>
      <c r="AI123" s="1">
        <f t="shared" si="62"/>
        <v>19</v>
      </c>
      <c r="AJ123" s="9">
        <f t="shared" si="35"/>
        <v>1.3019218846869187E-3</v>
      </c>
      <c r="AK123" s="9">
        <f t="shared" si="36"/>
        <v>0.3226</v>
      </c>
      <c r="AL123" s="9">
        <f t="shared" si="37"/>
        <v>2.2239999999999999E-2</v>
      </c>
      <c r="AM123" s="9">
        <f t="shared" si="38"/>
        <v>0.29993999999999998</v>
      </c>
      <c r="AN123" s="9">
        <f t="shared" si="39"/>
        <v>4.2000000000000002E-4</v>
      </c>
      <c r="AO123" s="9">
        <f t="shared" si="40"/>
        <v>3.8000000000000002E-4</v>
      </c>
      <c r="AP123" s="1">
        <f t="shared" si="55"/>
        <v>-2</v>
      </c>
      <c r="AQ123" s="1">
        <f t="shared" si="55"/>
        <v>3</v>
      </c>
      <c r="AS123" s="1">
        <f t="shared" si="56"/>
        <v>1</v>
      </c>
      <c r="AT123" s="1">
        <f t="shared" si="63"/>
        <v>2</v>
      </c>
      <c r="AU123" s="1">
        <f t="shared" si="41"/>
        <v>501</v>
      </c>
      <c r="AV123" s="9">
        <f t="shared" si="57"/>
        <v>1.0019999999999999E-2</v>
      </c>
      <c r="AW123" s="9">
        <f t="shared" si="42"/>
        <v>7.7999999999999999E-4</v>
      </c>
      <c r="AX123" s="9">
        <f t="shared" si="43"/>
        <v>8.8199999999999997E-3</v>
      </c>
      <c r="AY123" s="9">
        <f t="shared" si="44"/>
        <v>4.2000000000000002E-4</v>
      </c>
      <c r="AZ123" s="9">
        <f t="shared" si="45"/>
        <v>4.0000000000000003E-5</v>
      </c>
      <c r="BA123" s="1">
        <f t="shared" si="58"/>
        <v>4.1916167664670656E-2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6"/>
        <v>111</v>
      </c>
      <c r="BK123" s="7">
        <f t="shared" si="66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>
        <f t="shared" si="34"/>
        <v>16147</v>
      </c>
      <c r="C124" s="1">
        <v>111</v>
      </c>
      <c r="D124" s="1">
        <v>33851</v>
      </c>
      <c r="E124" s="1">
        <v>1048</v>
      </c>
      <c r="F124" s="1">
        <v>0</v>
      </c>
      <c r="G124" s="1">
        <v>15078</v>
      </c>
      <c r="H124" s="1">
        <v>0</v>
      </c>
      <c r="I124" s="1">
        <v>21</v>
      </c>
      <c r="J124" s="5">
        <v>53.65</v>
      </c>
      <c r="K124" s="5">
        <v>1.69</v>
      </c>
      <c r="L124" s="5">
        <v>25.7</v>
      </c>
      <c r="M124" s="111">
        <v>1.05</v>
      </c>
      <c r="N124" s="1">
        <v>6704</v>
      </c>
      <c r="O124" s="1">
        <v>9433</v>
      </c>
      <c r="P124" s="1">
        <v>22</v>
      </c>
      <c r="Q124" s="1">
        <v>9401</v>
      </c>
      <c r="R124" s="1">
        <v>9</v>
      </c>
      <c r="S124" s="1">
        <v>0</v>
      </c>
      <c r="T124" s="1">
        <v>32</v>
      </c>
      <c r="U124" s="1">
        <v>3</v>
      </c>
      <c r="V124" s="1">
        <v>36</v>
      </c>
      <c r="W124" s="1">
        <v>443</v>
      </c>
      <c r="X124" s="1">
        <v>21</v>
      </c>
      <c r="Y124" s="114">
        <v>0.66</v>
      </c>
      <c r="AA124" s="1">
        <f t="shared" si="51"/>
        <v>33854</v>
      </c>
      <c r="AB124" s="1">
        <f t="shared" si="51"/>
        <v>1084</v>
      </c>
      <c r="AC124" s="1">
        <f t="shared" si="52"/>
        <v>15521</v>
      </c>
      <c r="AD124" s="1">
        <f t="shared" si="53"/>
        <v>42</v>
      </c>
      <c r="AE124" s="1">
        <f t="shared" si="61"/>
        <v>-64</v>
      </c>
      <c r="AF124" s="1">
        <f t="shared" si="54"/>
        <v>81</v>
      </c>
      <c r="AG124" s="1">
        <f t="shared" si="54"/>
        <v>0</v>
      </c>
      <c r="AH124" s="1">
        <f t="shared" si="54"/>
        <v>0</v>
      </c>
      <c r="AI124" s="1">
        <f t="shared" si="62"/>
        <v>17</v>
      </c>
      <c r="AJ124" s="9">
        <f t="shared" si="35"/>
        <v>1.3005511859788196E-3</v>
      </c>
      <c r="AK124" s="9">
        <f t="shared" si="36"/>
        <v>0.32294</v>
      </c>
      <c r="AL124" s="9">
        <f t="shared" si="37"/>
        <v>2.0959999999999999E-2</v>
      </c>
      <c r="AM124" s="9">
        <f t="shared" si="38"/>
        <v>0.30155999999999999</v>
      </c>
      <c r="AN124" s="9">
        <f t="shared" si="39"/>
        <v>4.2000000000000002E-4</v>
      </c>
      <c r="AO124" s="9">
        <f t="shared" si="40"/>
        <v>3.4000000000000002E-4</v>
      </c>
      <c r="AP124" s="1">
        <f t="shared" si="55"/>
        <v>-3</v>
      </c>
      <c r="AQ124" s="1">
        <f t="shared" si="55"/>
        <v>2</v>
      </c>
      <c r="AS124" s="1">
        <f t="shared" si="56"/>
        <v>0</v>
      </c>
      <c r="AT124" s="1">
        <f t="shared" si="63"/>
        <v>-1</v>
      </c>
      <c r="AU124" s="1">
        <f t="shared" si="41"/>
        <v>500</v>
      </c>
      <c r="AV124" s="9">
        <f t="shared" si="57"/>
        <v>0.01</v>
      </c>
      <c r="AW124" s="9">
        <f t="shared" si="42"/>
        <v>7.2000000000000005E-4</v>
      </c>
      <c r="AX124" s="9">
        <f t="shared" si="43"/>
        <v>8.8599999999999998E-3</v>
      </c>
      <c r="AY124" s="9">
        <f t="shared" si="44"/>
        <v>4.2000000000000002E-4</v>
      </c>
      <c r="AZ124" s="9">
        <f t="shared" si="45"/>
        <v>-2.0000000000000002E-5</v>
      </c>
      <c r="BA124" s="1">
        <f t="shared" si="58"/>
        <v>4.2000000000000003E-2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6"/>
        <v>112</v>
      </c>
      <c r="BK124" s="7">
        <f t="shared" si="66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>
        <f t="shared" si="34"/>
        <v>16162</v>
      </c>
      <c r="C125" s="1">
        <v>112</v>
      </c>
      <c r="D125" s="1">
        <v>33836</v>
      </c>
      <c r="E125" s="1">
        <v>988</v>
      </c>
      <c r="F125" s="1">
        <v>0</v>
      </c>
      <c r="G125" s="1">
        <v>15153</v>
      </c>
      <c r="H125" s="1">
        <v>0</v>
      </c>
      <c r="I125" s="1">
        <v>21</v>
      </c>
      <c r="J125" s="5">
        <v>53.64</v>
      </c>
      <c r="K125" s="5">
        <v>1.69</v>
      </c>
      <c r="L125" s="5">
        <v>25.7</v>
      </c>
      <c r="M125" s="111">
        <v>1.05</v>
      </c>
      <c r="N125" s="1">
        <v>6719</v>
      </c>
      <c r="O125" s="1">
        <v>9433</v>
      </c>
      <c r="P125" s="1">
        <v>19</v>
      </c>
      <c r="Q125" s="1">
        <v>9405</v>
      </c>
      <c r="R125" s="1">
        <v>9</v>
      </c>
      <c r="S125" s="1">
        <v>0</v>
      </c>
      <c r="T125" s="1">
        <v>30</v>
      </c>
      <c r="U125" s="1">
        <v>2</v>
      </c>
      <c r="V125" s="1">
        <v>34</v>
      </c>
      <c r="W125" s="1">
        <v>446</v>
      </c>
      <c r="X125" s="1">
        <v>21</v>
      </c>
      <c r="Y125" s="114">
        <v>0.66</v>
      </c>
      <c r="AA125" s="1">
        <f t="shared" si="51"/>
        <v>33838</v>
      </c>
      <c r="AB125" s="1">
        <f t="shared" si="51"/>
        <v>1022</v>
      </c>
      <c r="AC125" s="1">
        <f t="shared" si="52"/>
        <v>15599</v>
      </c>
      <c r="AD125" s="1">
        <f t="shared" si="53"/>
        <v>42</v>
      </c>
      <c r="AE125" s="1">
        <f t="shared" si="61"/>
        <v>-60</v>
      </c>
      <c r="AF125" s="1">
        <f t="shared" si="54"/>
        <v>75</v>
      </c>
      <c r="AG125" s="1">
        <f t="shared" si="54"/>
        <v>0</v>
      </c>
      <c r="AH125" s="1">
        <f t="shared" si="54"/>
        <v>0</v>
      </c>
      <c r="AI125" s="1">
        <f t="shared" si="62"/>
        <v>15</v>
      </c>
      <c r="AJ125" s="9">
        <f t="shared" si="35"/>
        <v>1.2993441405766612E-3</v>
      </c>
      <c r="AK125" s="9">
        <f t="shared" si="36"/>
        <v>0.32324000000000003</v>
      </c>
      <c r="AL125" s="9">
        <f t="shared" si="37"/>
        <v>1.976E-2</v>
      </c>
      <c r="AM125" s="9">
        <f t="shared" si="38"/>
        <v>0.30306</v>
      </c>
      <c r="AN125" s="9">
        <f t="shared" si="39"/>
        <v>4.2000000000000002E-4</v>
      </c>
      <c r="AO125" s="9">
        <f t="shared" si="40"/>
        <v>2.9999999999999997E-4</v>
      </c>
      <c r="AP125" s="1">
        <f t="shared" si="55"/>
        <v>-2</v>
      </c>
      <c r="AQ125" s="1">
        <f t="shared" si="55"/>
        <v>3</v>
      </c>
      <c r="AS125" s="1">
        <f t="shared" si="56"/>
        <v>0</v>
      </c>
      <c r="AT125" s="1">
        <f t="shared" si="63"/>
        <v>1</v>
      </c>
      <c r="AU125" s="1">
        <f t="shared" si="41"/>
        <v>501</v>
      </c>
      <c r="AV125" s="9">
        <f t="shared" si="57"/>
        <v>1.0019999999999999E-2</v>
      </c>
      <c r="AW125" s="9">
        <f t="shared" si="42"/>
        <v>6.8000000000000005E-4</v>
      </c>
      <c r="AX125" s="9">
        <f t="shared" si="43"/>
        <v>8.9200000000000008E-3</v>
      </c>
      <c r="AY125" s="9">
        <f t="shared" si="44"/>
        <v>4.2000000000000002E-4</v>
      </c>
      <c r="AZ125" s="9">
        <f t="shared" si="45"/>
        <v>2.0000000000000002E-5</v>
      </c>
      <c r="BA125" s="1">
        <f t="shared" si="58"/>
        <v>4.1916167664670656E-2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6"/>
        <v>113</v>
      </c>
      <c r="BK125" s="7">
        <f t="shared" si="66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>
        <f t="shared" si="34"/>
        <v>16177</v>
      </c>
      <c r="C126" s="1">
        <v>113</v>
      </c>
      <c r="D126" s="1">
        <v>33821</v>
      </c>
      <c r="E126" s="1">
        <v>929</v>
      </c>
      <c r="F126" s="1">
        <v>0</v>
      </c>
      <c r="G126" s="1">
        <v>15227</v>
      </c>
      <c r="H126" s="1">
        <v>0</v>
      </c>
      <c r="I126" s="1">
        <v>21</v>
      </c>
      <c r="J126" s="5">
        <v>53.64</v>
      </c>
      <c r="K126" s="5">
        <v>1.69</v>
      </c>
      <c r="L126" s="5">
        <v>25.7</v>
      </c>
      <c r="M126" s="111">
        <v>1.05</v>
      </c>
      <c r="N126" s="1">
        <v>6734</v>
      </c>
      <c r="O126" s="1">
        <v>9433</v>
      </c>
      <c r="P126" s="1">
        <v>15</v>
      </c>
      <c r="Q126" s="1">
        <v>9408</v>
      </c>
      <c r="R126" s="1">
        <v>9</v>
      </c>
      <c r="S126" s="1">
        <v>0</v>
      </c>
      <c r="T126" s="1">
        <v>28</v>
      </c>
      <c r="U126" s="1">
        <v>2</v>
      </c>
      <c r="V126" s="1">
        <v>32</v>
      </c>
      <c r="W126" s="1">
        <v>448</v>
      </c>
      <c r="X126" s="1">
        <v>21</v>
      </c>
      <c r="Y126" s="114">
        <v>0.65</v>
      </c>
      <c r="AA126" s="1">
        <f t="shared" si="51"/>
        <v>33823</v>
      </c>
      <c r="AB126" s="1">
        <f t="shared" si="51"/>
        <v>961</v>
      </c>
      <c r="AC126" s="1">
        <f t="shared" si="52"/>
        <v>15675</v>
      </c>
      <c r="AD126" s="1">
        <f t="shared" si="53"/>
        <v>42</v>
      </c>
      <c r="AE126" s="1">
        <f t="shared" si="61"/>
        <v>-59</v>
      </c>
      <c r="AF126" s="1">
        <f t="shared" si="54"/>
        <v>74</v>
      </c>
      <c r="AG126" s="1">
        <f t="shared" si="54"/>
        <v>0</v>
      </c>
      <c r="AH126" s="1">
        <f t="shared" si="54"/>
        <v>0</v>
      </c>
      <c r="AI126" s="1">
        <f t="shared" si="62"/>
        <v>15</v>
      </c>
      <c r="AJ126" s="9">
        <f t="shared" si="35"/>
        <v>1.2981393336218088E-3</v>
      </c>
      <c r="AK126" s="9">
        <f t="shared" si="36"/>
        <v>0.32353999999999999</v>
      </c>
      <c r="AL126" s="9">
        <f t="shared" si="37"/>
        <v>1.8579999999999999E-2</v>
      </c>
      <c r="AM126" s="9">
        <f t="shared" si="38"/>
        <v>0.30453999999999998</v>
      </c>
      <c r="AN126" s="9">
        <f t="shared" si="39"/>
        <v>4.2000000000000002E-4</v>
      </c>
      <c r="AO126" s="9">
        <f t="shared" si="40"/>
        <v>2.9999999999999997E-4</v>
      </c>
      <c r="AP126" s="1">
        <f t="shared" si="55"/>
        <v>-2</v>
      </c>
      <c r="AQ126" s="1">
        <f t="shared" si="55"/>
        <v>2</v>
      </c>
      <c r="AS126" s="1">
        <f t="shared" si="56"/>
        <v>0</v>
      </c>
      <c r="AT126" s="1">
        <f t="shared" si="63"/>
        <v>0</v>
      </c>
      <c r="AU126" s="1">
        <f t="shared" si="41"/>
        <v>501</v>
      </c>
      <c r="AV126" s="9">
        <f t="shared" si="57"/>
        <v>1.0019999999999999E-2</v>
      </c>
      <c r="AW126" s="9">
        <f t="shared" si="42"/>
        <v>6.4000000000000005E-4</v>
      </c>
      <c r="AX126" s="9">
        <f t="shared" si="43"/>
        <v>8.9599999999999992E-3</v>
      </c>
      <c r="AY126" s="9">
        <f t="shared" si="44"/>
        <v>4.2000000000000002E-4</v>
      </c>
      <c r="AZ126" s="9">
        <f t="shared" si="45"/>
        <v>0</v>
      </c>
      <c r="BA126" s="1">
        <f t="shared" si="58"/>
        <v>4.1916167664670656E-2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6"/>
        <v>114</v>
      </c>
      <c r="BK126" s="7">
        <f t="shared" si="66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>
        <f t="shared" si="34"/>
        <v>16191</v>
      </c>
      <c r="C127" s="1">
        <v>114</v>
      </c>
      <c r="D127" s="1">
        <v>33808</v>
      </c>
      <c r="E127" s="1">
        <v>876</v>
      </c>
      <c r="F127" s="1">
        <v>0</v>
      </c>
      <c r="G127" s="1">
        <v>15293</v>
      </c>
      <c r="H127" s="1">
        <v>0</v>
      </c>
      <c r="I127" s="1">
        <v>22</v>
      </c>
      <c r="J127" s="5">
        <v>53.63</v>
      </c>
      <c r="K127" s="5">
        <v>1.69</v>
      </c>
      <c r="L127" s="5">
        <v>25.7</v>
      </c>
      <c r="M127" s="111">
        <v>1.04</v>
      </c>
      <c r="N127" s="1">
        <v>6748</v>
      </c>
      <c r="O127" s="1">
        <v>9433</v>
      </c>
      <c r="P127" s="1">
        <v>13</v>
      </c>
      <c r="Q127" s="1">
        <v>9410</v>
      </c>
      <c r="R127" s="1">
        <v>9</v>
      </c>
      <c r="S127" s="1">
        <v>0</v>
      </c>
      <c r="T127" s="1">
        <v>26</v>
      </c>
      <c r="U127" s="1">
        <v>2</v>
      </c>
      <c r="V127" s="1">
        <v>29</v>
      </c>
      <c r="W127" s="1">
        <v>451</v>
      </c>
      <c r="X127" s="1">
        <v>22</v>
      </c>
      <c r="Y127" s="114">
        <v>0.65</v>
      </c>
      <c r="AA127" s="1">
        <f t="shared" si="51"/>
        <v>33810</v>
      </c>
      <c r="AB127" s="1">
        <f t="shared" si="51"/>
        <v>905</v>
      </c>
      <c r="AC127" s="1">
        <f t="shared" si="52"/>
        <v>15744</v>
      </c>
      <c r="AD127" s="1">
        <f t="shared" si="53"/>
        <v>44</v>
      </c>
      <c r="AE127" s="1">
        <f t="shared" si="61"/>
        <v>-53</v>
      </c>
      <c r="AF127" s="1">
        <f t="shared" si="54"/>
        <v>66</v>
      </c>
      <c r="AG127" s="1">
        <f t="shared" si="54"/>
        <v>0</v>
      </c>
      <c r="AH127" s="1">
        <f t="shared" si="54"/>
        <v>1</v>
      </c>
      <c r="AI127" s="1">
        <f t="shared" si="62"/>
        <v>14</v>
      </c>
      <c r="AJ127" s="9">
        <f t="shared" si="35"/>
        <v>1.3587795688963004E-3</v>
      </c>
      <c r="AK127" s="9">
        <f t="shared" si="36"/>
        <v>0.32382</v>
      </c>
      <c r="AL127" s="9">
        <f t="shared" si="37"/>
        <v>1.7520000000000001E-2</v>
      </c>
      <c r="AM127" s="9">
        <f t="shared" si="38"/>
        <v>0.30586000000000002</v>
      </c>
      <c r="AN127" s="9">
        <f t="shared" si="39"/>
        <v>4.4000000000000002E-4</v>
      </c>
      <c r="AO127" s="9">
        <f t="shared" si="40"/>
        <v>2.7999999999999998E-4</v>
      </c>
      <c r="AP127" s="1">
        <f t="shared" si="55"/>
        <v>-3</v>
      </c>
      <c r="AQ127" s="1">
        <f t="shared" si="55"/>
        <v>3</v>
      </c>
      <c r="AS127" s="1">
        <f t="shared" si="56"/>
        <v>1</v>
      </c>
      <c r="AT127" s="1">
        <f t="shared" si="63"/>
        <v>1</v>
      </c>
      <c r="AU127" s="1">
        <f t="shared" si="41"/>
        <v>502</v>
      </c>
      <c r="AV127" s="9">
        <f t="shared" si="57"/>
        <v>1.004E-2</v>
      </c>
      <c r="AW127" s="9">
        <f t="shared" si="42"/>
        <v>5.8E-4</v>
      </c>
      <c r="AX127" s="9">
        <f t="shared" si="43"/>
        <v>9.0200000000000002E-3</v>
      </c>
      <c r="AY127" s="9">
        <f t="shared" si="44"/>
        <v>4.4000000000000002E-4</v>
      </c>
      <c r="AZ127" s="9">
        <f t="shared" si="45"/>
        <v>2.0000000000000002E-5</v>
      </c>
      <c r="BA127" s="1">
        <f t="shared" si="58"/>
        <v>4.3824701195219126E-2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6"/>
        <v>115</v>
      </c>
      <c r="BK127" s="7">
        <f t="shared" si="66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>
        <f t="shared" si="34"/>
        <v>16204</v>
      </c>
      <c r="C128" s="1">
        <v>115</v>
      </c>
      <c r="D128" s="1">
        <v>33795</v>
      </c>
      <c r="E128" s="1">
        <v>825</v>
      </c>
      <c r="F128" s="1">
        <v>0</v>
      </c>
      <c r="G128" s="1">
        <v>15357</v>
      </c>
      <c r="H128" s="1">
        <v>0</v>
      </c>
      <c r="I128" s="1">
        <v>22</v>
      </c>
      <c r="J128" s="5">
        <v>53.63</v>
      </c>
      <c r="K128" s="5">
        <v>1.68</v>
      </c>
      <c r="L128" s="5">
        <v>25.7</v>
      </c>
      <c r="M128" s="111">
        <v>1.04</v>
      </c>
      <c r="N128" s="1">
        <v>6761</v>
      </c>
      <c r="O128" s="1">
        <v>9433</v>
      </c>
      <c r="P128" s="1">
        <v>10</v>
      </c>
      <c r="Q128" s="1">
        <v>9413</v>
      </c>
      <c r="R128" s="1">
        <v>9</v>
      </c>
      <c r="S128" s="1">
        <v>0</v>
      </c>
      <c r="T128" s="1">
        <v>24</v>
      </c>
      <c r="U128" s="1">
        <v>2</v>
      </c>
      <c r="V128" s="1">
        <v>28</v>
      </c>
      <c r="W128" s="1">
        <v>453</v>
      </c>
      <c r="X128" s="1">
        <v>22</v>
      </c>
      <c r="Y128" s="114">
        <v>0.65</v>
      </c>
      <c r="AA128" s="1">
        <f t="shared" si="51"/>
        <v>33797</v>
      </c>
      <c r="AB128" s="1">
        <f t="shared" si="51"/>
        <v>853</v>
      </c>
      <c r="AC128" s="1">
        <f t="shared" si="52"/>
        <v>15810</v>
      </c>
      <c r="AD128" s="1">
        <f t="shared" si="53"/>
        <v>44</v>
      </c>
      <c r="AE128" s="1">
        <f t="shared" si="61"/>
        <v>-51</v>
      </c>
      <c r="AF128" s="1">
        <f t="shared" si="54"/>
        <v>64</v>
      </c>
      <c r="AG128" s="1">
        <f t="shared" si="54"/>
        <v>0</v>
      </c>
      <c r="AH128" s="1">
        <f t="shared" si="54"/>
        <v>0</v>
      </c>
      <c r="AI128" s="1">
        <f t="shared" si="62"/>
        <v>13</v>
      </c>
      <c r="AJ128" s="9">
        <f t="shared" si="35"/>
        <v>1.3576894593927426E-3</v>
      </c>
      <c r="AK128" s="9">
        <f t="shared" si="36"/>
        <v>0.32407999999999998</v>
      </c>
      <c r="AL128" s="9">
        <f t="shared" si="37"/>
        <v>1.6500000000000001E-2</v>
      </c>
      <c r="AM128" s="9">
        <f t="shared" si="38"/>
        <v>0.30714000000000002</v>
      </c>
      <c r="AN128" s="9">
        <f t="shared" si="39"/>
        <v>4.4000000000000002E-4</v>
      </c>
      <c r="AO128" s="9">
        <f t="shared" si="40"/>
        <v>2.5999999999999998E-4</v>
      </c>
      <c r="AP128" s="1">
        <f t="shared" si="55"/>
        <v>-1</v>
      </c>
      <c r="AQ128" s="1">
        <f t="shared" si="55"/>
        <v>2</v>
      </c>
      <c r="AS128" s="1">
        <f t="shared" si="56"/>
        <v>0</v>
      </c>
      <c r="AT128" s="1">
        <f t="shared" si="63"/>
        <v>1</v>
      </c>
      <c r="AU128" s="1">
        <f t="shared" si="41"/>
        <v>503</v>
      </c>
      <c r="AV128" s="9">
        <f t="shared" si="57"/>
        <v>1.0059999999999999E-2</v>
      </c>
      <c r="AW128" s="9">
        <f t="shared" si="42"/>
        <v>5.5999999999999995E-4</v>
      </c>
      <c r="AX128" s="9">
        <f t="shared" si="43"/>
        <v>9.0600000000000003E-3</v>
      </c>
      <c r="AY128" s="9">
        <f t="shared" si="44"/>
        <v>4.4000000000000002E-4</v>
      </c>
      <c r="AZ128" s="9">
        <f t="shared" si="45"/>
        <v>2.0000000000000002E-5</v>
      </c>
      <c r="BA128" s="1">
        <f t="shared" si="58"/>
        <v>4.37375745526839E-2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7">+BJ127+1</f>
        <v>116</v>
      </c>
      <c r="BK128" s="7">
        <f t="shared" si="67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>
        <f t="shared" si="34"/>
        <v>16217</v>
      </c>
      <c r="C129" s="1">
        <v>116</v>
      </c>
      <c r="D129" s="1">
        <v>33782</v>
      </c>
      <c r="E129" s="1">
        <v>778</v>
      </c>
      <c r="F129" s="1">
        <v>0</v>
      </c>
      <c r="G129" s="1">
        <v>15417</v>
      </c>
      <c r="H129" s="1">
        <v>0</v>
      </c>
      <c r="I129" s="1">
        <v>22</v>
      </c>
      <c r="J129" s="5">
        <v>53.62</v>
      </c>
      <c r="K129" s="5">
        <v>1.68</v>
      </c>
      <c r="L129" s="5">
        <v>25.7</v>
      </c>
      <c r="M129" s="111">
        <v>1.04</v>
      </c>
      <c r="N129" s="1">
        <v>6774</v>
      </c>
      <c r="O129" s="1">
        <v>9433</v>
      </c>
      <c r="P129" s="1">
        <v>9</v>
      </c>
      <c r="Q129" s="1">
        <v>9414</v>
      </c>
      <c r="R129" s="1">
        <v>9</v>
      </c>
      <c r="S129" s="1">
        <v>0</v>
      </c>
      <c r="T129" s="1">
        <v>23</v>
      </c>
      <c r="U129" s="1">
        <v>2</v>
      </c>
      <c r="V129" s="1">
        <v>26</v>
      </c>
      <c r="W129" s="1">
        <v>455</v>
      </c>
      <c r="X129" s="1">
        <v>22</v>
      </c>
      <c r="Y129" s="114">
        <v>0.65</v>
      </c>
      <c r="AA129" s="1">
        <f t="shared" si="51"/>
        <v>33784</v>
      </c>
      <c r="AB129" s="1">
        <f t="shared" si="51"/>
        <v>804</v>
      </c>
      <c r="AC129" s="1">
        <f t="shared" si="52"/>
        <v>15872</v>
      </c>
      <c r="AD129" s="1">
        <f t="shared" si="53"/>
        <v>44</v>
      </c>
      <c r="AE129" s="1">
        <f t="shared" si="61"/>
        <v>-47</v>
      </c>
      <c r="AF129" s="1">
        <f t="shared" si="54"/>
        <v>60</v>
      </c>
      <c r="AG129" s="1">
        <f t="shared" si="54"/>
        <v>0</v>
      </c>
      <c r="AH129" s="1">
        <f t="shared" si="54"/>
        <v>0</v>
      </c>
      <c r="AI129" s="1">
        <f t="shared" si="62"/>
        <v>13</v>
      </c>
      <c r="AJ129" s="9">
        <f t="shared" si="35"/>
        <v>1.3566010976136154E-3</v>
      </c>
      <c r="AK129" s="9">
        <f t="shared" si="36"/>
        <v>0.32434000000000002</v>
      </c>
      <c r="AL129" s="9">
        <f t="shared" si="37"/>
        <v>1.5559999999999999E-2</v>
      </c>
      <c r="AM129" s="9">
        <f t="shared" si="38"/>
        <v>0.30834</v>
      </c>
      <c r="AN129" s="9">
        <f t="shared" si="39"/>
        <v>4.4000000000000002E-4</v>
      </c>
      <c r="AO129" s="9">
        <f t="shared" si="40"/>
        <v>2.5999999999999998E-4</v>
      </c>
      <c r="AP129" s="1">
        <f t="shared" si="55"/>
        <v>-2</v>
      </c>
      <c r="AQ129" s="1">
        <f t="shared" si="55"/>
        <v>2</v>
      </c>
      <c r="AS129" s="1">
        <f t="shared" si="56"/>
        <v>0</v>
      </c>
      <c r="AT129" s="1">
        <f t="shared" si="63"/>
        <v>0</v>
      </c>
      <c r="AU129" s="1">
        <f t="shared" si="41"/>
        <v>503</v>
      </c>
      <c r="AV129" s="9">
        <f t="shared" si="57"/>
        <v>1.0059999999999999E-2</v>
      </c>
      <c r="AW129" s="9">
        <f t="shared" si="42"/>
        <v>5.1999999999999995E-4</v>
      </c>
      <c r="AX129" s="9">
        <f t="shared" si="43"/>
        <v>9.1000000000000004E-3</v>
      </c>
      <c r="AY129" s="9">
        <f t="shared" si="44"/>
        <v>4.4000000000000002E-4</v>
      </c>
      <c r="AZ129" s="9">
        <f t="shared" si="45"/>
        <v>0</v>
      </c>
      <c r="BA129" s="1">
        <f t="shared" si="58"/>
        <v>4.37375745526839E-2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7"/>
        <v>117</v>
      </c>
      <c r="BK129" s="7">
        <f t="shared" si="67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>
        <f t="shared" si="34"/>
        <v>16228</v>
      </c>
      <c r="C130" s="1">
        <v>117</v>
      </c>
      <c r="D130" s="1">
        <v>33770</v>
      </c>
      <c r="E130" s="1">
        <v>730</v>
      </c>
      <c r="F130" s="1">
        <v>0</v>
      </c>
      <c r="G130" s="1">
        <v>15476</v>
      </c>
      <c r="H130" s="1">
        <v>0</v>
      </c>
      <c r="I130" s="1">
        <v>22</v>
      </c>
      <c r="J130" s="5">
        <v>53.62</v>
      </c>
      <c r="K130" s="5">
        <v>1.68</v>
      </c>
      <c r="L130" s="5">
        <v>25.7</v>
      </c>
      <c r="M130" s="111">
        <v>1.04</v>
      </c>
      <c r="N130" s="1">
        <v>6785</v>
      </c>
      <c r="O130" s="1">
        <v>9433</v>
      </c>
      <c r="P130" s="1">
        <v>8</v>
      </c>
      <c r="Q130" s="1">
        <v>9415</v>
      </c>
      <c r="R130" s="1">
        <v>9</v>
      </c>
      <c r="S130" s="1">
        <v>0</v>
      </c>
      <c r="T130" s="1">
        <v>21</v>
      </c>
      <c r="U130" s="1">
        <v>2</v>
      </c>
      <c r="V130" s="1">
        <v>24</v>
      </c>
      <c r="W130" s="1">
        <v>457</v>
      </c>
      <c r="X130" s="1">
        <v>22</v>
      </c>
      <c r="Y130" s="114">
        <v>0.64</v>
      </c>
      <c r="AA130" s="1">
        <f t="shared" si="51"/>
        <v>33772</v>
      </c>
      <c r="AB130" s="1">
        <f t="shared" si="51"/>
        <v>754</v>
      </c>
      <c r="AC130" s="1">
        <f t="shared" si="52"/>
        <v>15933</v>
      </c>
      <c r="AD130" s="1">
        <f t="shared" si="53"/>
        <v>44</v>
      </c>
      <c r="AE130" s="1">
        <f t="shared" si="61"/>
        <v>-48</v>
      </c>
      <c r="AF130" s="1">
        <f t="shared" si="54"/>
        <v>59</v>
      </c>
      <c r="AG130" s="1">
        <f t="shared" si="54"/>
        <v>0</v>
      </c>
      <c r="AH130" s="1">
        <f t="shared" si="54"/>
        <v>0</v>
      </c>
      <c r="AI130" s="1">
        <f t="shared" si="62"/>
        <v>11</v>
      </c>
      <c r="AJ130" s="9">
        <f t="shared" si="35"/>
        <v>1.3556815380823268E-3</v>
      </c>
      <c r="AK130" s="9">
        <f t="shared" si="36"/>
        <v>0.32456000000000002</v>
      </c>
      <c r="AL130" s="9">
        <f t="shared" si="37"/>
        <v>1.46E-2</v>
      </c>
      <c r="AM130" s="9">
        <f t="shared" si="38"/>
        <v>0.30952000000000002</v>
      </c>
      <c r="AN130" s="9">
        <f t="shared" si="39"/>
        <v>4.4000000000000002E-4</v>
      </c>
      <c r="AO130" s="9">
        <f t="shared" si="40"/>
        <v>2.2000000000000001E-4</v>
      </c>
      <c r="AP130" s="1">
        <f t="shared" si="55"/>
        <v>-2</v>
      </c>
      <c r="AQ130" s="1">
        <f t="shared" si="55"/>
        <v>2</v>
      </c>
      <c r="AS130" s="1">
        <f t="shared" si="56"/>
        <v>0</v>
      </c>
      <c r="AT130" s="1">
        <f t="shared" si="63"/>
        <v>0</v>
      </c>
      <c r="AU130" s="1">
        <f t="shared" si="41"/>
        <v>503</v>
      </c>
      <c r="AV130" s="9">
        <f t="shared" si="57"/>
        <v>1.0059999999999999E-2</v>
      </c>
      <c r="AW130" s="9">
        <f t="shared" si="42"/>
        <v>4.8000000000000001E-4</v>
      </c>
      <c r="AX130" s="9">
        <f t="shared" si="43"/>
        <v>9.1400000000000006E-3</v>
      </c>
      <c r="AY130" s="9">
        <f t="shared" si="44"/>
        <v>4.4000000000000002E-4</v>
      </c>
      <c r="AZ130" s="9">
        <f t="shared" si="45"/>
        <v>0</v>
      </c>
      <c r="BA130" s="1">
        <f t="shared" si="58"/>
        <v>4.37375745526839E-2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7"/>
        <v>118</v>
      </c>
      <c r="BK130" s="7">
        <f t="shared" si="67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>
        <f t="shared" si="34"/>
        <v>16237</v>
      </c>
      <c r="C131" s="1">
        <v>118</v>
      </c>
      <c r="D131" s="1">
        <v>33761</v>
      </c>
      <c r="E131" s="1">
        <v>685</v>
      </c>
      <c r="F131" s="1">
        <v>0</v>
      </c>
      <c r="G131" s="1">
        <v>15530</v>
      </c>
      <c r="H131" s="1">
        <v>0</v>
      </c>
      <c r="I131" s="1">
        <v>22</v>
      </c>
      <c r="J131" s="5">
        <v>53.61</v>
      </c>
      <c r="K131" s="5">
        <v>1.68</v>
      </c>
      <c r="L131" s="5">
        <v>25.7</v>
      </c>
      <c r="M131" s="111">
        <v>1.03</v>
      </c>
      <c r="N131" s="1">
        <v>6794</v>
      </c>
      <c r="O131" s="1">
        <v>9433</v>
      </c>
      <c r="P131" s="1">
        <v>6</v>
      </c>
      <c r="Q131" s="1">
        <v>9417</v>
      </c>
      <c r="R131" s="1">
        <v>9</v>
      </c>
      <c r="S131" s="1">
        <v>0</v>
      </c>
      <c r="T131" s="1">
        <v>21</v>
      </c>
      <c r="U131" s="1">
        <v>2</v>
      </c>
      <c r="V131" s="1">
        <v>23</v>
      </c>
      <c r="W131" s="1">
        <v>459</v>
      </c>
      <c r="X131" s="1">
        <v>22</v>
      </c>
      <c r="Y131" s="114">
        <v>0.64</v>
      </c>
      <c r="AA131" s="1">
        <f t="shared" si="51"/>
        <v>33763</v>
      </c>
      <c r="AB131" s="1">
        <f t="shared" si="51"/>
        <v>708</v>
      </c>
      <c r="AC131" s="1">
        <f t="shared" si="52"/>
        <v>15989</v>
      </c>
      <c r="AD131" s="1">
        <f t="shared" si="53"/>
        <v>44</v>
      </c>
      <c r="AE131" s="1">
        <f t="shared" si="61"/>
        <v>-45</v>
      </c>
      <c r="AF131" s="1">
        <f t="shared" si="54"/>
        <v>54</v>
      </c>
      <c r="AG131" s="1">
        <f t="shared" si="54"/>
        <v>0</v>
      </c>
      <c r="AH131" s="1">
        <f t="shared" si="54"/>
        <v>0</v>
      </c>
      <c r="AI131" s="1">
        <f t="shared" si="62"/>
        <v>9</v>
      </c>
      <c r="AJ131" s="9">
        <f t="shared" si="35"/>
        <v>1.3549300979244935E-3</v>
      </c>
      <c r="AK131" s="9">
        <f t="shared" si="36"/>
        <v>0.32473999999999997</v>
      </c>
      <c r="AL131" s="9">
        <f t="shared" si="37"/>
        <v>1.37E-2</v>
      </c>
      <c r="AM131" s="9">
        <f t="shared" si="38"/>
        <v>0.31059999999999999</v>
      </c>
      <c r="AN131" s="9">
        <f t="shared" si="39"/>
        <v>4.4000000000000002E-4</v>
      </c>
      <c r="AO131" s="9">
        <f t="shared" si="40"/>
        <v>1.8000000000000001E-4</v>
      </c>
      <c r="AP131" s="1">
        <f t="shared" si="55"/>
        <v>-1</v>
      </c>
      <c r="AQ131" s="1">
        <f t="shared" si="55"/>
        <v>2</v>
      </c>
      <c r="AS131" s="1">
        <f t="shared" si="56"/>
        <v>0</v>
      </c>
      <c r="AT131" s="1">
        <f t="shared" si="63"/>
        <v>1</v>
      </c>
      <c r="AU131" s="1">
        <f t="shared" si="41"/>
        <v>504</v>
      </c>
      <c r="AV131" s="9">
        <f t="shared" si="57"/>
        <v>1.008E-2</v>
      </c>
      <c r="AW131" s="9">
        <f t="shared" si="42"/>
        <v>4.6000000000000001E-4</v>
      </c>
      <c r="AX131" s="9">
        <f t="shared" si="43"/>
        <v>9.1800000000000007E-3</v>
      </c>
      <c r="AY131" s="9">
        <f t="shared" si="44"/>
        <v>4.4000000000000002E-4</v>
      </c>
      <c r="AZ131" s="9">
        <f t="shared" si="45"/>
        <v>2.0000000000000002E-5</v>
      </c>
      <c r="BA131" s="1">
        <f t="shared" si="58"/>
        <v>4.3650793650793648E-2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7"/>
        <v>119</v>
      </c>
      <c r="BK131" s="7">
        <f t="shared" si="67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>
        <f t="shared" si="34"/>
        <v>16248</v>
      </c>
      <c r="C132" s="1">
        <v>119</v>
      </c>
      <c r="D132" s="1">
        <v>33751</v>
      </c>
      <c r="E132" s="1">
        <v>644</v>
      </c>
      <c r="F132" s="1">
        <v>0</v>
      </c>
      <c r="G132" s="1">
        <v>15582</v>
      </c>
      <c r="H132" s="1">
        <v>0</v>
      </c>
      <c r="I132" s="1">
        <v>22</v>
      </c>
      <c r="J132" s="5">
        <v>53.61</v>
      </c>
      <c r="K132" s="5">
        <v>1.68</v>
      </c>
      <c r="L132" s="5">
        <v>25.8</v>
      </c>
      <c r="M132" s="111">
        <v>1.03</v>
      </c>
      <c r="N132" s="1">
        <v>6805</v>
      </c>
      <c r="O132" s="1">
        <v>9433</v>
      </c>
      <c r="P132" s="1">
        <v>5</v>
      </c>
      <c r="Q132" s="1">
        <v>9418</v>
      </c>
      <c r="R132" s="1">
        <v>9</v>
      </c>
      <c r="S132" s="1">
        <v>0</v>
      </c>
      <c r="T132" s="1">
        <v>20</v>
      </c>
      <c r="U132" s="1">
        <v>2</v>
      </c>
      <c r="V132" s="1">
        <v>22</v>
      </c>
      <c r="W132" s="1">
        <v>460</v>
      </c>
      <c r="X132" s="1">
        <v>22</v>
      </c>
      <c r="Y132" s="114">
        <v>0.64</v>
      </c>
      <c r="AA132" s="1">
        <f t="shared" si="51"/>
        <v>33753</v>
      </c>
      <c r="AB132" s="1">
        <f t="shared" si="51"/>
        <v>666</v>
      </c>
      <c r="AC132" s="1">
        <f t="shared" si="52"/>
        <v>16042</v>
      </c>
      <c r="AD132" s="1">
        <f t="shared" si="53"/>
        <v>44</v>
      </c>
      <c r="AE132" s="1">
        <f t="shared" si="61"/>
        <v>-41</v>
      </c>
      <c r="AF132" s="1">
        <f t="shared" si="54"/>
        <v>52</v>
      </c>
      <c r="AG132" s="1">
        <f t="shared" si="54"/>
        <v>0</v>
      </c>
      <c r="AH132" s="1">
        <f t="shared" si="54"/>
        <v>0</v>
      </c>
      <c r="AI132" s="1">
        <f t="shared" si="62"/>
        <v>11</v>
      </c>
      <c r="AJ132" s="9">
        <f t="shared" si="35"/>
        <v>1.3540128015755786E-3</v>
      </c>
      <c r="AK132" s="9">
        <f t="shared" si="36"/>
        <v>0.32496000000000003</v>
      </c>
      <c r="AL132" s="9">
        <f t="shared" si="37"/>
        <v>1.2880000000000001E-2</v>
      </c>
      <c r="AM132" s="9">
        <f t="shared" si="38"/>
        <v>0.31163999999999997</v>
      </c>
      <c r="AN132" s="9">
        <f t="shared" si="39"/>
        <v>4.4000000000000002E-4</v>
      </c>
      <c r="AO132" s="9">
        <f t="shared" si="40"/>
        <v>2.2000000000000001E-4</v>
      </c>
      <c r="AP132" s="1">
        <f t="shared" si="55"/>
        <v>-1</v>
      </c>
      <c r="AQ132" s="1">
        <f t="shared" si="55"/>
        <v>1</v>
      </c>
      <c r="AS132" s="1">
        <f t="shared" si="56"/>
        <v>0</v>
      </c>
      <c r="AT132" s="1">
        <f t="shared" si="63"/>
        <v>0</v>
      </c>
      <c r="AU132" s="1">
        <f t="shared" si="41"/>
        <v>504</v>
      </c>
      <c r="AV132" s="9">
        <f t="shared" si="57"/>
        <v>1.008E-2</v>
      </c>
      <c r="AW132" s="9">
        <f t="shared" si="42"/>
        <v>4.4000000000000002E-4</v>
      </c>
      <c r="AX132" s="9">
        <f t="shared" si="43"/>
        <v>9.1999999999999998E-3</v>
      </c>
      <c r="AY132" s="9">
        <f t="shared" si="44"/>
        <v>4.4000000000000002E-4</v>
      </c>
      <c r="AZ132" s="9">
        <f t="shared" si="45"/>
        <v>0</v>
      </c>
      <c r="BA132" s="1">
        <f t="shared" si="58"/>
        <v>4.3650793650793648E-2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7"/>
        <v>120</v>
      </c>
      <c r="BK132" s="7">
        <f t="shared" si="67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>
        <f t="shared" si="34"/>
        <v>16257</v>
      </c>
      <c r="C133" s="1">
        <v>120</v>
      </c>
      <c r="D133" s="1">
        <v>33740</v>
      </c>
      <c r="E133" s="1">
        <v>607</v>
      </c>
      <c r="F133" s="1">
        <v>0</v>
      </c>
      <c r="G133" s="1">
        <v>15628</v>
      </c>
      <c r="H133" s="1">
        <v>0</v>
      </c>
      <c r="I133" s="1">
        <v>22</v>
      </c>
      <c r="J133" s="5">
        <v>53.61</v>
      </c>
      <c r="K133" s="5">
        <v>1.68</v>
      </c>
      <c r="L133" s="5">
        <v>25.8</v>
      </c>
      <c r="M133" s="111">
        <v>1.03</v>
      </c>
      <c r="N133" s="1">
        <v>6815</v>
      </c>
      <c r="O133" s="1">
        <v>9433</v>
      </c>
      <c r="P133" s="1">
        <v>5</v>
      </c>
      <c r="Q133" s="1">
        <v>9418</v>
      </c>
      <c r="R133" s="1">
        <v>9</v>
      </c>
      <c r="S133" s="1">
        <v>0</v>
      </c>
      <c r="T133" s="1">
        <v>18</v>
      </c>
      <c r="U133" s="1">
        <v>2</v>
      </c>
      <c r="V133" s="1">
        <v>21</v>
      </c>
      <c r="W133" s="1">
        <v>461</v>
      </c>
      <c r="X133" s="1">
        <v>22</v>
      </c>
      <c r="Y133" s="114">
        <v>0.64</v>
      </c>
      <c r="AA133" s="1">
        <f t="shared" si="51"/>
        <v>33742</v>
      </c>
      <c r="AB133" s="1">
        <f t="shared" si="51"/>
        <v>628</v>
      </c>
      <c r="AC133" s="1">
        <f t="shared" si="52"/>
        <v>16089</v>
      </c>
      <c r="AD133" s="1">
        <f t="shared" si="53"/>
        <v>44</v>
      </c>
      <c r="AE133" s="1">
        <f t="shared" si="61"/>
        <v>-37</v>
      </c>
      <c r="AF133" s="1">
        <f t="shared" si="54"/>
        <v>46</v>
      </c>
      <c r="AG133" s="1">
        <f t="shared" si="54"/>
        <v>0</v>
      </c>
      <c r="AH133" s="1">
        <f t="shared" si="54"/>
        <v>0</v>
      </c>
      <c r="AI133" s="1">
        <f t="shared" si="62"/>
        <v>9</v>
      </c>
      <c r="AJ133" s="9">
        <f t="shared" si="35"/>
        <v>1.3532632096942855E-3</v>
      </c>
      <c r="AK133" s="9">
        <f t="shared" si="36"/>
        <v>0.32513999999999998</v>
      </c>
      <c r="AL133" s="9">
        <f t="shared" si="37"/>
        <v>1.214E-2</v>
      </c>
      <c r="AM133" s="9">
        <f t="shared" si="38"/>
        <v>0.31256</v>
      </c>
      <c r="AN133" s="9">
        <f t="shared" si="39"/>
        <v>4.4000000000000002E-4</v>
      </c>
      <c r="AO133" s="9">
        <f t="shared" si="40"/>
        <v>1.8000000000000001E-4</v>
      </c>
      <c r="AP133" s="1">
        <f t="shared" si="55"/>
        <v>-1</v>
      </c>
      <c r="AQ133" s="1">
        <f t="shared" si="55"/>
        <v>1</v>
      </c>
      <c r="AS133" s="1">
        <f t="shared" si="56"/>
        <v>0</v>
      </c>
      <c r="AT133" s="1">
        <f t="shared" si="63"/>
        <v>0</v>
      </c>
      <c r="AU133" s="1">
        <f t="shared" si="41"/>
        <v>504</v>
      </c>
      <c r="AV133" s="9">
        <f t="shared" si="57"/>
        <v>1.008E-2</v>
      </c>
      <c r="AW133" s="9">
        <f t="shared" si="42"/>
        <v>4.2000000000000002E-4</v>
      </c>
      <c r="AX133" s="9">
        <f t="shared" si="43"/>
        <v>9.2200000000000008E-3</v>
      </c>
      <c r="AY133" s="9">
        <f t="shared" si="44"/>
        <v>4.4000000000000002E-4</v>
      </c>
      <c r="AZ133" s="9">
        <f t="shared" si="45"/>
        <v>0</v>
      </c>
      <c r="BA133" s="1">
        <f t="shared" si="58"/>
        <v>4.3650793650793648E-2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7"/>
        <v>121</v>
      </c>
      <c r="BK133" s="7">
        <f t="shared" si="67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>
        <f t="shared" si="34"/>
        <v>16266</v>
      </c>
      <c r="C134" s="1">
        <v>121</v>
      </c>
      <c r="D134" s="1">
        <v>33732</v>
      </c>
      <c r="E134" s="1">
        <v>573</v>
      </c>
      <c r="F134" s="1">
        <v>0</v>
      </c>
      <c r="G134" s="1">
        <v>15671</v>
      </c>
      <c r="H134" s="1">
        <v>0</v>
      </c>
      <c r="I134" s="1">
        <v>22</v>
      </c>
      <c r="J134" s="5">
        <v>53.6</v>
      </c>
      <c r="K134" s="5">
        <v>1.68</v>
      </c>
      <c r="L134" s="5">
        <v>25.8</v>
      </c>
      <c r="M134" s="111">
        <v>1.03</v>
      </c>
      <c r="N134" s="1">
        <v>6823</v>
      </c>
      <c r="O134" s="1">
        <v>9433</v>
      </c>
      <c r="P134" s="1">
        <v>4</v>
      </c>
      <c r="Q134" s="1">
        <v>9419</v>
      </c>
      <c r="R134" s="1">
        <v>9</v>
      </c>
      <c r="S134" s="1">
        <v>0</v>
      </c>
      <c r="T134" s="1">
        <v>17</v>
      </c>
      <c r="U134" s="1">
        <v>1</v>
      </c>
      <c r="V134" s="1">
        <v>20</v>
      </c>
      <c r="W134" s="1">
        <v>463</v>
      </c>
      <c r="X134" s="1">
        <v>22</v>
      </c>
      <c r="Y134" s="114">
        <v>0.64</v>
      </c>
      <c r="AA134" s="1">
        <f t="shared" si="51"/>
        <v>33733</v>
      </c>
      <c r="AB134" s="1">
        <f t="shared" si="51"/>
        <v>593</v>
      </c>
      <c r="AC134" s="1">
        <f t="shared" si="52"/>
        <v>16134</v>
      </c>
      <c r="AD134" s="1">
        <f t="shared" si="53"/>
        <v>44</v>
      </c>
      <c r="AE134" s="1">
        <f t="shared" si="61"/>
        <v>-34</v>
      </c>
      <c r="AF134" s="1">
        <f t="shared" si="54"/>
        <v>43</v>
      </c>
      <c r="AG134" s="1">
        <f t="shared" si="54"/>
        <v>0</v>
      </c>
      <c r="AH134" s="1">
        <f t="shared" si="54"/>
        <v>0</v>
      </c>
      <c r="AI134" s="1">
        <f t="shared" si="62"/>
        <v>9</v>
      </c>
      <c r="AJ134" s="9">
        <f t="shared" si="35"/>
        <v>1.3525144473134146E-3</v>
      </c>
      <c r="AK134" s="9">
        <f t="shared" si="36"/>
        <v>0.32532</v>
      </c>
      <c r="AL134" s="9">
        <f t="shared" si="37"/>
        <v>1.146E-2</v>
      </c>
      <c r="AM134" s="9">
        <f t="shared" si="38"/>
        <v>0.31341999999999998</v>
      </c>
      <c r="AN134" s="9">
        <f t="shared" si="39"/>
        <v>4.4000000000000002E-4</v>
      </c>
      <c r="AO134" s="9">
        <f t="shared" si="40"/>
        <v>1.8000000000000001E-4</v>
      </c>
      <c r="AP134" s="1">
        <f t="shared" si="55"/>
        <v>-1</v>
      </c>
      <c r="AQ134" s="1">
        <f t="shared" si="55"/>
        <v>2</v>
      </c>
      <c r="AS134" s="1">
        <f t="shared" si="56"/>
        <v>0</v>
      </c>
      <c r="AT134" s="1">
        <f t="shared" si="63"/>
        <v>1</v>
      </c>
      <c r="AU134" s="1">
        <f t="shared" si="41"/>
        <v>505</v>
      </c>
      <c r="AV134" s="9">
        <f t="shared" si="57"/>
        <v>1.01E-2</v>
      </c>
      <c r="AW134" s="9">
        <f t="shared" si="42"/>
        <v>4.0000000000000002E-4</v>
      </c>
      <c r="AX134" s="9">
        <f t="shared" si="43"/>
        <v>9.2599999999999991E-3</v>
      </c>
      <c r="AY134" s="9">
        <f t="shared" si="44"/>
        <v>4.4000000000000002E-4</v>
      </c>
      <c r="AZ134" s="9">
        <f t="shared" si="45"/>
        <v>2.0000000000000002E-5</v>
      </c>
      <c r="BA134" s="1">
        <f t="shared" si="58"/>
        <v>4.3564356435643561E-2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7"/>
        <v>122</v>
      </c>
      <c r="BK134" s="7">
        <f t="shared" si="67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>
        <f t="shared" si="34"/>
        <v>16274</v>
      </c>
      <c r="C135" s="1">
        <v>122</v>
      </c>
      <c r="D135" s="1">
        <v>33723</v>
      </c>
      <c r="E135" s="1">
        <v>541</v>
      </c>
      <c r="F135" s="1">
        <v>0</v>
      </c>
      <c r="G135" s="1">
        <v>15711</v>
      </c>
      <c r="H135" s="1">
        <v>0</v>
      </c>
      <c r="I135" s="1">
        <v>22</v>
      </c>
      <c r="J135" s="5">
        <v>53.6</v>
      </c>
      <c r="K135" s="5">
        <v>1.68</v>
      </c>
      <c r="L135" s="5">
        <v>25.8</v>
      </c>
      <c r="M135" s="111">
        <v>1.03</v>
      </c>
      <c r="N135" s="1">
        <v>6832</v>
      </c>
      <c r="O135" s="1">
        <v>9433</v>
      </c>
      <c r="P135" s="1">
        <v>3</v>
      </c>
      <c r="Q135" s="1">
        <v>9420</v>
      </c>
      <c r="R135" s="1">
        <v>9</v>
      </c>
      <c r="S135" s="1">
        <v>0</v>
      </c>
      <c r="T135" s="1">
        <v>17</v>
      </c>
      <c r="U135" s="1">
        <v>1</v>
      </c>
      <c r="V135" s="1">
        <v>19</v>
      </c>
      <c r="W135" s="1">
        <v>464</v>
      </c>
      <c r="X135" s="1">
        <v>22</v>
      </c>
      <c r="Y135" s="114">
        <v>0.64</v>
      </c>
      <c r="AA135" s="1">
        <f t="shared" si="51"/>
        <v>33724</v>
      </c>
      <c r="AB135" s="1">
        <f t="shared" si="51"/>
        <v>560</v>
      </c>
      <c r="AC135" s="1">
        <f t="shared" si="52"/>
        <v>16175</v>
      </c>
      <c r="AD135" s="1">
        <f t="shared" si="53"/>
        <v>44</v>
      </c>
      <c r="AE135" s="1">
        <f t="shared" si="61"/>
        <v>-32</v>
      </c>
      <c r="AF135" s="1">
        <f t="shared" si="54"/>
        <v>40</v>
      </c>
      <c r="AG135" s="1">
        <f t="shared" si="54"/>
        <v>0</v>
      </c>
      <c r="AH135" s="1">
        <f t="shared" si="54"/>
        <v>0</v>
      </c>
      <c r="AI135" s="1">
        <f t="shared" si="62"/>
        <v>8</v>
      </c>
      <c r="AJ135" s="9">
        <f t="shared" si="35"/>
        <v>1.3518495760108148E-3</v>
      </c>
      <c r="AK135" s="9">
        <f t="shared" si="36"/>
        <v>0.32547999999999999</v>
      </c>
      <c r="AL135" s="9">
        <f t="shared" si="37"/>
        <v>1.082E-2</v>
      </c>
      <c r="AM135" s="9">
        <f t="shared" si="38"/>
        <v>0.31422</v>
      </c>
      <c r="AN135" s="9">
        <f t="shared" si="39"/>
        <v>4.4000000000000002E-4</v>
      </c>
      <c r="AO135" s="9">
        <f t="shared" si="40"/>
        <v>1.6000000000000001E-4</v>
      </c>
      <c r="AP135" s="1">
        <f t="shared" si="55"/>
        <v>-1</v>
      </c>
      <c r="AQ135" s="1">
        <f t="shared" si="55"/>
        <v>1</v>
      </c>
      <c r="AS135" s="1">
        <f t="shared" si="56"/>
        <v>0</v>
      </c>
      <c r="AT135" s="1">
        <f t="shared" si="63"/>
        <v>0</v>
      </c>
      <c r="AU135" s="1">
        <f t="shared" si="41"/>
        <v>505</v>
      </c>
      <c r="AV135" s="9">
        <f t="shared" si="57"/>
        <v>1.01E-2</v>
      </c>
      <c r="AW135" s="9">
        <f t="shared" si="42"/>
        <v>3.8000000000000002E-4</v>
      </c>
      <c r="AX135" s="9">
        <f t="shared" si="43"/>
        <v>9.2800000000000001E-3</v>
      </c>
      <c r="AY135" s="9">
        <f t="shared" si="44"/>
        <v>4.4000000000000002E-4</v>
      </c>
      <c r="AZ135" s="9">
        <f t="shared" si="45"/>
        <v>0</v>
      </c>
      <c r="BA135" s="1">
        <f t="shared" si="58"/>
        <v>4.3564356435643561E-2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7"/>
        <v>123</v>
      </c>
      <c r="BK135" s="7">
        <f t="shared" si="67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>
        <f t="shared" si="34"/>
        <v>16281</v>
      </c>
      <c r="C136" s="1">
        <v>123</v>
      </c>
      <c r="D136" s="1">
        <v>33716</v>
      </c>
      <c r="E136" s="1">
        <v>510</v>
      </c>
      <c r="F136" s="1">
        <v>0</v>
      </c>
      <c r="G136" s="1">
        <v>15749</v>
      </c>
      <c r="H136" s="1">
        <v>0</v>
      </c>
      <c r="I136" s="1">
        <v>22</v>
      </c>
      <c r="J136" s="5">
        <v>53.59</v>
      </c>
      <c r="K136" s="5">
        <v>1.68</v>
      </c>
      <c r="L136" s="5">
        <v>25.8</v>
      </c>
      <c r="M136" s="111">
        <v>1.03</v>
      </c>
      <c r="N136" s="1">
        <v>6839</v>
      </c>
      <c r="O136" s="1">
        <v>9433</v>
      </c>
      <c r="P136" s="1">
        <v>3</v>
      </c>
      <c r="Q136" s="1">
        <v>9420</v>
      </c>
      <c r="R136" s="1">
        <v>9</v>
      </c>
      <c r="S136" s="1">
        <v>0</v>
      </c>
      <c r="T136" s="1">
        <v>16</v>
      </c>
      <c r="U136" s="1">
        <v>1</v>
      </c>
      <c r="V136" s="1">
        <v>18</v>
      </c>
      <c r="W136" s="1">
        <v>465</v>
      </c>
      <c r="X136" s="1">
        <v>22</v>
      </c>
      <c r="Y136" s="114">
        <v>0.63</v>
      </c>
      <c r="AA136" s="1">
        <f t="shared" si="51"/>
        <v>33717</v>
      </c>
      <c r="AB136" s="1">
        <f t="shared" si="51"/>
        <v>528</v>
      </c>
      <c r="AC136" s="1">
        <f t="shared" si="52"/>
        <v>16214</v>
      </c>
      <c r="AD136" s="1">
        <f t="shared" si="53"/>
        <v>44</v>
      </c>
      <c r="AE136" s="1">
        <f t="shared" si="61"/>
        <v>-31</v>
      </c>
      <c r="AF136" s="1">
        <f t="shared" si="54"/>
        <v>38</v>
      </c>
      <c r="AG136" s="1">
        <f t="shared" si="54"/>
        <v>0</v>
      </c>
      <c r="AH136" s="1">
        <f t="shared" si="54"/>
        <v>0</v>
      </c>
      <c r="AI136" s="1">
        <f t="shared" si="62"/>
        <v>7</v>
      </c>
      <c r="AJ136" s="9">
        <f t="shared" si="35"/>
        <v>1.3512683496099747E-3</v>
      </c>
      <c r="AK136" s="9">
        <f t="shared" si="36"/>
        <v>0.32562000000000002</v>
      </c>
      <c r="AL136" s="9">
        <f t="shared" si="37"/>
        <v>1.0200000000000001E-2</v>
      </c>
      <c r="AM136" s="9">
        <f t="shared" si="38"/>
        <v>0.31497999999999998</v>
      </c>
      <c r="AN136" s="9">
        <f t="shared" si="39"/>
        <v>4.4000000000000002E-4</v>
      </c>
      <c r="AO136" s="9">
        <f t="shared" si="40"/>
        <v>1.3999999999999999E-4</v>
      </c>
      <c r="AP136" s="1">
        <f t="shared" si="55"/>
        <v>-1</v>
      </c>
      <c r="AQ136" s="1">
        <f t="shared" si="55"/>
        <v>1</v>
      </c>
      <c r="AS136" s="1">
        <f t="shared" si="56"/>
        <v>0</v>
      </c>
      <c r="AT136" s="1">
        <f t="shared" si="63"/>
        <v>0</v>
      </c>
      <c r="AU136" s="1">
        <f t="shared" si="41"/>
        <v>505</v>
      </c>
      <c r="AV136" s="9">
        <f t="shared" si="57"/>
        <v>1.01E-2</v>
      </c>
      <c r="AW136" s="9">
        <f t="shared" si="42"/>
        <v>3.6000000000000002E-4</v>
      </c>
      <c r="AX136" s="9">
        <f t="shared" si="43"/>
        <v>9.2999999999999992E-3</v>
      </c>
      <c r="AY136" s="9">
        <f t="shared" si="44"/>
        <v>4.4000000000000002E-4</v>
      </c>
      <c r="AZ136" s="9">
        <f t="shared" si="45"/>
        <v>0</v>
      </c>
      <c r="BA136" s="1">
        <f t="shared" si="58"/>
        <v>4.3564356435643561E-2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7"/>
        <v>124</v>
      </c>
      <c r="BK136" s="7">
        <f t="shared" si="67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>
        <f t="shared" si="34"/>
        <v>16290</v>
      </c>
      <c r="C137" s="1">
        <v>124</v>
      </c>
      <c r="D137" s="1">
        <v>33709</v>
      </c>
      <c r="E137" s="1">
        <v>480</v>
      </c>
      <c r="F137" s="1">
        <v>0</v>
      </c>
      <c r="G137" s="1">
        <v>15787</v>
      </c>
      <c r="H137" s="1">
        <v>0</v>
      </c>
      <c r="I137" s="1">
        <v>23</v>
      </c>
      <c r="J137" s="5">
        <v>53.59</v>
      </c>
      <c r="K137" s="5">
        <v>1.68</v>
      </c>
      <c r="L137" s="5">
        <v>25.8</v>
      </c>
      <c r="M137" s="111">
        <v>1.02</v>
      </c>
      <c r="N137" s="1">
        <v>6846</v>
      </c>
      <c r="O137" s="1">
        <v>9433</v>
      </c>
      <c r="P137" s="1">
        <v>2</v>
      </c>
      <c r="Q137" s="1">
        <v>9421</v>
      </c>
      <c r="R137" s="1">
        <v>9</v>
      </c>
      <c r="S137" s="1">
        <v>0</v>
      </c>
      <c r="T137" s="1">
        <v>15</v>
      </c>
      <c r="U137" s="1">
        <v>1</v>
      </c>
      <c r="V137" s="1">
        <v>17</v>
      </c>
      <c r="W137" s="1">
        <v>466</v>
      </c>
      <c r="X137" s="1">
        <v>23</v>
      </c>
      <c r="Y137" s="114">
        <v>0.63</v>
      </c>
      <c r="AA137" s="1">
        <f t="shared" si="51"/>
        <v>33710</v>
      </c>
      <c r="AB137" s="1">
        <f t="shared" si="51"/>
        <v>497</v>
      </c>
      <c r="AC137" s="1">
        <f t="shared" si="52"/>
        <v>16253</v>
      </c>
      <c r="AD137" s="1">
        <f t="shared" si="53"/>
        <v>46</v>
      </c>
      <c r="AE137" s="1">
        <f t="shared" si="61"/>
        <v>-30</v>
      </c>
      <c r="AF137" s="1">
        <f t="shared" si="54"/>
        <v>38</v>
      </c>
      <c r="AG137" s="1">
        <f t="shared" si="54"/>
        <v>0</v>
      </c>
      <c r="AH137" s="1">
        <f t="shared" si="54"/>
        <v>1</v>
      </c>
      <c r="AI137" s="1">
        <f t="shared" si="62"/>
        <v>9</v>
      </c>
      <c r="AJ137" s="9">
        <f t="shared" si="35"/>
        <v>1.4119091467157765E-3</v>
      </c>
      <c r="AK137" s="9">
        <f t="shared" si="36"/>
        <v>0.32579999999999998</v>
      </c>
      <c r="AL137" s="9">
        <f t="shared" si="37"/>
        <v>9.5999999999999992E-3</v>
      </c>
      <c r="AM137" s="9">
        <f t="shared" si="38"/>
        <v>0.31574000000000002</v>
      </c>
      <c r="AN137" s="9">
        <f t="shared" si="39"/>
        <v>4.6000000000000001E-4</v>
      </c>
      <c r="AO137" s="9">
        <f t="shared" si="40"/>
        <v>1.8000000000000001E-4</v>
      </c>
      <c r="AP137" s="1">
        <f t="shared" si="55"/>
        <v>-1</v>
      </c>
      <c r="AQ137" s="1">
        <f t="shared" si="55"/>
        <v>1</v>
      </c>
      <c r="AS137" s="1">
        <f t="shared" si="56"/>
        <v>1</v>
      </c>
      <c r="AT137" s="1">
        <f t="shared" si="63"/>
        <v>1</v>
      </c>
      <c r="AU137" s="1">
        <f t="shared" si="41"/>
        <v>506</v>
      </c>
      <c r="AV137" s="9">
        <f t="shared" si="57"/>
        <v>1.0120000000000001E-2</v>
      </c>
      <c r="AW137" s="9">
        <f t="shared" si="42"/>
        <v>3.4000000000000002E-4</v>
      </c>
      <c r="AX137" s="9">
        <f t="shared" si="43"/>
        <v>9.3200000000000002E-3</v>
      </c>
      <c r="AY137" s="9">
        <f t="shared" si="44"/>
        <v>4.6000000000000001E-4</v>
      </c>
      <c r="AZ137" s="9">
        <f t="shared" si="45"/>
        <v>2.0000000000000002E-5</v>
      </c>
      <c r="BA137" s="1">
        <f t="shared" si="58"/>
        <v>4.5454545454545456E-2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7"/>
        <v>125</v>
      </c>
      <c r="BK137" s="7">
        <f t="shared" si="67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>
        <f t="shared" si="34"/>
        <v>16295</v>
      </c>
      <c r="C138" s="1">
        <v>125</v>
      </c>
      <c r="D138" s="1">
        <v>33703</v>
      </c>
      <c r="E138" s="1">
        <v>452</v>
      </c>
      <c r="F138" s="1">
        <v>0</v>
      </c>
      <c r="G138" s="1">
        <v>15820</v>
      </c>
      <c r="H138" s="1">
        <v>0</v>
      </c>
      <c r="I138" s="1">
        <v>23</v>
      </c>
      <c r="J138" s="5">
        <v>53.58</v>
      </c>
      <c r="K138" s="5">
        <v>1.68</v>
      </c>
      <c r="L138" s="5">
        <v>25.8</v>
      </c>
      <c r="M138" s="111">
        <v>1.02</v>
      </c>
      <c r="N138" s="1">
        <v>6853</v>
      </c>
      <c r="O138" s="1">
        <v>9433</v>
      </c>
      <c r="P138" s="1">
        <v>2</v>
      </c>
      <c r="Q138" s="1">
        <v>9421</v>
      </c>
      <c r="R138" s="1">
        <v>9</v>
      </c>
      <c r="S138" s="1">
        <v>0</v>
      </c>
      <c r="T138" s="1">
        <v>14</v>
      </c>
      <c r="U138" s="1">
        <v>1</v>
      </c>
      <c r="V138" s="1">
        <v>16</v>
      </c>
      <c r="W138" s="1">
        <v>467</v>
      </c>
      <c r="X138" s="1">
        <v>23</v>
      </c>
      <c r="Y138" s="114">
        <v>0.63</v>
      </c>
      <c r="AA138" s="1">
        <f t="shared" si="51"/>
        <v>33704</v>
      </c>
      <c r="AB138" s="1">
        <f t="shared" si="51"/>
        <v>468</v>
      </c>
      <c r="AC138" s="1">
        <f t="shared" si="52"/>
        <v>16287</v>
      </c>
      <c r="AD138" s="1">
        <f t="shared" si="53"/>
        <v>46</v>
      </c>
      <c r="AE138" s="1">
        <f t="shared" si="61"/>
        <v>-28</v>
      </c>
      <c r="AF138" s="1">
        <f t="shared" si="54"/>
        <v>33</v>
      </c>
      <c r="AG138" s="1">
        <f t="shared" si="54"/>
        <v>0</v>
      </c>
      <c r="AH138" s="1">
        <f t="shared" si="54"/>
        <v>0</v>
      </c>
      <c r="AI138" s="1">
        <f t="shared" si="62"/>
        <v>5</v>
      </c>
      <c r="AJ138" s="9">
        <f t="shared" si="35"/>
        <v>1.4114759128567044E-3</v>
      </c>
      <c r="AK138" s="9">
        <f t="shared" si="36"/>
        <v>0.32590000000000002</v>
      </c>
      <c r="AL138" s="9">
        <f t="shared" si="37"/>
        <v>9.0399999999999994E-3</v>
      </c>
      <c r="AM138" s="9">
        <f t="shared" si="38"/>
        <v>0.31640000000000001</v>
      </c>
      <c r="AN138" s="9">
        <f t="shared" si="39"/>
        <v>4.6000000000000001E-4</v>
      </c>
      <c r="AO138" s="9">
        <f t="shared" si="40"/>
        <v>1E-4</v>
      </c>
      <c r="AP138" s="1">
        <f t="shared" si="55"/>
        <v>-1</v>
      </c>
      <c r="AQ138" s="1">
        <f t="shared" si="55"/>
        <v>1</v>
      </c>
      <c r="AS138" s="1">
        <f t="shared" si="56"/>
        <v>0</v>
      </c>
      <c r="AT138" s="1">
        <f t="shared" si="63"/>
        <v>0</v>
      </c>
      <c r="AU138" s="1">
        <f t="shared" si="41"/>
        <v>506</v>
      </c>
      <c r="AV138" s="9">
        <f t="shared" si="57"/>
        <v>1.0120000000000001E-2</v>
      </c>
      <c r="AW138" s="9">
        <f t="shared" si="42"/>
        <v>3.2000000000000003E-4</v>
      </c>
      <c r="AX138" s="9">
        <f t="shared" si="43"/>
        <v>9.3399999999999993E-3</v>
      </c>
      <c r="AY138" s="9">
        <f t="shared" si="44"/>
        <v>4.6000000000000001E-4</v>
      </c>
      <c r="AZ138" s="9">
        <f t="shared" si="45"/>
        <v>0</v>
      </c>
      <c r="BA138" s="1">
        <f t="shared" si="58"/>
        <v>4.5454545454545456E-2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7"/>
        <v>126</v>
      </c>
      <c r="BK138" s="7">
        <f t="shared" si="67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>
        <f t="shared" si="34"/>
        <v>16301</v>
      </c>
      <c r="C139" s="1">
        <v>126</v>
      </c>
      <c r="D139" s="1">
        <v>33697</v>
      </c>
      <c r="E139" s="1">
        <v>423</v>
      </c>
      <c r="F139" s="1">
        <v>0</v>
      </c>
      <c r="G139" s="1">
        <v>15855</v>
      </c>
      <c r="H139" s="1">
        <v>0</v>
      </c>
      <c r="I139" s="1">
        <v>23</v>
      </c>
      <c r="J139" s="5">
        <v>53.58</v>
      </c>
      <c r="K139" s="5">
        <v>1.68</v>
      </c>
      <c r="L139" s="5">
        <v>25.8</v>
      </c>
      <c r="M139" s="111">
        <v>1.02</v>
      </c>
      <c r="N139" s="1">
        <v>6858</v>
      </c>
      <c r="O139" s="1">
        <v>9433</v>
      </c>
      <c r="P139" s="1">
        <v>1</v>
      </c>
      <c r="Q139" s="1">
        <v>9422</v>
      </c>
      <c r="R139" s="1">
        <v>9</v>
      </c>
      <c r="S139" s="1">
        <v>0</v>
      </c>
      <c r="T139" s="1">
        <v>13</v>
      </c>
      <c r="U139" s="1">
        <v>1</v>
      </c>
      <c r="V139" s="1">
        <v>15</v>
      </c>
      <c r="W139" s="1">
        <v>468</v>
      </c>
      <c r="X139" s="1">
        <v>23</v>
      </c>
      <c r="Y139" s="114">
        <v>0.63</v>
      </c>
      <c r="AA139" s="1">
        <f t="shared" si="51"/>
        <v>33698</v>
      </c>
      <c r="AB139" s="1">
        <f t="shared" si="51"/>
        <v>438</v>
      </c>
      <c r="AC139" s="1">
        <f t="shared" si="52"/>
        <v>16323</v>
      </c>
      <c r="AD139" s="1">
        <f t="shared" si="53"/>
        <v>46</v>
      </c>
      <c r="AE139" s="1">
        <f t="shared" si="61"/>
        <v>-29</v>
      </c>
      <c r="AF139" s="1">
        <f t="shared" si="54"/>
        <v>35</v>
      </c>
      <c r="AG139" s="1">
        <f t="shared" si="54"/>
        <v>0</v>
      </c>
      <c r="AH139" s="1">
        <f t="shared" si="54"/>
        <v>0</v>
      </c>
      <c r="AI139" s="1">
        <f t="shared" si="62"/>
        <v>6</v>
      </c>
      <c r="AJ139" s="9">
        <f t="shared" si="35"/>
        <v>1.4109563830439851E-3</v>
      </c>
      <c r="AK139" s="9">
        <f t="shared" si="36"/>
        <v>0.32601999999999998</v>
      </c>
      <c r="AL139" s="9">
        <f t="shared" si="37"/>
        <v>8.4600000000000005E-3</v>
      </c>
      <c r="AM139" s="9">
        <f t="shared" si="38"/>
        <v>0.31709999999999999</v>
      </c>
      <c r="AN139" s="9">
        <f t="shared" si="39"/>
        <v>4.6000000000000001E-4</v>
      </c>
      <c r="AO139" s="9">
        <f t="shared" si="40"/>
        <v>1.2E-4</v>
      </c>
      <c r="AP139" s="1">
        <f t="shared" si="55"/>
        <v>-1</v>
      </c>
      <c r="AQ139" s="1">
        <f t="shared" si="55"/>
        <v>1</v>
      </c>
      <c r="AS139" s="1">
        <f t="shared" si="56"/>
        <v>0</v>
      </c>
      <c r="AT139" s="1">
        <f t="shared" si="63"/>
        <v>0</v>
      </c>
      <c r="AU139" s="1">
        <f t="shared" si="41"/>
        <v>506</v>
      </c>
      <c r="AV139" s="9">
        <f t="shared" si="57"/>
        <v>1.0120000000000001E-2</v>
      </c>
      <c r="AW139" s="9">
        <f t="shared" si="42"/>
        <v>2.9999999999999997E-4</v>
      </c>
      <c r="AX139" s="9">
        <f t="shared" si="43"/>
        <v>9.3600000000000003E-3</v>
      </c>
      <c r="AY139" s="9">
        <f t="shared" si="44"/>
        <v>4.6000000000000001E-4</v>
      </c>
      <c r="AZ139" s="9">
        <f t="shared" si="45"/>
        <v>0</v>
      </c>
      <c r="BA139" s="1">
        <f t="shared" si="58"/>
        <v>4.5454545454545456E-2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7"/>
        <v>127</v>
      </c>
      <c r="BK139" s="7">
        <f t="shared" si="67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>
        <f t="shared" si="34"/>
        <v>16307</v>
      </c>
      <c r="C140" s="1">
        <v>127</v>
      </c>
      <c r="D140" s="1">
        <v>33691</v>
      </c>
      <c r="E140" s="1">
        <v>398</v>
      </c>
      <c r="F140" s="1">
        <v>0</v>
      </c>
      <c r="G140" s="1">
        <v>15886</v>
      </c>
      <c r="H140" s="1">
        <v>0</v>
      </c>
      <c r="I140" s="1">
        <v>23</v>
      </c>
      <c r="J140" s="5">
        <v>53.58</v>
      </c>
      <c r="K140" s="5">
        <v>1.68</v>
      </c>
      <c r="L140" s="5">
        <v>25.8</v>
      </c>
      <c r="M140" s="111">
        <v>1.02</v>
      </c>
      <c r="N140" s="1">
        <v>6865</v>
      </c>
      <c r="O140" s="1">
        <v>9433</v>
      </c>
      <c r="P140" s="1">
        <v>1</v>
      </c>
      <c r="Q140" s="1">
        <v>9422</v>
      </c>
      <c r="R140" s="1">
        <v>9</v>
      </c>
      <c r="S140" s="1">
        <v>0</v>
      </c>
      <c r="T140" s="1">
        <v>13</v>
      </c>
      <c r="U140" s="1">
        <v>1</v>
      </c>
      <c r="V140" s="1">
        <v>14</v>
      </c>
      <c r="W140" s="1">
        <v>469</v>
      </c>
      <c r="X140" s="1">
        <v>23</v>
      </c>
      <c r="Y140" s="114">
        <v>0.63</v>
      </c>
      <c r="AA140" s="1">
        <f t="shared" si="51"/>
        <v>33692</v>
      </c>
      <c r="AB140" s="1">
        <f t="shared" si="51"/>
        <v>412</v>
      </c>
      <c r="AC140" s="1">
        <f t="shared" si="52"/>
        <v>16355</v>
      </c>
      <c r="AD140" s="1">
        <f t="shared" si="53"/>
        <v>46</v>
      </c>
      <c r="AE140" s="1">
        <f t="shared" si="61"/>
        <v>-25</v>
      </c>
      <c r="AF140" s="1">
        <f t="shared" si="54"/>
        <v>31</v>
      </c>
      <c r="AG140" s="1">
        <f t="shared" si="54"/>
        <v>0</v>
      </c>
      <c r="AH140" s="1">
        <f t="shared" si="54"/>
        <v>0</v>
      </c>
      <c r="AI140" s="1">
        <f t="shared" si="62"/>
        <v>6</v>
      </c>
      <c r="AJ140" s="9">
        <f t="shared" si="35"/>
        <v>1.4104372355430183E-3</v>
      </c>
      <c r="AK140" s="9">
        <f t="shared" si="36"/>
        <v>0.32613999999999999</v>
      </c>
      <c r="AL140" s="9">
        <f t="shared" si="37"/>
        <v>7.9600000000000001E-3</v>
      </c>
      <c r="AM140" s="9">
        <f t="shared" si="38"/>
        <v>0.31772</v>
      </c>
      <c r="AN140" s="9">
        <f t="shared" si="39"/>
        <v>4.6000000000000001E-4</v>
      </c>
      <c r="AO140" s="9">
        <f t="shared" si="40"/>
        <v>1.2E-4</v>
      </c>
      <c r="AP140" s="1">
        <f t="shared" si="55"/>
        <v>-1</v>
      </c>
      <c r="AQ140" s="1">
        <f t="shared" si="55"/>
        <v>1</v>
      </c>
      <c r="AS140" s="1">
        <f t="shared" si="56"/>
        <v>0</v>
      </c>
      <c r="AT140" s="1">
        <f t="shared" si="63"/>
        <v>0</v>
      </c>
      <c r="AU140" s="1">
        <f t="shared" si="41"/>
        <v>506</v>
      </c>
      <c r="AV140" s="9">
        <f t="shared" si="57"/>
        <v>1.0120000000000001E-2</v>
      </c>
      <c r="AW140" s="9">
        <f t="shared" si="42"/>
        <v>2.7999999999999998E-4</v>
      </c>
      <c r="AX140" s="9">
        <f t="shared" si="43"/>
        <v>9.3799999999999994E-3</v>
      </c>
      <c r="AY140" s="9">
        <f t="shared" si="44"/>
        <v>4.6000000000000001E-4</v>
      </c>
      <c r="AZ140" s="9">
        <f t="shared" si="45"/>
        <v>0</v>
      </c>
      <c r="BA140" s="1">
        <f t="shared" si="58"/>
        <v>4.5454545454545456E-2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7"/>
        <v>128</v>
      </c>
      <c r="BK140" s="7">
        <f t="shared" si="67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>
        <f t="shared" si="34"/>
        <v>16313</v>
      </c>
      <c r="C141" s="1">
        <v>128</v>
      </c>
      <c r="D141" s="1">
        <v>33686</v>
      </c>
      <c r="E141" s="1">
        <v>374</v>
      </c>
      <c r="F141" s="1">
        <v>0</v>
      </c>
      <c r="G141" s="1">
        <v>15916</v>
      </c>
      <c r="H141" s="1">
        <v>0</v>
      </c>
      <c r="I141" s="1">
        <v>23</v>
      </c>
      <c r="J141" s="5">
        <v>53.57</v>
      </c>
      <c r="K141" s="5">
        <v>1.68</v>
      </c>
      <c r="L141" s="5">
        <v>25.8</v>
      </c>
      <c r="M141" s="111">
        <v>1.02</v>
      </c>
      <c r="N141" s="1">
        <v>6870</v>
      </c>
      <c r="O141" s="1">
        <v>9433</v>
      </c>
      <c r="P141" s="1">
        <v>1</v>
      </c>
      <c r="Q141" s="1">
        <v>9422</v>
      </c>
      <c r="R141" s="1">
        <v>9</v>
      </c>
      <c r="S141" s="1">
        <v>0</v>
      </c>
      <c r="T141" s="1">
        <v>12</v>
      </c>
      <c r="U141" s="1">
        <v>1</v>
      </c>
      <c r="V141" s="1">
        <v>13</v>
      </c>
      <c r="W141" s="1">
        <v>470</v>
      </c>
      <c r="X141" s="1">
        <v>23</v>
      </c>
      <c r="Y141" s="114">
        <v>0.63</v>
      </c>
      <c r="AA141" s="1">
        <f t="shared" si="51"/>
        <v>33687</v>
      </c>
      <c r="AB141" s="1">
        <f t="shared" si="51"/>
        <v>387</v>
      </c>
      <c r="AC141" s="1">
        <f t="shared" si="52"/>
        <v>16386</v>
      </c>
      <c r="AD141" s="1">
        <f t="shared" si="53"/>
        <v>46</v>
      </c>
      <c r="AE141" s="1">
        <f t="shared" si="61"/>
        <v>-24</v>
      </c>
      <c r="AF141" s="1">
        <f t="shared" si="54"/>
        <v>30</v>
      </c>
      <c r="AG141" s="1">
        <f t="shared" si="54"/>
        <v>0</v>
      </c>
      <c r="AH141" s="1">
        <f t="shared" si="54"/>
        <v>0</v>
      </c>
      <c r="AI141" s="1">
        <f t="shared" si="62"/>
        <v>6</v>
      </c>
      <c r="AJ141" s="9">
        <f t="shared" si="35"/>
        <v>1.409918469931956E-3</v>
      </c>
      <c r="AK141" s="9">
        <f t="shared" si="36"/>
        <v>0.32625999999999999</v>
      </c>
      <c r="AL141" s="9">
        <f t="shared" si="37"/>
        <v>7.4799999999999997E-3</v>
      </c>
      <c r="AM141" s="9">
        <f t="shared" si="38"/>
        <v>0.31831999999999999</v>
      </c>
      <c r="AN141" s="9">
        <f t="shared" si="39"/>
        <v>4.6000000000000001E-4</v>
      </c>
      <c r="AO141" s="9">
        <f t="shared" si="40"/>
        <v>1.2E-4</v>
      </c>
      <c r="AP141" s="1">
        <f t="shared" si="55"/>
        <v>-1</v>
      </c>
      <c r="AQ141" s="1">
        <f t="shared" si="55"/>
        <v>1</v>
      </c>
      <c r="AS141" s="1">
        <f t="shared" si="56"/>
        <v>0</v>
      </c>
      <c r="AT141" s="1">
        <f t="shared" si="63"/>
        <v>0</v>
      </c>
      <c r="AU141" s="1">
        <f t="shared" si="41"/>
        <v>506</v>
      </c>
      <c r="AV141" s="9">
        <f t="shared" si="57"/>
        <v>1.0120000000000001E-2</v>
      </c>
      <c r="AW141" s="9">
        <f t="shared" si="42"/>
        <v>2.5999999999999998E-4</v>
      </c>
      <c r="AX141" s="9">
        <f t="shared" si="43"/>
        <v>9.4000000000000004E-3</v>
      </c>
      <c r="AY141" s="9">
        <f t="shared" si="44"/>
        <v>4.6000000000000001E-4</v>
      </c>
      <c r="AZ141" s="9">
        <f t="shared" si="45"/>
        <v>0</v>
      </c>
      <c r="BA141" s="1">
        <f t="shared" si="58"/>
        <v>4.5454545454545456E-2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7"/>
        <v>129</v>
      </c>
      <c r="BK141" s="7">
        <f t="shared" si="67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>
        <f t="shared" ref="B142:B205" si="68">IF(C142="",NA(),E142+G142+H142+I142)</f>
        <v>16318</v>
      </c>
      <c r="C142" s="1">
        <v>129</v>
      </c>
      <c r="D142" s="1">
        <v>33681</v>
      </c>
      <c r="E142" s="1">
        <v>351</v>
      </c>
      <c r="F142" s="1">
        <v>0</v>
      </c>
      <c r="G142" s="1">
        <v>15944</v>
      </c>
      <c r="H142" s="1">
        <v>0</v>
      </c>
      <c r="I142" s="1">
        <v>23</v>
      </c>
      <c r="J142" s="5">
        <v>53.57</v>
      </c>
      <c r="K142" s="5">
        <v>1.68</v>
      </c>
      <c r="L142" s="5">
        <v>25.8</v>
      </c>
      <c r="M142" s="111">
        <v>1.02</v>
      </c>
      <c r="N142" s="1">
        <v>6875</v>
      </c>
      <c r="O142" s="1">
        <v>9433</v>
      </c>
      <c r="P142" s="1">
        <v>0</v>
      </c>
      <c r="Q142" s="1">
        <v>9423</v>
      </c>
      <c r="R142" s="1">
        <v>9</v>
      </c>
      <c r="S142" s="1">
        <v>0</v>
      </c>
      <c r="T142" s="1">
        <v>11</v>
      </c>
      <c r="U142" s="1">
        <v>1</v>
      </c>
      <c r="V142" s="1">
        <v>12</v>
      </c>
      <c r="W142" s="1">
        <v>471</v>
      </c>
      <c r="X142" s="1">
        <v>23</v>
      </c>
      <c r="Y142" s="114">
        <v>0.63</v>
      </c>
      <c r="AA142" s="1">
        <f t="shared" si="51"/>
        <v>33682</v>
      </c>
      <c r="AB142" s="1">
        <f t="shared" si="51"/>
        <v>363</v>
      </c>
      <c r="AC142" s="1">
        <f t="shared" si="52"/>
        <v>16415</v>
      </c>
      <c r="AD142" s="1">
        <f t="shared" si="53"/>
        <v>46</v>
      </c>
      <c r="AE142" s="1">
        <f t="shared" si="61"/>
        <v>-23</v>
      </c>
      <c r="AF142" s="1">
        <f t="shared" si="54"/>
        <v>28</v>
      </c>
      <c r="AG142" s="1">
        <f t="shared" si="54"/>
        <v>0</v>
      </c>
      <c r="AH142" s="1">
        <f t="shared" si="54"/>
        <v>0</v>
      </c>
      <c r="AI142" s="1">
        <f t="shared" si="62"/>
        <v>5</v>
      </c>
      <c r="AJ142" s="9">
        <f t="shared" ref="AJ142:AJ205" si="69">IF(OR(ISNA(B142),B142=0),NA(),I142/B142)</f>
        <v>1.4094864566736121E-3</v>
      </c>
      <c r="AK142" s="9">
        <f t="shared" ref="AK142:AK205" si="70">IF(OR(ISNA(B142),B142=0),NA(),B142/$AK$11)</f>
        <v>0.32635999999999998</v>
      </c>
      <c r="AL142" s="9">
        <f t="shared" ref="AL142:AL205" si="71">IF(OR(ISNA(B142),B142=0),NA(),E142/$AK$11)</f>
        <v>7.0200000000000002E-3</v>
      </c>
      <c r="AM142" s="9">
        <f t="shared" ref="AM142:AM205" si="72">IF(OR(ISNA(B142),B142=0),NA(),G142/$AK$11)</f>
        <v>0.31888</v>
      </c>
      <c r="AN142" s="9">
        <f t="shared" ref="AN142:AN205" si="73">IF(OR(ISNA(B142),B142=0),NA(),I142/$AK$11)</f>
        <v>4.6000000000000001E-4</v>
      </c>
      <c r="AO142" s="9">
        <f t="shared" ref="AO142:AO205" si="74">+IF(OR(ISNA(B142),B142=0),NA(),AI142/$AK$11)</f>
        <v>1E-4</v>
      </c>
      <c r="AP142" s="1">
        <f t="shared" si="55"/>
        <v>-1</v>
      </c>
      <c r="AQ142" s="1">
        <f t="shared" si="55"/>
        <v>1</v>
      </c>
      <c r="AS142" s="1">
        <f t="shared" si="56"/>
        <v>0</v>
      </c>
      <c r="AT142" s="1">
        <f t="shared" si="63"/>
        <v>0</v>
      </c>
      <c r="AU142" s="1">
        <f t="shared" ref="AU142:AU205" si="75">IF(C142="",NA(),V142+W142+X142)</f>
        <v>506</v>
      </c>
      <c r="AV142" s="9">
        <f t="shared" si="57"/>
        <v>1.0120000000000001E-2</v>
      </c>
      <c r="AW142" s="9">
        <f t="shared" ref="AW142:AW205" si="76">IF(OR(ISNA(B142),B142=0),NA(),V142/$AK$11)</f>
        <v>2.4000000000000001E-4</v>
      </c>
      <c r="AX142" s="9">
        <f t="shared" ref="AX142:AX205" si="77">IF(OR(ISNA(B142),B142=0),NA(),W142/$AK$11)</f>
        <v>9.4199999999999996E-3</v>
      </c>
      <c r="AY142" s="9">
        <f t="shared" ref="AY142:AY205" si="78">IF(OR(ISNA(B142),B142=0),NA(),X142/$AK$11)</f>
        <v>4.6000000000000001E-4</v>
      </c>
      <c r="AZ142" s="9">
        <f t="shared" ref="AZ142:AZ205" si="79">IF(OR(ISNA(B142),B142=0),NA(),AT142/$AK$11)</f>
        <v>0</v>
      </c>
      <c r="BA142" s="1">
        <f t="shared" si="58"/>
        <v>4.5454545454545456E-2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7"/>
        <v>130</v>
      </c>
      <c r="BK142" s="7">
        <f t="shared" si="67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>
        <f t="shared" si="68"/>
        <v>16323</v>
      </c>
      <c r="C143" s="1">
        <v>130</v>
      </c>
      <c r="D143" s="1">
        <v>33676</v>
      </c>
      <c r="E143" s="1">
        <v>330</v>
      </c>
      <c r="F143" s="1">
        <v>0</v>
      </c>
      <c r="G143" s="1">
        <v>15970</v>
      </c>
      <c r="H143" s="1">
        <v>0</v>
      </c>
      <c r="I143" s="1">
        <v>23</v>
      </c>
      <c r="J143" s="5">
        <v>53.56</v>
      </c>
      <c r="K143" s="5">
        <v>1.68</v>
      </c>
      <c r="L143" s="5">
        <v>25.8</v>
      </c>
      <c r="M143" s="111">
        <v>1.02</v>
      </c>
      <c r="N143" s="1">
        <v>6880</v>
      </c>
      <c r="O143" s="1">
        <v>9433</v>
      </c>
      <c r="P143" s="1">
        <v>0</v>
      </c>
      <c r="Q143" s="1">
        <v>9423</v>
      </c>
      <c r="R143" s="1">
        <v>9</v>
      </c>
      <c r="S143" s="1">
        <v>0</v>
      </c>
      <c r="T143" s="1">
        <v>10</v>
      </c>
      <c r="U143" s="1">
        <v>1</v>
      </c>
      <c r="V143" s="1">
        <v>11</v>
      </c>
      <c r="W143" s="1">
        <v>472</v>
      </c>
      <c r="X143" s="1">
        <v>23</v>
      </c>
      <c r="Y143" s="114">
        <v>0.63</v>
      </c>
      <c r="AA143" s="1">
        <f t="shared" ref="AA143:AB206" si="80">+D143+U143</f>
        <v>33677</v>
      </c>
      <c r="AB143" s="1">
        <f t="shared" si="80"/>
        <v>341</v>
      </c>
      <c r="AC143" s="1">
        <f t="shared" ref="AC143:AC206" si="81">+G143+W143</f>
        <v>16442</v>
      </c>
      <c r="AD143" s="1">
        <f t="shared" ref="AD143:AD206" si="82">+I143+X143</f>
        <v>46</v>
      </c>
      <c r="AE143" s="1">
        <f t="shared" si="61"/>
        <v>-21</v>
      </c>
      <c r="AF143" s="1">
        <f t="shared" ref="AF143:AH206" si="83">IF($C143="","",G143-G142)</f>
        <v>26</v>
      </c>
      <c r="AG143" s="1">
        <f t="shared" si="83"/>
        <v>0</v>
      </c>
      <c r="AH143" s="1">
        <f t="shared" si="83"/>
        <v>0</v>
      </c>
      <c r="AI143" s="1">
        <f t="shared" si="62"/>
        <v>5</v>
      </c>
      <c r="AJ143" s="9">
        <f t="shared" si="69"/>
        <v>1.4090547080806224E-3</v>
      </c>
      <c r="AK143" s="9">
        <f t="shared" si="70"/>
        <v>0.32645999999999997</v>
      </c>
      <c r="AL143" s="9">
        <f t="shared" si="71"/>
        <v>6.6E-3</v>
      </c>
      <c r="AM143" s="9">
        <f t="shared" si="72"/>
        <v>0.31940000000000002</v>
      </c>
      <c r="AN143" s="9">
        <f t="shared" si="73"/>
        <v>4.6000000000000001E-4</v>
      </c>
      <c r="AO143" s="9">
        <f t="shared" si="74"/>
        <v>1E-4</v>
      </c>
      <c r="AP143" s="1">
        <f t="shared" ref="AP143:AQ206" si="84">IF($C143="","",V143-V142)</f>
        <v>-1</v>
      </c>
      <c r="AQ143" s="1">
        <f t="shared" si="84"/>
        <v>1</v>
      </c>
      <c r="AS143" s="1">
        <f t="shared" ref="AS143:AS206" si="85">IF($C143="","",X143-X142)</f>
        <v>0</v>
      </c>
      <c r="AT143" s="1">
        <f t="shared" si="63"/>
        <v>0</v>
      </c>
      <c r="AU143" s="1">
        <f t="shared" si="75"/>
        <v>506</v>
      </c>
      <c r="AV143" s="9">
        <f t="shared" ref="AV143:AV206" si="86">IF(OR(ISNA(B143),B143=0),NA(),AU143/$AK$11)</f>
        <v>1.0120000000000001E-2</v>
      </c>
      <c r="AW143" s="9">
        <f t="shared" si="76"/>
        <v>2.2000000000000001E-4</v>
      </c>
      <c r="AX143" s="9">
        <f t="shared" si="77"/>
        <v>9.4400000000000005E-3</v>
      </c>
      <c r="AY143" s="9">
        <f t="shared" si="78"/>
        <v>4.6000000000000001E-4</v>
      </c>
      <c r="AZ143" s="9">
        <f t="shared" si="79"/>
        <v>0</v>
      </c>
      <c r="BA143" s="1">
        <f t="shared" ref="BA143:BA206" si="87">IF(OR(ISNA(AU143),AU143=0),NA(),X143/AU143)</f>
        <v>4.5454545454545456E-2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7"/>
        <v>131</v>
      </c>
      <c r="BK143" s="7">
        <f t="shared" si="67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>
        <f t="shared" si="68"/>
        <v>16327</v>
      </c>
      <c r="C144" s="1">
        <v>131</v>
      </c>
      <c r="D144" s="1">
        <v>33671</v>
      </c>
      <c r="E144" s="1">
        <v>310</v>
      </c>
      <c r="F144" s="1">
        <v>0</v>
      </c>
      <c r="G144" s="1">
        <v>15994</v>
      </c>
      <c r="H144" s="1">
        <v>0</v>
      </c>
      <c r="I144" s="1">
        <v>23</v>
      </c>
      <c r="J144" s="5">
        <v>53.56</v>
      </c>
      <c r="K144" s="5">
        <v>1.68</v>
      </c>
      <c r="L144" s="5">
        <v>25.8</v>
      </c>
      <c r="M144" s="111">
        <v>1.01</v>
      </c>
      <c r="N144" s="1">
        <v>6885</v>
      </c>
      <c r="O144" s="1">
        <v>9433</v>
      </c>
      <c r="P144" s="1">
        <v>0</v>
      </c>
      <c r="Q144" s="1">
        <v>9423</v>
      </c>
      <c r="R144" s="1">
        <v>9</v>
      </c>
      <c r="S144" s="1">
        <v>0</v>
      </c>
      <c r="T144" s="1">
        <v>10</v>
      </c>
      <c r="U144" s="1">
        <v>1</v>
      </c>
      <c r="V144" s="1">
        <v>10</v>
      </c>
      <c r="W144" s="1">
        <v>473</v>
      </c>
      <c r="X144" s="1">
        <v>23</v>
      </c>
      <c r="Y144" s="114">
        <v>0.63</v>
      </c>
      <c r="AA144" s="1">
        <f t="shared" si="80"/>
        <v>33672</v>
      </c>
      <c r="AB144" s="1">
        <f t="shared" si="80"/>
        <v>320</v>
      </c>
      <c r="AC144" s="1">
        <f t="shared" si="81"/>
        <v>16467</v>
      </c>
      <c r="AD144" s="1">
        <f t="shared" si="82"/>
        <v>46</v>
      </c>
      <c r="AE144" s="1">
        <f t="shared" ref="AE144:AE207" si="88">IF($C144="","",E144-E143)</f>
        <v>-20</v>
      </c>
      <c r="AF144" s="1">
        <f t="shared" si="83"/>
        <v>24</v>
      </c>
      <c r="AG144" s="1">
        <f t="shared" si="83"/>
        <v>0</v>
      </c>
      <c r="AH144" s="1">
        <f t="shared" si="83"/>
        <v>0</v>
      </c>
      <c r="AI144" s="1">
        <f t="shared" ref="AI144:AI207" si="89">IF(OR($C144="",ISNA($C144)),NA(),AE144+AF144+AG144+AH144)</f>
        <v>4</v>
      </c>
      <c r="AJ144" s="9">
        <f t="shared" si="69"/>
        <v>1.4087094996018865E-3</v>
      </c>
      <c r="AK144" s="9">
        <f t="shared" si="70"/>
        <v>0.32654</v>
      </c>
      <c r="AL144" s="9">
        <f t="shared" si="71"/>
        <v>6.1999999999999998E-3</v>
      </c>
      <c r="AM144" s="9">
        <f t="shared" si="72"/>
        <v>0.31988</v>
      </c>
      <c r="AN144" s="9">
        <f t="shared" si="73"/>
        <v>4.6000000000000001E-4</v>
      </c>
      <c r="AO144" s="9">
        <f t="shared" si="74"/>
        <v>8.0000000000000007E-5</v>
      </c>
      <c r="AP144" s="1">
        <f t="shared" si="84"/>
        <v>-1</v>
      </c>
      <c r="AQ144" s="1">
        <f t="shared" si="84"/>
        <v>1</v>
      </c>
      <c r="AS144" s="1">
        <f t="shared" si="85"/>
        <v>0</v>
      </c>
      <c r="AT144" s="1">
        <f t="shared" ref="AT144:AT207" si="90">IF(OR($C144="",ISNA($C144)),NA(),AP144+AQ144+AR144+AS144)</f>
        <v>0</v>
      </c>
      <c r="AU144" s="1">
        <f t="shared" si="75"/>
        <v>506</v>
      </c>
      <c r="AV144" s="9">
        <f t="shared" si="86"/>
        <v>1.0120000000000001E-2</v>
      </c>
      <c r="AW144" s="9">
        <f t="shared" si="76"/>
        <v>2.0000000000000001E-4</v>
      </c>
      <c r="AX144" s="9">
        <f t="shared" si="77"/>
        <v>9.4599999999999997E-3</v>
      </c>
      <c r="AY144" s="9">
        <f t="shared" si="78"/>
        <v>4.6000000000000001E-4</v>
      </c>
      <c r="AZ144" s="9">
        <f t="shared" si="79"/>
        <v>0</v>
      </c>
      <c r="BA144" s="1">
        <f t="shared" si="87"/>
        <v>4.5454545454545456E-2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91">+BJ143+1</f>
        <v>132</v>
      </c>
      <c r="BK144" s="7">
        <f t="shared" si="91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>
        <f t="shared" si="68"/>
        <v>16332</v>
      </c>
      <c r="C145" s="1">
        <v>132</v>
      </c>
      <c r="D145" s="1">
        <v>33666</v>
      </c>
      <c r="E145" s="1">
        <v>291</v>
      </c>
      <c r="F145" s="1">
        <v>0</v>
      </c>
      <c r="G145" s="1">
        <v>16018</v>
      </c>
      <c r="H145" s="1">
        <v>0</v>
      </c>
      <c r="I145" s="1">
        <v>23</v>
      </c>
      <c r="J145" s="5">
        <v>53.56</v>
      </c>
      <c r="K145" s="5">
        <v>1.68</v>
      </c>
      <c r="L145" s="5">
        <v>25.8</v>
      </c>
      <c r="M145" s="111">
        <v>1.01</v>
      </c>
      <c r="N145" s="1">
        <v>6889</v>
      </c>
      <c r="O145" s="1">
        <v>9433</v>
      </c>
      <c r="P145" s="1">
        <v>0</v>
      </c>
      <c r="Q145" s="1">
        <v>9423</v>
      </c>
      <c r="R145" s="1">
        <v>9</v>
      </c>
      <c r="S145" s="1">
        <v>0</v>
      </c>
      <c r="T145" s="1">
        <v>9</v>
      </c>
      <c r="U145" s="1">
        <v>1</v>
      </c>
      <c r="V145" s="1">
        <v>10</v>
      </c>
      <c r="W145" s="1">
        <v>474</v>
      </c>
      <c r="X145" s="1">
        <v>23</v>
      </c>
      <c r="Y145" s="114">
        <v>0.63</v>
      </c>
      <c r="AA145" s="1">
        <f t="shared" si="80"/>
        <v>33667</v>
      </c>
      <c r="AB145" s="1">
        <f t="shared" si="80"/>
        <v>301</v>
      </c>
      <c r="AC145" s="1">
        <f t="shared" si="81"/>
        <v>16492</v>
      </c>
      <c r="AD145" s="1">
        <f t="shared" si="82"/>
        <v>46</v>
      </c>
      <c r="AE145" s="1">
        <f t="shared" si="88"/>
        <v>-19</v>
      </c>
      <c r="AF145" s="1">
        <f t="shared" si="83"/>
        <v>24</v>
      </c>
      <c r="AG145" s="1">
        <f t="shared" si="83"/>
        <v>0</v>
      </c>
      <c r="AH145" s="1">
        <f t="shared" si="83"/>
        <v>0</v>
      </c>
      <c r="AI145" s="1">
        <f t="shared" si="89"/>
        <v>5</v>
      </c>
      <c r="AJ145" s="9">
        <f t="shared" si="69"/>
        <v>1.4082782267940241E-3</v>
      </c>
      <c r="AK145" s="9">
        <f t="shared" si="70"/>
        <v>0.32663999999999999</v>
      </c>
      <c r="AL145" s="9">
        <f t="shared" si="71"/>
        <v>5.8199999999999997E-3</v>
      </c>
      <c r="AM145" s="9">
        <f t="shared" si="72"/>
        <v>0.32035999999999998</v>
      </c>
      <c r="AN145" s="9">
        <f t="shared" si="73"/>
        <v>4.6000000000000001E-4</v>
      </c>
      <c r="AO145" s="9">
        <f t="shared" si="74"/>
        <v>1E-4</v>
      </c>
      <c r="AP145" s="1">
        <f t="shared" si="84"/>
        <v>0</v>
      </c>
      <c r="AQ145" s="1">
        <f t="shared" si="84"/>
        <v>1</v>
      </c>
      <c r="AS145" s="1">
        <f t="shared" si="85"/>
        <v>0</v>
      </c>
      <c r="AT145" s="1">
        <f t="shared" si="90"/>
        <v>1</v>
      </c>
      <c r="AU145" s="1">
        <f t="shared" si="75"/>
        <v>507</v>
      </c>
      <c r="AV145" s="9">
        <f t="shared" si="86"/>
        <v>1.014E-2</v>
      </c>
      <c r="AW145" s="9">
        <f t="shared" si="76"/>
        <v>2.0000000000000001E-4</v>
      </c>
      <c r="AX145" s="9">
        <f t="shared" si="77"/>
        <v>9.4800000000000006E-3</v>
      </c>
      <c r="AY145" s="9">
        <f t="shared" si="78"/>
        <v>4.6000000000000001E-4</v>
      </c>
      <c r="AZ145" s="9">
        <f t="shared" si="79"/>
        <v>2.0000000000000002E-5</v>
      </c>
      <c r="BA145" s="1">
        <f t="shared" si="87"/>
        <v>4.5364891518737675E-2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91"/>
        <v>133</v>
      </c>
      <c r="BK145" s="7">
        <f t="shared" si="91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>
        <f t="shared" si="68"/>
        <v>16336</v>
      </c>
      <c r="C146" s="1">
        <v>133</v>
      </c>
      <c r="D146" s="1">
        <v>33663</v>
      </c>
      <c r="E146" s="1">
        <v>274</v>
      </c>
      <c r="F146" s="1">
        <v>0</v>
      </c>
      <c r="G146" s="1">
        <v>16039</v>
      </c>
      <c r="H146" s="1">
        <v>0</v>
      </c>
      <c r="I146" s="1">
        <v>23</v>
      </c>
      <c r="J146" s="5">
        <v>53.55</v>
      </c>
      <c r="K146" s="5">
        <v>1.68</v>
      </c>
      <c r="L146" s="5">
        <v>25.8</v>
      </c>
      <c r="M146" s="111">
        <v>1.01</v>
      </c>
      <c r="N146" s="1">
        <v>6893</v>
      </c>
      <c r="O146" s="1">
        <v>9433</v>
      </c>
      <c r="P146" s="1">
        <v>0</v>
      </c>
      <c r="Q146" s="1">
        <v>9423</v>
      </c>
      <c r="R146" s="1">
        <v>9</v>
      </c>
      <c r="S146" s="1">
        <v>0</v>
      </c>
      <c r="T146" s="1">
        <v>8</v>
      </c>
      <c r="U146" s="1">
        <v>1</v>
      </c>
      <c r="V146" s="1">
        <v>9</v>
      </c>
      <c r="W146" s="1">
        <v>475</v>
      </c>
      <c r="X146" s="1">
        <v>23</v>
      </c>
      <c r="Y146" s="114">
        <v>0.63</v>
      </c>
      <c r="AA146" s="1">
        <f t="shared" si="80"/>
        <v>33664</v>
      </c>
      <c r="AB146" s="1">
        <f t="shared" si="80"/>
        <v>283</v>
      </c>
      <c r="AC146" s="1">
        <f t="shared" si="81"/>
        <v>16514</v>
      </c>
      <c r="AD146" s="1">
        <f t="shared" si="82"/>
        <v>46</v>
      </c>
      <c r="AE146" s="1">
        <f t="shared" si="88"/>
        <v>-17</v>
      </c>
      <c r="AF146" s="1">
        <f t="shared" si="83"/>
        <v>21</v>
      </c>
      <c r="AG146" s="1">
        <f t="shared" si="83"/>
        <v>0</v>
      </c>
      <c r="AH146" s="1">
        <f t="shared" si="83"/>
        <v>0</v>
      </c>
      <c r="AI146" s="1">
        <f t="shared" si="89"/>
        <v>4</v>
      </c>
      <c r="AJ146" s="9">
        <f t="shared" si="69"/>
        <v>1.4079333986287952E-3</v>
      </c>
      <c r="AK146" s="9">
        <f t="shared" si="70"/>
        <v>0.32672000000000001</v>
      </c>
      <c r="AL146" s="9">
        <f t="shared" si="71"/>
        <v>5.4799999999999996E-3</v>
      </c>
      <c r="AM146" s="9">
        <f t="shared" si="72"/>
        <v>0.32078000000000001</v>
      </c>
      <c r="AN146" s="9">
        <f t="shared" si="73"/>
        <v>4.6000000000000001E-4</v>
      </c>
      <c r="AO146" s="9">
        <f t="shared" si="74"/>
        <v>8.0000000000000007E-5</v>
      </c>
      <c r="AP146" s="1">
        <f t="shared" si="84"/>
        <v>-1</v>
      </c>
      <c r="AQ146" s="1">
        <f t="shared" si="84"/>
        <v>1</v>
      </c>
      <c r="AS146" s="1">
        <f t="shared" si="85"/>
        <v>0</v>
      </c>
      <c r="AT146" s="1">
        <f t="shared" si="90"/>
        <v>0</v>
      </c>
      <c r="AU146" s="1">
        <f t="shared" si="75"/>
        <v>507</v>
      </c>
      <c r="AV146" s="9">
        <f t="shared" si="86"/>
        <v>1.014E-2</v>
      </c>
      <c r="AW146" s="9">
        <f t="shared" si="76"/>
        <v>1.8000000000000001E-4</v>
      </c>
      <c r="AX146" s="9">
        <f t="shared" si="77"/>
        <v>9.4999999999999998E-3</v>
      </c>
      <c r="AY146" s="9">
        <f t="shared" si="78"/>
        <v>4.6000000000000001E-4</v>
      </c>
      <c r="AZ146" s="9">
        <f t="shared" si="79"/>
        <v>0</v>
      </c>
      <c r="BA146" s="1">
        <f t="shared" si="87"/>
        <v>4.5364891518737675E-2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91"/>
        <v>134</v>
      </c>
      <c r="BK146" s="7">
        <f t="shared" si="91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>
        <f t="shared" si="68"/>
        <v>16339</v>
      </c>
      <c r="C147" s="1">
        <v>134</v>
      </c>
      <c r="D147" s="1">
        <v>33659</v>
      </c>
      <c r="E147" s="1">
        <v>257</v>
      </c>
      <c r="F147" s="1">
        <v>0</v>
      </c>
      <c r="G147" s="1">
        <v>16059</v>
      </c>
      <c r="H147" s="1">
        <v>0</v>
      </c>
      <c r="I147" s="1">
        <v>23</v>
      </c>
      <c r="J147" s="5">
        <v>53.55</v>
      </c>
      <c r="K147" s="5">
        <v>1.68</v>
      </c>
      <c r="L147" s="5">
        <v>25.8</v>
      </c>
      <c r="M147" s="111">
        <v>1.01</v>
      </c>
      <c r="N147" s="1">
        <v>6897</v>
      </c>
      <c r="O147" s="1">
        <v>9433</v>
      </c>
      <c r="P147" s="1">
        <v>0</v>
      </c>
      <c r="Q147" s="1">
        <v>9423</v>
      </c>
      <c r="R147" s="1">
        <v>9</v>
      </c>
      <c r="S147" s="1">
        <v>0</v>
      </c>
      <c r="T147" s="1">
        <v>7</v>
      </c>
      <c r="U147" s="1">
        <v>1</v>
      </c>
      <c r="V147" s="1">
        <v>8</v>
      </c>
      <c r="W147" s="1">
        <v>476</v>
      </c>
      <c r="X147" s="1">
        <v>23</v>
      </c>
      <c r="Y147" s="114">
        <v>0.62</v>
      </c>
      <c r="AA147" s="1">
        <f t="shared" si="80"/>
        <v>33660</v>
      </c>
      <c r="AB147" s="1">
        <f t="shared" si="80"/>
        <v>265</v>
      </c>
      <c r="AC147" s="1">
        <f t="shared" si="81"/>
        <v>16535</v>
      </c>
      <c r="AD147" s="1">
        <f t="shared" si="82"/>
        <v>46</v>
      </c>
      <c r="AE147" s="1">
        <f t="shared" si="88"/>
        <v>-17</v>
      </c>
      <c r="AF147" s="1">
        <f t="shared" si="83"/>
        <v>20</v>
      </c>
      <c r="AG147" s="1">
        <f t="shared" si="83"/>
        <v>0</v>
      </c>
      <c r="AH147" s="1">
        <f t="shared" si="83"/>
        <v>0</v>
      </c>
      <c r="AI147" s="1">
        <f t="shared" si="89"/>
        <v>3</v>
      </c>
      <c r="AJ147" s="9">
        <f t="shared" si="69"/>
        <v>1.4076748883040577E-3</v>
      </c>
      <c r="AK147" s="9">
        <f t="shared" si="70"/>
        <v>0.32678000000000001</v>
      </c>
      <c r="AL147" s="9">
        <f t="shared" si="71"/>
        <v>5.1399999999999996E-3</v>
      </c>
      <c r="AM147" s="9">
        <f t="shared" si="72"/>
        <v>0.32118000000000002</v>
      </c>
      <c r="AN147" s="9">
        <f t="shared" si="73"/>
        <v>4.6000000000000001E-4</v>
      </c>
      <c r="AO147" s="9">
        <f t="shared" si="74"/>
        <v>6.0000000000000002E-5</v>
      </c>
      <c r="AP147" s="1">
        <f t="shared" si="84"/>
        <v>-1</v>
      </c>
      <c r="AQ147" s="1">
        <f t="shared" si="84"/>
        <v>1</v>
      </c>
      <c r="AS147" s="1">
        <f t="shared" si="85"/>
        <v>0</v>
      </c>
      <c r="AT147" s="1">
        <f t="shared" si="90"/>
        <v>0</v>
      </c>
      <c r="AU147" s="1">
        <f t="shared" si="75"/>
        <v>507</v>
      </c>
      <c r="AV147" s="9">
        <f t="shared" si="86"/>
        <v>1.014E-2</v>
      </c>
      <c r="AW147" s="9">
        <f t="shared" si="76"/>
        <v>1.6000000000000001E-4</v>
      </c>
      <c r="AX147" s="9">
        <f t="shared" si="77"/>
        <v>9.5200000000000007E-3</v>
      </c>
      <c r="AY147" s="9">
        <f t="shared" si="78"/>
        <v>4.6000000000000001E-4</v>
      </c>
      <c r="AZ147" s="9">
        <f t="shared" si="79"/>
        <v>0</v>
      </c>
      <c r="BA147" s="1">
        <f t="shared" si="87"/>
        <v>4.5364891518737675E-2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91"/>
        <v>135</v>
      </c>
      <c r="BK147" s="7">
        <f t="shared" si="91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>
        <f t="shared" si="68"/>
        <v>16343</v>
      </c>
      <c r="C148" s="1">
        <v>135</v>
      </c>
      <c r="D148" s="1">
        <v>33656</v>
      </c>
      <c r="E148" s="1">
        <v>243</v>
      </c>
      <c r="F148" s="1">
        <v>0</v>
      </c>
      <c r="G148" s="1">
        <v>16077</v>
      </c>
      <c r="H148" s="1">
        <v>0</v>
      </c>
      <c r="I148" s="1">
        <v>23</v>
      </c>
      <c r="J148" s="5">
        <v>53.54</v>
      </c>
      <c r="K148" s="5">
        <v>1.68</v>
      </c>
      <c r="L148" s="5">
        <v>25.8</v>
      </c>
      <c r="M148" s="111">
        <v>1.01</v>
      </c>
      <c r="N148" s="1">
        <v>6900</v>
      </c>
      <c r="O148" s="1">
        <v>9433</v>
      </c>
      <c r="P148" s="1">
        <v>0</v>
      </c>
      <c r="Q148" s="1">
        <v>9423</v>
      </c>
      <c r="R148" s="1">
        <v>9</v>
      </c>
      <c r="S148" s="1">
        <v>0</v>
      </c>
      <c r="T148" s="1">
        <v>7</v>
      </c>
      <c r="U148" s="1">
        <v>0</v>
      </c>
      <c r="V148" s="1">
        <v>8</v>
      </c>
      <c r="W148" s="1">
        <v>476</v>
      </c>
      <c r="X148" s="1">
        <v>23</v>
      </c>
      <c r="Y148" s="114">
        <v>0.62</v>
      </c>
      <c r="AA148" s="1">
        <f t="shared" si="80"/>
        <v>33656</v>
      </c>
      <c r="AB148" s="1">
        <f t="shared" si="80"/>
        <v>251</v>
      </c>
      <c r="AC148" s="1">
        <f t="shared" si="81"/>
        <v>16553</v>
      </c>
      <c r="AD148" s="1">
        <f t="shared" si="82"/>
        <v>46</v>
      </c>
      <c r="AE148" s="1">
        <f t="shared" si="88"/>
        <v>-14</v>
      </c>
      <c r="AF148" s="1">
        <f t="shared" si="83"/>
        <v>18</v>
      </c>
      <c r="AG148" s="1">
        <f t="shared" si="83"/>
        <v>0</v>
      </c>
      <c r="AH148" s="1">
        <f t="shared" si="83"/>
        <v>0</v>
      </c>
      <c r="AI148" s="1">
        <f t="shared" si="89"/>
        <v>4</v>
      </c>
      <c r="AJ148" s="9">
        <f t="shared" si="69"/>
        <v>1.4073303555038855E-3</v>
      </c>
      <c r="AK148" s="9">
        <f t="shared" si="70"/>
        <v>0.32685999999999998</v>
      </c>
      <c r="AL148" s="9">
        <f t="shared" si="71"/>
        <v>4.8599999999999997E-3</v>
      </c>
      <c r="AM148" s="9">
        <f t="shared" si="72"/>
        <v>0.32153999999999999</v>
      </c>
      <c r="AN148" s="9">
        <f t="shared" si="73"/>
        <v>4.6000000000000001E-4</v>
      </c>
      <c r="AO148" s="9">
        <f t="shared" si="74"/>
        <v>8.0000000000000007E-5</v>
      </c>
      <c r="AP148" s="1">
        <f t="shared" si="84"/>
        <v>0</v>
      </c>
      <c r="AQ148" s="1">
        <f t="shared" si="84"/>
        <v>0</v>
      </c>
      <c r="AS148" s="1">
        <f t="shared" si="85"/>
        <v>0</v>
      </c>
      <c r="AT148" s="1">
        <f t="shared" si="90"/>
        <v>0</v>
      </c>
      <c r="AU148" s="1">
        <f t="shared" si="75"/>
        <v>507</v>
      </c>
      <c r="AV148" s="9">
        <f t="shared" si="86"/>
        <v>1.014E-2</v>
      </c>
      <c r="AW148" s="9">
        <f t="shared" si="76"/>
        <v>1.6000000000000001E-4</v>
      </c>
      <c r="AX148" s="9">
        <f t="shared" si="77"/>
        <v>9.5200000000000007E-3</v>
      </c>
      <c r="AY148" s="9">
        <f t="shared" si="78"/>
        <v>4.6000000000000001E-4</v>
      </c>
      <c r="AZ148" s="9">
        <f t="shared" si="79"/>
        <v>0</v>
      </c>
      <c r="BA148" s="1">
        <f t="shared" si="87"/>
        <v>4.5364891518737675E-2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91"/>
        <v>136</v>
      </c>
      <c r="BK148" s="7">
        <f t="shared" si="91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>
        <f t="shared" si="68"/>
        <v>16345</v>
      </c>
      <c r="C149" s="1">
        <v>136</v>
      </c>
      <c r="D149" s="1">
        <v>33653</v>
      </c>
      <c r="E149" s="1">
        <v>227</v>
      </c>
      <c r="F149" s="1">
        <v>0</v>
      </c>
      <c r="G149" s="1">
        <v>16095</v>
      </c>
      <c r="H149" s="1">
        <v>0</v>
      </c>
      <c r="I149" s="1">
        <v>23</v>
      </c>
      <c r="J149" s="5">
        <v>53.54</v>
      </c>
      <c r="K149" s="5">
        <v>1.68</v>
      </c>
      <c r="L149" s="5">
        <v>25.8</v>
      </c>
      <c r="M149" s="111">
        <v>1.01</v>
      </c>
      <c r="N149" s="1">
        <v>6903</v>
      </c>
      <c r="O149" s="1">
        <v>9433</v>
      </c>
      <c r="P149" s="1">
        <v>0</v>
      </c>
      <c r="Q149" s="1">
        <v>9423</v>
      </c>
      <c r="R149" s="1">
        <v>9</v>
      </c>
      <c r="S149" s="1">
        <v>0</v>
      </c>
      <c r="T149" s="1">
        <v>6</v>
      </c>
      <c r="U149" s="1">
        <v>0</v>
      </c>
      <c r="V149" s="1">
        <v>7</v>
      </c>
      <c r="W149" s="1">
        <v>477</v>
      </c>
      <c r="X149" s="1">
        <v>23</v>
      </c>
      <c r="Y149" s="114">
        <v>0.62</v>
      </c>
      <c r="AA149" s="1">
        <f t="shared" si="80"/>
        <v>33653</v>
      </c>
      <c r="AB149" s="1">
        <f t="shared" si="80"/>
        <v>234</v>
      </c>
      <c r="AC149" s="1">
        <f t="shared" si="81"/>
        <v>16572</v>
      </c>
      <c r="AD149" s="1">
        <f t="shared" si="82"/>
        <v>46</v>
      </c>
      <c r="AE149" s="1">
        <f t="shared" si="88"/>
        <v>-16</v>
      </c>
      <c r="AF149" s="1">
        <f t="shared" si="83"/>
        <v>18</v>
      </c>
      <c r="AG149" s="1">
        <f t="shared" si="83"/>
        <v>0</v>
      </c>
      <c r="AH149" s="1">
        <f t="shared" si="83"/>
        <v>0</v>
      </c>
      <c r="AI149" s="1">
        <f t="shared" si="89"/>
        <v>2</v>
      </c>
      <c r="AJ149" s="9">
        <f t="shared" si="69"/>
        <v>1.4071581523401652E-3</v>
      </c>
      <c r="AK149" s="9">
        <f t="shared" si="70"/>
        <v>0.32690000000000002</v>
      </c>
      <c r="AL149" s="9">
        <f t="shared" si="71"/>
        <v>4.5399999999999998E-3</v>
      </c>
      <c r="AM149" s="9">
        <f t="shared" si="72"/>
        <v>0.32190000000000002</v>
      </c>
      <c r="AN149" s="9">
        <f t="shared" si="73"/>
        <v>4.6000000000000001E-4</v>
      </c>
      <c r="AO149" s="9">
        <f t="shared" si="74"/>
        <v>4.0000000000000003E-5</v>
      </c>
      <c r="AP149" s="1">
        <f t="shared" si="84"/>
        <v>-1</v>
      </c>
      <c r="AQ149" s="1">
        <f t="shared" si="84"/>
        <v>1</v>
      </c>
      <c r="AS149" s="1">
        <f t="shared" si="85"/>
        <v>0</v>
      </c>
      <c r="AT149" s="1">
        <f t="shared" si="90"/>
        <v>0</v>
      </c>
      <c r="AU149" s="1">
        <f t="shared" si="75"/>
        <v>507</v>
      </c>
      <c r="AV149" s="9">
        <f t="shared" si="86"/>
        <v>1.014E-2</v>
      </c>
      <c r="AW149" s="9">
        <f t="shared" si="76"/>
        <v>1.3999999999999999E-4</v>
      </c>
      <c r="AX149" s="9">
        <f t="shared" si="77"/>
        <v>9.5399999999999999E-3</v>
      </c>
      <c r="AY149" s="9">
        <f t="shared" si="78"/>
        <v>4.6000000000000001E-4</v>
      </c>
      <c r="AZ149" s="9">
        <f t="shared" si="79"/>
        <v>0</v>
      </c>
      <c r="BA149" s="1">
        <f t="shared" si="87"/>
        <v>4.5364891518737675E-2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91"/>
        <v>137</v>
      </c>
      <c r="BK149" s="7">
        <f t="shared" si="91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>
        <f t="shared" si="68"/>
        <v>16348</v>
      </c>
      <c r="C150" s="1">
        <v>137</v>
      </c>
      <c r="D150" s="1">
        <v>33650</v>
      </c>
      <c r="E150" s="1">
        <v>213</v>
      </c>
      <c r="F150" s="1">
        <v>0</v>
      </c>
      <c r="G150" s="1">
        <v>16112</v>
      </c>
      <c r="H150" s="1">
        <v>0</v>
      </c>
      <c r="I150" s="1">
        <v>23</v>
      </c>
      <c r="J150" s="5">
        <v>53.54</v>
      </c>
      <c r="K150" s="5">
        <v>1.68</v>
      </c>
      <c r="L150" s="5">
        <v>25.8</v>
      </c>
      <c r="M150" s="111">
        <v>1.01</v>
      </c>
      <c r="N150" s="1">
        <v>6906</v>
      </c>
      <c r="O150" s="1">
        <v>9433</v>
      </c>
      <c r="P150" s="1">
        <v>0</v>
      </c>
      <c r="Q150" s="1">
        <v>9423</v>
      </c>
      <c r="R150" s="1">
        <v>9</v>
      </c>
      <c r="S150" s="1">
        <v>0</v>
      </c>
      <c r="T150" s="1">
        <v>6</v>
      </c>
      <c r="U150" s="1">
        <v>0</v>
      </c>
      <c r="V150" s="1">
        <v>7</v>
      </c>
      <c r="W150" s="1">
        <v>477</v>
      </c>
      <c r="X150" s="1">
        <v>23</v>
      </c>
      <c r="Y150" s="114">
        <v>0.62</v>
      </c>
      <c r="AA150" s="1">
        <f t="shared" si="80"/>
        <v>33650</v>
      </c>
      <c r="AB150" s="1">
        <f t="shared" si="80"/>
        <v>220</v>
      </c>
      <c r="AC150" s="1">
        <f t="shared" si="81"/>
        <v>16589</v>
      </c>
      <c r="AD150" s="1">
        <f t="shared" si="82"/>
        <v>46</v>
      </c>
      <c r="AE150" s="1">
        <f t="shared" si="88"/>
        <v>-14</v>
      </c>
      <c r="AF150" s="1">
        <f t="shared" si="83"/>
        <v>17</v>
      </c>
      <c r="AG150" s="1">
        <f t="shared" si="83"/>
        <v>0</v>
      </c>
      <c r="AH150" s="1">
        <f t="shared" si="83"/>
        <v>0</v>
      </c>
      <c r="AI150" s="1">
        <f t="shared" si="89"/>
        <v>3</v>
      </c>
      <c r="AJ150" s="9">
        <f t="shared" si="69"/>
        <v>1.4068999265965255E-3</v>
      </c>
      <c r="AK150" s="9">
        <f t="shared" si="70"/>
        <v>0.32695999999999997</v>
      </c>
      <c r="AL150" s="9">
        <f t="shared" si="71"/>
        <v>4.2599999999999999E-3</v>
      </c>
      <c r="AM150" s="9">
        <f t="shared" si="72"/>
        <v>0.32224000000000003</v>
      </c>
      <c r="AN150" s="9">
        <f t="shared" si="73"/>
        <v>4.6000000000000001E-4</v>
      </c>
      <c r="AO150" s="9">
        <f t="shared" si="74"/>
        <v>6.0000000000000002E-5</v>
      </c>
      <c r="AP150" s="1">
        <f t="shared" si="84"/>
        <v>0</v>
      </c>
      <c r="AQ150" s="1">
        <f t="shared" si="84"/>
        <v>0</v>
      </c>
      <c r="AS150" s="1">
        <f t="shared" si="85"/>
        <v>0</v>
      </c>
      <c r="AT150" s="1">
        <f t="shared" si="90"/>
        <v>0</v>
      </c>
      <c r="AU150" s="1">
        <f t="shared" si="75"/>
        <v>507</v>
      </c>
      <c r="AV150" s="9">
        <f t="shared" si="86"/>
        <v>1.014E-2</v>
      </c>
      <c r="AW150" s="9">
        <f t="shared" si="76"/>
        <v>1.3999999999999999E-4</v>
      </c>
      <c r="AX150" s="9">
        <f t="shared" si="77"/>
        <v>9.5399999999999999E-3</v>
      </c>
      <c r="AY150" s="9">
        <f t="shared" si="78"/>
        <v>4.6000000000000001E-4</v>
      </c>
      <c r="AZ150" s="9">
        <f t="shared" si="79"/>
        <v>0</v>
      </c>
      <c r="BA150" s="1">
        <f t="shared" si="87"/>
        <v>4.5364891518737675E-2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91"/>
        <v>138</v>
      </c>
      <c r="BK150" s="7">
        <f t="shared" si="91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>
        <f t="shared" si="68"/>
        <v>16351</v>
      </c>
      <c r="C151" s="1">
        <v>138</v>
      </c>
      <c r="D151" s="1">
        <v>33647</v>
      </c>
      <c r="E151" s="1">
        <v>201</v>
      </c>
      <c r="F151" s="1">
        <v>0</v>
      </c>
      <c r="G151" s="1">
        <v>16127</v>
      </c>
      <c r="H151" s="1">
        <v>0</v>
      </c>
      <c r="I151" s="1">
        <v>23</v>
      </c>
      <c r="J151" s="5">
        <v>53.53</v>
      </c>
      <c r="K151" s="5">
        <v>1.68</v>
      </c>
      <c r="L151" s="5">
        <v>25.8</v>
      </c>
      <c r="M151" s="111">
        <v>1.01</v>
      </c>
      <c r="N151" s="1">
        <v>6909</v>
      </c>
      <c r="O151" s="1">
        <v>9433</v>
      </c>
      <c r="P151" s="1">
        <v>0</v>
      </c>
      <c r="Q151" s="1">
        <v>9423</v>
      </c>
      <c r="R151" s="1">
        <v>9</v>
      </c>
      <c r="S151" s="1">
        <v>0</v>
      </c>
      <c r="T151" s="1">
        <v>6</v>
      </c>
      <c r="U151" s="1">
        <v>0</v>
      </c>
      <c r="V151" s="1">
        <v>7</v>
      </c>
      <c r="W151" s="1">
        <v>477</v>
      </c>
      <c r="X151" s="1">
        <v>23</v>
      </c>
      <c r="Y151" s="114">
        <v>0.62</v>
      </c>
      <c r="AA151" s="1">
        <f t="shared" si="80"/>
        <v>33647</v>
      </c>
      <c r="AB151" s="1">
        <f t="shared" si="80"/>
        <v>208</v>
      </c>
      <c r="AC151" s="1">
        <f t="shared" si="81"/>
        <v>16604</v>
      </c>
      <c r="AD151" s="1">
        <f t="shared" si="82"/>
        <v>46</v>
      </c>
      <c r="AE151" s="1">
        <f t="shared" si="88"/>
        <v>-12</v>
      </c>
      <c r="AF151" s="1">
        <f t="shared" si="83"/>
        <v>15</v>
      </c>
      <c r="AG151" s="1">
        <f t="shared" si="83"/>
        <v>0</v>
      </c>
      <c r="AH151" s="1">
        <f t="shared" si="83"/>
        <v>0</v>
      </c>
      <c r="AI151" s="1">
        <f t="shared" si="89"/>
        <v>3</v>
      </c>
      <c r="AJ151" s="9">
        <f t="shared" si="69"/>
        <v>1.4066417956088313E-3</v>
      </c>
      <c r="AK151" s="9">
        <f t="shared" si="70"/>
        <v>0.32701999999999998</v>
      </c>
      <c r="AL151" s="9">
        <f t="shared" si="71"/>
        <v>4.0200000000000001E-3</v>
      </c>
      <c r="AM151" s="9">
        <f t="shared" si="72"/>
        <v>0.32253999999999999</v>
      </c>
      <c r="AN151" s="9">
        <f t="shared" si="73"/>
        <v>4.6000000000000001E-4</v>
      </c>
      <c r="AO151" s="9">
        <f t="shared" si="74"/>
        <v>6.0000000000000002E-5</v>
      </c>
      <c r="AP151" s="1">
        <f t="shared" si="84"/>
        <v>0</v>
      </c>
      <c r="AQ151" s="1">
        <f t="shared" si="84"/>
        <v>0</v>
      </c>
      <c r="AS151" s="1">
        <f t="shared" si="85"/>
        <v>0</v>
      </c>
      <c r="AT151" s="1">
        <f t="shared" si="90"/>
        <v>0</v>
      </c>
      <c r="AU151" s="1">
        <f t="shared" si="75"/>
        <v>507</v>
      </c>
      <c r="AV151" s="9">
        <f t="shared" si="86"/>
        <v>1.014E-2</v>
      </c>
      <c r="AW151" s="9">
        <f t="shared" si="76"/>
        <v>1.3999999999999999E-4</v>
      </c>
      <c r="AX151" s="9">
        <f t="shared" si="77"/>
        <v>9.5399999999999999E-3</v>
      </c>
      <c r="AY151" s="9">
        <f t="shared" si="78"/>
        <v>4.6000000000000001E-4</v>
      </c>
      <c r="AZ151" s="9">
        <f t="shared" si="79"/>
        <v>0</v>
      </c>
      <c r="BA151" s="1">
        <f t="shared" si="87"/>
        <v>4.5364891518737675E-2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91"/>
        <v>139</v>
      </c>
      <c r="BK151" s="7">
        <f t="shared" si="91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>
        <f t="shared" si="68"/>
        <v>16354</v>
      </c>
      <c r="C152" s="1">
        <v>139</v>
      </c>
      <c r="D152" s="1">
        <v>33644</v>
      </c>
      <c r="E152" s="1">
        <v>189</v>
      </c>
      <c r="F152" s="1">
        <v>0</v>
      </c>
      <c r="G152" s="1">
        <v>16142</v>
      </c>
      <c r="H152" s="1">
        <v>0</v>
      </c>
      <c r="I152" s="1">
        <v>23</v>
      </c>
      <c r="J152" s="5">
        <v>53.53</v>
      </c>
      <c r="K152" s="5">
        <v>1.68</v>
      </c>
      <c r="L152" s="5">
        <v>25.8</v>
      </c>
      <c r="M152" s="111">
        <v>1.01</v>
      </c>
      <c r="N152" s="1">
        <v>6912</v>
      </c>
      <c r="O152" s="1">
        <v>9433</v>
      </c>
      <c r="P152" s="1">
        <v>0</v>
      </c>
      <c r="Q152" s="1">
        <v>9423</v>
      </c>
      <c r="R152" s="1">
        <v>9</v>
      </c>
      <c r="S152" s="1">
        <v>0</v>
      </c>
      <c r="T152" s="1">
        <v>6</v>
      </c>
      <c r="U152" s="1">
        <v>0</v>
      </c>
      <c r="V152" s="1">
        <v>6</v>
      </c>
      <c r="W152" s="1">
        <v>478</v>
      </c>
      <c r="X152" s="1">
        <v>23</v>
      </c>
      <c r="Y152" s="114">
        <v>0.62</v>
      </c>
      <c r="AA152" s="1">
        <f t="shared" si="80"/>
        <v>33644</v>
      </c>
      <c r="AB152" s="1">
        <f t="shared" si="80"/>
        <v>195</v>
      </c>
      <c r="AC152" s="1">
        <f t="shared" si="81"/>
        <v>16620</v>
      </c>
      <c r="AD152" s="1">
        <f t="shared" si="82"/>
        <v>46</v>
      </c>
      <c r="AE152" s="1">
        <f t="shared" si="88"/>
        <v>-12</v>
      </c>
      <c r="AF152" s="1">
        <f t="shared" si="83"/>
        <v>15</v>
      </c>
      <c r="AG152" s="1">
        <f t="shared" si="83"/>
        <v>0</v>
      </c>
      <c r="AH152" s="1">
        <f t="shared" si="83"/>
        <v>0</v>
      </c>
      <c r="AI152" s="1">
        <f t="shared" si="89"/>
        <v>3</v>
      </c>
      <c r="AJ152" s="9">
        <f t="shared" si="69"/>
        <v>1.4063837593249358E-3</v>
      </c>
      <c r="AK152" s="9">
        <f t="shared" si="70"/>
        <v>0.32707999999999998</v>
      </c>
      <c r="AL152" s="9">
        <f t="shared" si="71"/>
        <v>3.7799999999999999E-3</v>
      </c>
      <c r="AM152" s="9">
        <f t="shared" si="72"/>
        <v>0.32284000000000002</v>
      </c>
      <c r="AN152" s="9">
        <f t="shared" si="73"/>
        <v>4.6000000000000001E-4</v>
      </c>
      <c r="AO152" s="9">
        <f t="shared" si="74"/>
        <v>6.0000000000000002E-5</v>
      </c>
      <c r="AP152" s="1">
        <f t="shared" si="84"/>
        <v>-1</v>
      </c>
      <c r="AQ152" s="1">
        <f t="shared" si="84"/>
        <v>1</v>
      </c>
      <c r="AS152" s="1">
        <f t="shared" si="85"/>
        <v>0</v>
      </c>
      <c r="AT152" s="1">
        <f t="shared" si="90"/>
        <v>0</v>
      </c>
      <c r="AU152" s="1">
        <f t="shared" si="75"/>
        <v>507</v>
      </c>
      <c r="AV152" s="9">
        <f t="shared" si="86"/>
        <v>1.014E-2</v>
      </c>
      <c r="AW152" s="9">
        <f t="shared" si="76"/>
        <v>1.2E-4</v>
      </c>
      <c r="AX152" s="9">
        <f t="shared" si="77"/>
        <v>9.5600000000000008E-3</v>
      </c>
      <c r="AY152" s="9">
        <f t="shared" si="78"/>
        <v>4.6000000000000001E-4</v>
      </c>
      <c r="AZ152" s="9">
        <f t="shared" si="79"/>
        <v>0</v>
      </c>
      <c r="BA152" s="1">
        <f t="shared" si="87"/>
        <v>4.5364891518737675E-2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91"/>
        <v>140</v>
      </c>
      <c r="BK152" s="7">
        <f t="shared" si="91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>
        <f t="shared" si="68"/>
        <v>16357</v>
      </c>
      <c r="C153" s="1">
        <v>140</v>
      </c>
      <c r="D153" s="1">
        <v>33641</v>
      </c>
      <c r="E153" s="1">
        <v>176</v>
      </c>
      <c r="F153" s="1">
        <v>0</v>
      </c>
      <c r="G153" s="1">
        <v>16158</v>
      </c>
      <c r="H153" s="1">
        <v>0</v>
      </c>
      <c r="I153" s="1">
        <v>23</v>
      </c>
      <c r="J153" s="5">
        <v>53.53</v>
      </c>
      <c r="K153" s="5">
        <v>1.68</v>
      </c>
      <c r="L153" s="5">
        <v>25.8</v>
      </c>
      <c r="M153" s="111">
        <v>1.01</v>
      </c>
      <c r="N153" s="1">
        <v>6914</v>
      </c>
      <c r="O153" s="1">
        <v>9433</v>
      </c>
      <c r="P153" s="1">
        <v>0</v>
      </c>
      <c r="Q153" s="1">
        <v>9423</v>
      </c>
      <c r="R153" s="1">
        <v>9</v>
      </c>
      <c r="S153" s="1">
        <v>0</v>
      </c>
      <c r="T153" s="1">
        <v>5</v>
      </c>
      <c r="U153" s="1">
        <v>0</v>
      </c>
      <c r="V153" s="1">
        <v>6</v>
      </c>
      <c r="W153" s="1">
        <v>478</v>
      </c>
      <c r="X153" s="1">
        <v>23</v>
      </c>
      <c r="Y153" s="114">
        <v>0.62</v>
      </c>
      <c r="AA153" s="1">
        <f t="shared" si="80"/>
        <v>33641</v>
      </c>
      <c r="AB153" s="1">
        <f t="shared" si="80"/>
        <v>182</v>
      </c>
      <c r="AC153" s="1">
        <f t="shared" si="81"/>
        <v>16636</v>
      </c>
      <c r="AD153" s="1">
        <f t="shared" si="82"/>
        <v>46</v>
      </c>
      <c r="AE153" s="1">
        <f t="shared" si="88"/>
        <v>-13</v>
      </c>
      <c r="AF153" s="1">
        <f t="shared" si="83"/>
        <v>16</v>
      </c>
      <c r="AG153" s="1">
        <f t="shared" si="83"/>
        <v>0</v>
      </c>
      <c r="AH153" s="1">
        <f t="shared" si="83"/>
        <v>0</v>
      </c>
      <c r="AI153" s="1">
        <f t="shared" si="89"/>
        <v>3</v>
      </c>
      <c r="AJ153" s="9">
        <f t="shared" si="69"/>
        <v>1.4061258176927308E-3</v>
      </c>
      <c r="AK153" s="9">
        <f t="shared" si="70"/>
        <v>0.32713999999999999</v>
      </c>
      <c r="AL153" s="9">
        <f t="shared" si="71"/>
        <v>3.5200000000000001E-3</v>
      </c>
      <c r="AM153" s="9">
        <f t="shared" si="72"/>
        <v>0.32316</v>
      </c>
      <c r="AN153" s="9">
        <f t="shared" si="73"/>
        <v>4.6000000000000001E-4</v>
      </c>
      <c r="AO153" s="9">
        <f t="shared" si="74"/>
        <v>6.0000000000000002E-5</v>
      </c>
      <c r="AP153" s="1">
        <f t="shared" si="84"/>
        <v>0</v>
      </c>
      <c r="AQ153" s="1">
        <f t="shared" si="84"/>
        <v>0</v>
      </c>
      <c r="AS153" s="1">
        <f t="shared" si="85"/>
        <v>0</v>
      </c>
      <c r="AT153" s="1">
        <f t="shared" si="90"/>
        <v>0</v>
      </c>
      <c r="AU153" s="1">
        <f t="shared" si="75"/>
        <v>507</v>
      </c>
      <c r="AV153" s="9">
        <f t="shared" si="86"/>
        <v>1.014E-2</v>
      </c>
      <c r="AW153" s="9">
        <f t="shared" si="76"/>
        <v>1.2E-4</v>
      </c>
      <c r="AX153" s="9">
        <f t="shared" si="77"/>
        <v>9.5600000000000008E-3</v>
      </c>
      <c r="AY153" s="9">
        <f t="shared" si="78"/>
        <v>4.6000000000000001E-4</v>
      </c>
      <c r="AZ153" s="9">
        <f t="shared" si="79"/>
        <v>0</v>
      </c>
      <c r="BA153" s="1">
        <f t="shared" si="87"/>
        <v>4.5364891518737675E-2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91"/>
        <v>141</v>
      </c>
      <c r="BK153" s="7">
        <f t="shared" si="91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>
        <f t="shared" si="68"/>
        <v>16359</v>
      </c>
      <c r="C154" s="1">
        <v>141</v>
      </c>
      <c r="D154" s="1">
        <v>33639</v>
      </c>
      <c r="E154" s="1">
        <v>166</v>
      </c>
      <c r="F154" s="1">
        <v>0</v>
      </c>
      <c r="G154" s="1">
        <v>16170</v>
      </c>
      <c r="H154" s="1">
        <v>0</v>
      </c>
      <c r="I154" s="1">
        <v>23</v>
      </c>
      <c r="J154" s="5">
        <v>53.52</v>
      </c>
      <c r="K154" s="5">
        <v>1.68</v>
      </c>
      <c r="L154" s="5">
        <v>25.8</v>
      </c>
      <c r="M154" s="111">
        <v>1.01</v>
      </c>
      <c r="N154" s="1">
        <v>6916</v>
      </c>
      <c r="O154" s="1">
        <v>9433</v>
      </c>
      <c r="P154" s="1">
        <v>0</v>
      </c>
      <c r="Q154" s="1">
        <v>9423</v>
      </c>
      <c r="R154" s="1">
        <v>9</v>
      </c>
      <c r="S154" s="1">
        <v>0</v>
      </c>
      <c r="T154" s="1">
        <v>5</v>
      </c>
      <c r="U154" s="1">
        <v>0</v>
      </c>
      <c r="V154" s="1">
        <v>5</v>
      </c>
      <c r="W154" s="1">
        <v>479</v>
      </c>
      <c r="X154" s="1">
        <v>23</v>
      </c>
      <c r="Y154" s="114">
        <v>0.62</v>
      </c>
      <c r="AA154" s="1">
        <f t="shared" si="80"/>
        <v>33639</v>
      </c>
      <c r="AB154" s="1">
        <f t="shared" si="80"/>
        <v>171</v>
      </c>
      <c r="AC154" s="1">
        <f t="shared" si="81"/>
        <v>16649</v>
      </c>
      <c r="AD154" s="1">
        <f t="shared" si="82"/>
        <v>46</v>
      </c>
      <c r="AE154" s="1">
        <f t="shared" si="88"/>
        <v>-10</v>
      </c>
      <c r="AF154" s="1">
        <f t="shared" si="83"/>
        <v>12</v>
      </c>
      <c r="AG154" s="1">
        <f t="shared" si="83"/>
        <v>0</v>
      </c>
      <c r="AH154" s="1">
        <f t="shared" si="83"/>
        <v>0</v>
      </c>
      <c r="AI154" s="1">
        <f t="shared" si="89"/>
        <v>2</v>
      </c>
      <c r="AJ154" s="9">
        <f t="shared" si="69"/>
        <v>1.4059539091631518E-3</v>
      </c>
      <c r="AK154" s="9">
        <f t="shared" si="70"/>
        <v>0.32718000000000003</v>
      </c>
      <c r="AL154" s="9">
        <f t="shared" si="71"/>
        <v>3.32E-3</v>
      </c>
      <c r="AM154" s="9">
        <f t="shared" si="72"/>
        <v>0.32340000000000002</v>
      </c>
      <c r="AN154" s="9">
        <f t="shared" si="73"/>
        <v>4.6000000000000001E-4</v>
      </c>
      <c r="AO154" s="9">
        <f t="shared" si="74"/>
        <v>4.0000000000000003E-5</v>
      </c>
      <c r="AP154" s="1">
        <f t="shared" si="84"/>
        <v>-1</v>
      </c>
      <c r="AQ154" s="1">
        <f t="shared" si="84"/>
        <v>1</v>
      </c>
      <c r="AS154" s="1">
        <f t="shared" si="85"/>
        <v>0</v>
      </c>
      <c r="AT154" s="1">
        <f t="shared" si="90"/>
        <v>0</v>
      </c>
      <c r="AU154" s="1">
        <f t="shared" si="75"/>
        <v>507</v>
      </c>
      <c r="AV154" s="9">
        <f t="shared" si="86"/>
        <v>1.014E-2</v>
      </c>
      <c r="AW154" s="9">
        <f t="shared" si="76"/>
        <v>1E-4</v>
      </c>
      <c r="AX154" s="9">
        <f t="shared" si="77"/>
        <v>9.58E-3</v>
      </c>
      <c r="AY154" s="9">
        <f t="shared" si="78"/>
        <v>4.6000000000000001E-4</v>
      </c>
      <c r="AZ154" s="9">
        <f t="shared" si="79"/>
        <v>0</v>
      </c>
      <c r="BA154" s="1">
        <f t="shared" si="87"/>
        <v>4.5364891518737675E-2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91"/>
        <v>142</v>
      </c>
      <c r="BK154" s="7">
        <f t="shared" si="91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>
        <f t="shared" si="68"/>
        <v>16362</v>
      </c>
      <c r="C155" s="1">
        <v>142</v>
      </c>
      <c r="D155" s="1">
        <v>33636</v>
      </c>
      <c r="E155" s="1">
        <v>156</v>
      </c>
      <c r="F155" s="1">
        <v>0</v>
      </c>
      <c r="G155" s="1">
        <v>16183</v>
      </c>
      <c r="H155" s="1">
        <v>0</v>
      </c>
      <c r="I155" s="1">
        <v>23</v>
      </c>
      <c r="J155" s="5">
        <v>53.52</v>
      </c>
      <c r="K155" s="5">
        <v>1.68</v>
      </c>
      <c r="L155" s="5">
        <v>25.8</v>
      </c>
      <c r="M155" s="111">
        <v>1.01</v>
      </c>
      <c r="N155" s="1">
        <v>6919</v>
      </c>
      <c r="O155" s="1">
        <v>9433</v>
      </c>
      <c r="P155" s="1">
        <v>0</v>
      </c>
      <c r="Q155" s="1">
        <v>9423</v>
      </c>
      <c r="R155" s="1">
        <v>9</v>
      </c>
      <c r="S155" s="1">
        <v>0</v>
      </c>
      <c r="T155" s="1">
        <v>5</v>
      </c>
      <c r="U155" s="1">
        <v>0</v>
      </c>
      <c r="V155" s="1">
        <v>5</v>
      </c>
      <c r="W155" s="1">
        <v>479</v>
      </c>
      <c r="X155" s="1">
        <v>23</v>
      </c>
      <c r="Y155" s="114">
        <v>0.62</v>
      </c>
      <c r="AA155" s="1">
        <f t="shared" si="80"/>
        <v>33636</v>
      </c>
      <c r="AB155" s="1">
        <f t="shared" si="80"/>
        <v>161</v>
      </c>
      <c r="AC155" s="1">
        <f t="shared" si="81"/>
        <v>16662</v>
      </c>
      <c r="AD155" s="1">
        <f t="shared" si="82"/>
        <v>46</v>
      </c>
      <c r="AE155" s="1">
        <f t="shared" si="88"/>
        <v>-10</v>
      </c>
      <c r="AF155" s="1">
        <f t="shared" si="83"/>
        <v>13</v>
      </c>
      <c r="AG155" s="1">
        <f t="shared" si="83"/>
        <v>0</v>
      </c>
      <c r="AH155" s="1">
        <f t="shared" si="83"/>
        <v>0</v>
      </c>
      <c r="AI155" s="1">
        <f t="shared" si="89"/>
        <v>3</v>
      </c>
      <c r="AJ155" s="9">
        <f t="shared" si="69"/>
        <v>1.4056961251680724E-3</v>
      </c>
      <c r="AK155" s="9">
        <f t="shared" si="70"/>
        <v>0.32723999999999998</v>
      </c>
      <c r="AL155" s="9">
        <f t="shared" si="71"/>
        <v>3.1199999999999999E-3</v>
      </c>
      <c r="AM155" s="9">
        <f t="shared" si="72"/>
        <v>0.32366</v>
      </c>
      <c r="AN155" s="9">
        <f t="shared" si="73"/>
        <v>4.6000000000000001E-4</v>
      </c>
      <c r="AO155" s="9">
        <f t="shared" si="74"/>
        <v>6.0000000000000002E-5</v>
      </c>
      <c r="AP155" s="1">
        <f t="shared" si="84"/>
        <v>0</v>
      </c>
      <c r="AQ155" s="1">
        <f t="shared" si="84"/>
        <v>0</v>
      </c>
      <c r="AS155" s="1">
        <f t="shared" si="85"/>
        <v>0</v>
      </c>
      <c r="AT155" s="1">
        <f t="shared" si="90"/>
        <v>0</v>
      </c>
      <c r="AU155" s="1">
        <f t="shared" si="75"/>
        <v>507</v>
      </c>
      <c r="AV155" s="9">
        <f t="shared" si="86"/>
        <v>1.014E-2</v>
      </c>
      <c r="AW155" s="9">
        <f t="shared" si="76"/>
        <v>1E-4</v>
      </c>
      <c r="AX155" s="9">
        <f t="shared" si="77"/>
        <v>9.58E-3</v>
      </c>
      <c r="AY155" s="9">
        <f t="shared" si="78"/>
        <v>4.6000000000000001E-4</v>
      </c>
      <c r="AZ155" s="9">
        <f t="shared" si="79"/>
        <v>0</v>
      </c>
      <c r="BA155" s="1">
        <f t="shared" si="87"/>
        <v>4.5364891518737675E-2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91"/>
        <v>143</v>
      </c>
      <c r="BK155" s="7">
        <f t="shared" si="91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>
        <f t="shared" si="68"/>
        <v>16364</v>
      </c>
      <c r="C156" s="1">
        <v>143</v>
      </c>
      <c r="D156" s="1">
        <v>33634</v>
      </c>
      <c r="E156" s="1">
        <v>146</v>
      </c>
      <c r="F156" s="1">
        <v>0</v>
      </c>
      <c r="G156" s="1">
        <v>16194</v>
      </c>
      <c r="H156" s="1">
        <v>0</v>
      </c>
      <c r="I156" s="1">
        <v>24</v>
      </c>
      <c r="J156" s="5">
        <v>53.52</v>
      </c>
      <c r="K156" s="5">
        <v>1.68</v>
      </c>
      <c r="L156" s="5">
        <v>25.8</v>
      </c>
      <c r="M156" s="111">
        <v>1.01</v>
      </c>
      <c r="N156" s="1">
        <v>6921</v>
      </c>
      <c r="O156" s="1">
        <v>9433</v>
      </c>
      <c r="P156" s="1">
        <v>0</v>
      </c>
      <c r="Q156" s="1">
        <v>9423</v>
      </c>
      <c r="R156" s="1">
        <v>9</v>
      </c>
      <c r="S156" s="1">
        <v>0</v>
      </c>
      <c r="T156" s="1">
        <v>4</v>
      </c>
      <c r="U156" s="1">
        <v>0</v>
      </c>
      <c r="V156" s="1">
        <v>5</v>
      </c>
      <c r="W156" s="1">
        <v>480</v>
      </c>
      <c r="X156" s="1">
        <v>24</v>
      </c>
      <c r="Y156" s="114">
        <v>0.62</v>
      </c>
      <c r="AA156" s="1">
        <f t="shared" si="80"/>
        <v>33634</v>
      </c>
      <c r="AB156" s="1">
        <f t="shared" si="80"/>
        <v>151</v>
      </c>
      <c r="AC156" s="1">
        <f t="shared" si="81"/>
        <v>16674</v>
      </c>
      <c r="AD156" s="1">
        <f t="shared" si="82"/>
        <v>48</v>
      </c>
      <c r="AE156" s="1">
        <f t="shared" si="88"/>
        <v>-10</v>
      </c>
      <c r="AF156" s="1">
        <f t="shared" si="83"/>
        <v>11</v>
      </c>
      <c r="AG156" s="1">
        <f t="shared" si="83"/>
        <v>0</v>
      </c>
      <c r="AH156" s="1">
        <f t="shared" si="83"/>
        <v>1</v>
      </c>
      <c r="AI156" s="1">
        <f t="shared" si="89"/>
        <v>2</v>
      </c>
      <c r="AJ156" s="9">
        <f t="shared" si="69"/>
        <v>1.4666340747983377E-3</v>
      </c>
      <c r="AK156" s="9">
        <f t="shared" si="70"/>
        <v>0.32728000000000002</v>
      </c>
      <c r="AL156" s="9">
        <f t="shared" si="71"/>
        <v>2.9199999999999999E-3</v>
      </c>
      <c r="AM156" s="9">
        <f t="shared" si="72"/>
        <v>0.32388</v>
      </c>
      <c r="AN156" s="9">
        <f t="shared" si="73"/>
        <v>4.8000000000000001E-4</v>
      </c>
      <c r="AO156" s="9">
        <f t="shared" si="74"/>
        <v>4.0000000000000003E-5</v>
      </c>
      <c r="AP156" s="1">
        <f t="shared" si="84"/>
        <v>0</v>
      </c>
      <c r="AQ156" s="1">
        <f t="shared" si="84"/>
        <v>1</v>
      </c>
      <c r="AS156" s="1">
        <f t="shared" si="85"/>
        <v>1</v>
      </c>
      <c r="AT156" s="1">
        <f t="shared" si="90"/>
        <v>2</v>
      </c>
      <c r="AU156" s="1">
        <f t="shared" si="75"/>
        <v>509</v>
      </c>
      <c r="AV156" s="9">
        <f t="shared" si="86"/>
        <v>1.018E-2</v>
      </c>
      <c r="AW156" s="9">
        <f t="shared" si="76"/>
        <v>1E-4</v>
      </c>
      <c r="AX156" s="9">
        <f t="shared" si="77"/>
        <v>9.5999999999999992E-3</v>
      </c>
      <c r="AY156" s="9">
        <f t="shared" si="78"/>
        <v>4.8000000000000001E-4</v>
      </c>
      <c r="AZ156" s="9">
        <f t="shared" si="79"/>
        <v>4.0000000000000003E-5</v>
      </c>
      <c r="BA156" s="1">
        <f t="shared" si="87"/>
        <v>4.7151277013752456E-2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91"/>
        <v>144</v>
      </c>
      <c r="BK156" s="7">
        <f t="shared" si="91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>
        <f t="shared" si="68"/>
        <v>16366</v>
      </c>
      <c r="C157" s="1">
        <v>144</v>
      </c>
      <c r="D157" s="1">
        <v>33633</v>
      </c>
      <c r="E157" s="1">
        <v>135</v>
      </c>
      <c r="F157" s="1">
        <v>0</v>
      </c>
      <c r="G157" s="1">
        <v>16207</v>
      </c>
      <c r="H157" s="1">
        <v>0</v>
      </c>
      <c r="I157" s="1">
        <v>24</v>
      </c>
      <c r="J157" s="5">
        <v>53.51</v>
      </c>
      <c r="K157" s="5">
        <v>1.68</v>
      </c>
      <c r="L157" s="5">
        <v>25.8</v>
      </c>
      <c r="M157" s="111">
        <v>1.01</v>
      </c>
      <c r="N157" s="1">
        <v>6923</v>
      </c>
      <c r="O157" s="1">
        <v>9433</v>
      </c>
      <c r="P157" s="1">
        <v>0</v>
      </c>
      <c r="Q157" s="1">
        <v>9423</v>
      </c>
      <c r="R157" s="1">
        <v>9</v>
      </c>
      <c r="S157" s="1">
        <v>0</v>
      </c>
      <c r="T157" s="1">
        <v>4</v>
      </c>
      <c r="U157" s="1">
        <v>0</v>
      </c>
      <c r="V157" s="1">
        <v>5</v>
      </c>
      <c r="W157" s="1">
        <v>480</v>
      </c>
      <c r="X157" s="1">
        <v>24</v>
      </c>
      <c r="Y157" s="114">
        <v>0.62</v>
      </c>
      <c r="AA157" s="1">
        <f t="shared" si="80"/>
        <v>33633</v>
      </c>
      <c r="AB157" s="1">
        <f t="shared" si="80"/>
        <v>140</v>
      </c>
      <c r="AC157" s="1">
        <f t="shared" si="81"/>
        <v>16687</v>
      </c>
      <c r="AD157" s="1">
        <f t="shared" si="82"/>
        <v>48</v>
      </c>
      <c r="AE157" s="1">
        <f t="shared" si="88"/>
        <v>-11</v>
      </c>
      <c r="AF157" s="1">
        <f t="shared" si="83"/>
        <v>13</v>
      </c>
      <c r="AG157" s="1">
        <f t="shared" si="83"/>
        <v>0</v>
      </c>
      <c r="AH157" s="1">
        <f t="shared" si="83"/>
        <v>0</v>
      </c>
      <c r="AI157" s="1">
        <f t="shared" si="89"/>
        <v>2</v>
      </c>
      <c r="AJ157" s="9">
        <f t="shared" si="69"/>
        <v>1.4664548454112183E-3</v>
      </c>
      <c r="AK157" s="9">
        <f t="shared" si="70"/>
        <v>0.32732</v>
      </c>
      <c r="AL157" s="9">
        <f t="shared" si="71"/>
        <v>2.7000000000000001E-3</v>
      </c>
      <c r="AM157" s="9">
        <f t="shared" si="72"/>
        <v>0.32413999999999998</v>
      </c>
      <c r="AN157" s="9">
        <f t="shared" si="73"/>
        <v>4.8000000000000001E-4</v>
      </c>
      <c r="AO157" s="9">
        <f t="shared" si="74"/>
        <v>4.0000000000000003E-5</v>
      </c>
      <c r="AP157" s="1">
        <f t="shared" si="84"/>
        <v>0</v>
      </c>
      <c r="AQ157" s="1">
        <f t="shared" si="84"/>
        <v>0</v>
      </c>
      <c r="AS157" s="1">
        <f t="shared" si="85"/>
        <v>0</v>
      </c>
      <c r="AT157" s="1">
        <f t="shared" si="90"/>
        <v>0</v>
      </c>
      <c r="AU157" s="1">
        <f t="shared" si="75"/>
        <v>509</v>
      </c>
      <c r="AV157" s="9">
        <f t="shared" si="86"/>
        <v>1.018E-2</v>
      </c>
      <c r="AW157" s="9">
        <f t="shared" si="76"/>
        <v>1E-4</v>
      </c>
      <c r="AX157" s="9">
        <f t="shared" si="77"/>
        <v>9.5999999999999992E-3</v>
      </c>
      <c r="AY157" s="9">
        <f t="shared" si="78"/>
        <v>4.8000000000000001E-4</v>
      </c>
      <c r="AZ157" s="9">
        <f t="shared" si="79"/>
        <v>0</v>
      </c>
      <c r="BA157" s="1">
        <f t="shared" si="87"/>
        <v>4.7151277013752456E-2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91"/>
        <v>145</v>
      </c>
      <c r="BK157" s="7">
        <f t="shared" si="91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>
        <f t="shared" si="68"/>
        <v>16368</v>
      </c>
      <c r="C158" s="1">
        <v>145</v>
      </c>
      <c r="D158" s="1">
        <v>33631</v>
      </c>
      <c r="E158" s="1">
        <v>128</v>
      </c>
      <c r="F158" s="1">
        <v>0</v>
      </c>
      <c r="G158" s="1">
        <v>16216</v>
      </c>
      <c r="H158" s="1">
        <v>0</v>
      </c>
      <c r="I158" s="1">
        <v>24</v>
      </c>
      <c r="J158" s="5">
        <v>53.51</v>
      </c>
      <c r="K158" s="5">
        <v>1.68</v>
      </c>
      <c r="L158" s="5">
        <v>25.8</v>
      </c>
      <c r="M158" s="111">
        <v>1.01</v>
      </c>
      <c r="N158" s="1">
        <v>6925</v>
      </c>
      <c r="O158" s="1">
        <v>9433</v>
      </c>
      <c r="P158" s="1">
        <v>0</v>
      </c>
      <c r="Q158" s="1">
        <v>9423</v>
      </c>
      <c r="R158" s="1">
        <v>9</v>
      </c>
      <c r="S158" s="1">
        <v>0</v>
      </c>
      <c r="T158" s="1">
        <v>4</v>
      </c>
      <c r="U158" s="1">
        <v>0</v>
      </c>
      <c r="V158" s="1">
        <v>4</v>
      </c>
      <c r="W158" s="1">
        <v>480</v>
      </c>
      <c r="X158" s="1">
        <v>24</v>
      </c>
      <c r="Y158" s="114">
        <v>0.62</v>
      </c>
      <c r="AA158" s="1">
        <f t="shared" si="80"/>
        <v>33631</v>
      </c>
      <c r="AB158" s="1">
        <f t="shared" si="80"/>
        <v>132</v>
      </c>
      <c r="AC158" s="1">
        <f t="shared" si="81"/>
        <v>16696</v>
      </c>
      <c r="AD158" s="1">
        <f t="shared" si="82"/>
        <v>48</v>
      </c>
      <c r="AE158" s="1">
        <f t="shared" si="88"/>
        <v>-7</v>
      </c>
      <c r="AF158" s="1">
        <f t="shared" si="83"/>
        <v>9</v>
      </c>
      <c r="AG158" s="1">
        <f t="shared" si="83"/>
        <v>0</v>
      </c>
      <c r="AH158" s="1">
        <f t="shared" si="83"/>
        <v>0</v>
      </c>
      <c r="AI158" s="1">
        <f t="shared" si="89"/>
        <v>2</v>
      </c>
      <c r="AJ158" s="9">
        <f t="shared" si="69"/>
        <v>1.4662756598240469E-3</v>
      </c>
      <c r="AK158" s="9">
        <f t="shared" si="70"/>
        <v>0.32735999999999998</v>
      </c>
      <c r="AL158" s="9">
        <f t="shared" si="71"/>
        <v>2.5600000000000002E-3</v>
      </c>
      <c r="AM158" s="9">
        <f t="shared" si="72"/>
        <v>0.32432</v>
      </c>
      <c r="AN158" s="9">
        <f t="shared" si="73"/>
        <v>4.8000000000000001E-4</v>
      </c>
      <c r="AO158" s="9">
        <f t="shared" si="74"/>
        <v>4.0000000000000003E-5</v>
      </c>
      <c r="AP158" s="1">
        <f t="shared" si="84"/>
        <v>-1</v>
      </c>
      <c r="AQ158" s="1">
        <f t="shared" si="84"/>
        <v>0</v>
      </c>
      <c r="AS158" s="1">
        <f t="shared" si="85"/>
        <v>0</v>
      </c>
      <c r="AT158" s="1">
        <f t="shared" si="90"/>
        <v>-1</v>
      </c>
      <c r="AU158" s="1">
        <f t="shared" si="75"/>
        <v>508</v>
      </c>
      <c r="AV158" s="9">
        <f t="shared" si="86"/>
        <v>1.0160000000000001E-2</v>
      </c>
      <c r="AW158" s="9">
        <f t="shared" si="76"/>
        <v>8.0000000000000007E-5</v>
      </c>
      <c r="AX158" s="9">
        <f t="shared" si="77"/>
        <v>9.5999999999999992E-3</v>
      </c>
      <c r="AY158" s="9">
        <f t="shared" si="78"/>
        <v>4.8000000000000001E-4</v>
      </c>
      <c r="AZ158" s="9">
        <f t="shared" si="79"/>
        <v>-2.0000000000000002E-5</v>
      </c>
      <c r="BA158" s="1">
        <f t="shared" si="87"/>
        <v>4.7244094488188976E-2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91"/>
        <v>146</v>
      </c>
      <c r="BK158" s="7">
        <f t="shared" si="91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>
        <f t="shared" si="68"/>
        <v>16370</v>
      </c>
      <c r="C159" s="1">
        <v>146</v>
      </c>
      <c r="D159" s="1">
        <v>33629</v>
      </c>
      <c r="E159" s="1">
        <v>119</v>
      </c>
      <c r="F159" s="1">
        <v>0</v>
      </c>
      <c r="G159" s="1">
        <v>16227</v>
      </c>
      <c r="H159" s="1">
        <v>0</v>
      </c>
      <c r="I159" s="1">
        <v>24</v>
      </c>
      <c r="J159" s="5">
        <v>53.51</v>
      </c>
      <c r="K159" s="5">
        <v>1.68</v>
      </c>
      <c r="L159" s="5">
        <v>25.8</v>
      </c>
      <c r="M159" s="111">
        <v>1</v>
      </c>
      <c r="N159" s="1">
        <v>6927</v>
      </c>
      <c r="O159" s="1">
        <v>9433</v>
      </c>
      <c r="P159" s="1">
        <v>0</v>
      </c>
      <c r="Q159" s="1">
        <v>9423</v>
      </c>
      <c r="R159" s="1">
        <v>9</v>
      </c>
      <c r="S159" s="1">
        <v>0</v>
      </c>
      <c r="T159" s="1">
        <v>3</v>
      </c>
      <c r="U159" s="1">
        <v>0</v>
      </c>
      <c r="V159" s="1">
        <v>4</v>
      </c>
      <c r="W159" s="1">
        <v>481</v>
      </c>
      <c r="X159" s="1">
        <v>24</v>
      </c>
      <c r="Y159" s="114">
        <v>0.62</v>
      </c>
      <c r="AA159" s="1">
        <f t="shared" si="80"/>
        <v>33629</v>
      </c>
      <c r="AB159" s="1">
        <f t="shared" si="80"/>
        <v>123</v>
      </c>
      <c r="AC159" s="1">
        <f t="shared" si="81"/>
        <v>16708</v>
      </c>
      <c r="AD159" s="1">
        <f t="shared" si="82"/>
        <v>48</v>
      </c>
      <c r="AE159" s="1">
        <f t="shared" si="88"/>
        <v>-9</v>
      </c>
      <c r="AF159" s="1">
        <f t="shared" si="83"/>
        <v>11</v>
      </c>
      <c r="AG159" s="1">
        <f t="shared" si="83"/>
        <v>0</v>
      </c>
      <c r="AH159" s="1">
        <f t="shared" si="83"/>
        <v>0</v>
      </c>
      <c r="AI159" s="1">
        <f t="shared" si="89"/>
        <v>2</v>
      </c>
      <c r="AJ159" s="9">
        <f t="shared" si="69"/>
        <v>1.4660965180207698E-3</v>
      </c>
      <c r="AK159" s="9">
        <f t="shared" si="70"/>
        <v>0.32740000000000002</v>
      </c>
      <c r="AL159" s="9">
        <f t="shared" si="71"/>
        <v>2.3800000000000002E-3</v>
      </c>
      <c r="AM159" s="9">
        <f t="shared" si="72"/>
        <v>0.32454</v>
      </c>
      <c r="AN159" s="9">
        <f t="shared" si="73"/>
        <v>4.8000000000000001E-4</v>
      </c>
      <c r="AO159" s="9">
        <f t="shared" si="74"/>
        <v>4.0000000000000003E-5</v>
      </c>
      <c r="AP159" s="1">
        <f t="shared" si="84"/>
        <v>0</v>
      </c>
      <c r="AQ159" s="1">
        <f t="shared" si="84"/>
        <v>1</v>
      </c>
      <c r="AS159" s="1">
        <f t="shared" si="85"/>
        <v>0</v>
      </c>
      <c r="AT159" s="1">
        <f t="shared" si="90"/>
        <v>1</v>
      </c>
      <c r="AU159" s="1">
        <f t="shared" si="75"/>
        <v>509</v>
      </c>
      <c r="AV159" s="9">
        <f t="shared" si="86"/>
        <v>1.018E-2</v>
      </c>
      <c r="AW159" s="9">
        <f t="shared" si="76"/>
        <v>8.0000000000000007E-5</v>
      </c>
      <c r="AX159" s="9">
        <f t="shared" si="77"/>
        <v>9.6200000000000001E-3</v>
      </c>
      <c r="AY159" s="9">
        <f t="shared" si="78"/>
        <v>4.8000000000000001E-4</v>
      </c>
      <c r="AZ159" s="9">
        <f t="shared" si="79"/>
        <v>2.0000000000000002E-5</v>
      </c>
      <c r="BA159" s="1">
        <f t="shared" si="87"/>
        <v>4.7151277013752456E-2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91"/>
        <v>147</v>
      </c>
      <c r="BK159" s="7">
        <f t="shared" si="91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>
        <f t="shared" si="68"/>
        <v>16372</v>
      </c>
      <c r="C160" s="1">
        <v>147</v>
      </c>
      <c r="D160" s="1">
        <v>33627</v>
      </c>
      <c r="E160" s="1">
        <v>111</v>
      </c>
      <c r="F160" s="1">
        <v>0</v>
      </c>
      <c r="G160" s="1">
        <v>16237</v>
      </c>
      <c r="H160" s="1">
        <v>0</v>
      </c>
      <c r="I160" s="1">
        <v>24</v>
      </c>
      <c r="J160" s="5">
        <v>53.5</v>
      </c>
      <c r="K160" s="5">
        <v>1.68</v>
      </c>
      <c r="L160" s="5">
        <v>25.8</v>
      </c>
      <c r="M160" s="111">
        <v>1</v>
      </c>
      <c r="N160" s="1">
        <v>6928</v>
      </c>
      <c r="O160" s="1">
        <v>9433</v>
      </c>
      <c r="P160" s="1">
        <v>0</v>
      </c>
      <c r="Q160" s="1">
        <v>9423</v>
      </c>
      <c r="R160" s="1">
        <v>9</v>
      </c>
      <c r="S160" s="1">
        <v>0</v>
      </c>
      <c r="T160" s="1">
        <v>3</v>
      </c>
      <c r="U160" s="1">
        <v>0</v>
      </c>
      <c r="V160" s="1">
        <v>4</v>
      </c>
      <c r="W160" s="1">
        <v>481</v>
      </c>
      <c r="X160" s="1">
        <v>24</v>
      </c>
      <c r="Y160" s="114">
        <v>0.62</v>
      </c>
      <c r="AA160" s="1">
        <f t="shared" si="80"/>
        <v>33627</v>
      </c>
      <c r="AB160" s="1">
        <f t="shared" si="80"/>
        <v>115</v>
      </c>
      <c r="AC160" s="1">
        <f t="shared" si="81"/>
        <v>16718</v>
      </c>
      <c r="AD160" s="1">
        <f t="shared" si="82"/>
        <v>48</v>
      </c>
      <c r="AE160" s="1">
        <f t="shared" si="88"/>
        <v>-8</v>
      </c>
      <c r="AF160" s="1">
        <f t="shared" si="83"/>
        <v>10</v>
      </c>
      <c r="AG160" s="1">
        <f t="shared" si="83"/>
        <v>0</v>
      </c>
      <c r="AH160" s="1">
        <f t="shared" si="83"/>
        <v>0</v>
      </c>
      <c r="AI160" s="1">
        <f t="shared" si="89"/>
        <v>2</v>
      </c>
      <c r="AJ160" s="9">
        <f t="shared" si="69"/>
        <v>1.4659174199853407E-3</v>
      </c>
      <c r="AK160" s="9">
        <f t="shared" si="70"/>
        <v>0.32744000000000001</v>
      </c>
      <c r="AL160" s="9">
        <f t="shared" si="71"/>
        <v>2.2200000000000002E-3</v>
      </c>
      <c r="AM160" s="9">
        <f t="shared" si="72"/>
        <v>0.32473999999999997</v>
      </c>
      <c r="AN160" s="9">
        <f t="shared" si="73"/>
        <v>4.8000000000000001E-4</v>
      </c>
      <c r="AO160" s="9">
        <f t="shared" si="74"/>
        <v>4.0000000000000003E-5</v>
      </c>
      <c r="AP160" s="1">
        <f t="shared" si="84"/>
        <v>0</v>
      </c>
      <c r="AQ160" s="1">
        <f t="shared" si="84"/>
        <v>0</v>
      </c>
      <c r="AS160" s="1">
        <f t="shared" si="85"/>
        <v>0</v>
      </c>
      <c r="AT160" s="1">
        <f t="shared" si="90"/>
        <v>0</v>
      </c>
      <c r="AU160" s="1">
        <f t="shared" si="75"/>
        <v>509</v>
      </c>
      <c r="AV160" s="9">
        <f t="shared" si="86"/>
        <v>1.018E-2</v>
      </c>
      <c r="AW160" s="9">
        <f t="shared" si="76"/>
        <v>8.0000000000000007E-5</v>
      </c>
      <c r="AX160" s="9">
        <f t="shared" si="77"/>
        <v>9.6200000000000001E-3</v>
      </c>
      <c r="AY160" s="9">
        <f t="shared" si="78"/>
        <v>4.8000000000000001E-4</v>
      </c>
      <c r="AZ160" s="9">
        <f t="shared" si="79"/>
        <v>0</v>
      </c>
      <c r="BA160" s="1">
        <f t="shared" si="87"/>
        <v>4.7151277013752456E-2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92">+BJ159+1</f>
        <v>148</v>
      </c>
      <c r="BK160" s="7">
        <f t="shared" si="92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>
        <f t="shared" si="68"/>
        <v>16374</v>
      </c>
      <c r="C161" s="1">
        <v>148</v>
      </c>
      <c r="D161" s="1">
        <v>33625</v>
      </c>
      <c r="E161" s="1">
        <v>104</v>
      </c>
      <c r="F161" s="1">
        <v>0</v>
      </c>
      <c r="G161" s="1">
        <v>16246</v>
      </c>
      <c r="H161" s="1">
        <v>0</v>
      </c>
      <c r="I161" s="1">
        <v>24</v>
      </c>
      <c r="J161" s="5">
        <v>53.5</v>
      </c>
      <c r="K161" s="5">
        <v>1.68</v>
      </c>
      <c r="L161" s="5">
        <v>25.8</v>
      </c>
      <c r="M161" s="111">
        <v>1</v>
      </c>
      <c r="N161" s="1">
        <v>6930</v>
      </c>
      <c r="O161" s="1">
        <v>9433</v>
      </c>
      <c r="P161" s="1">
        <v>0</v>
      </c>
      <c r="Q161" s="1">
        <v>9423</v>
      </c>
      <c r="R161" s="1">
        <v>9</v>
      </c>
      <c r="S161" s="1">
        <v>0</v>
      </c>
      <c r="T161" s="1">
        <v>3</v>
      </c>
      <c r="U161" s="1">
        <v>0</v>
      </c>
      <c r="V161" s="1">
        <v>3</v>
      </c>
      <c r="W161" s="1">
        <v>481</v>
      </c>
      <c r="X161" s="1">
        <v>24</v>
      </c>
      <c r="Y161" s="114">
        <v>0.62</v>
      </c>
      <c r="AA161" s="1">
        <f t="shared" si="80"/>
        <v>33625</v>
      </c>
      <c r="AB161" s="1">
        <f t="shared" si="80"/>
        <v>107</v>
      </c>
      <c r="AC161" s="1">
        <f t="shared" si="81"/>
        <v>16727</v>
      </c>
      <c r="AD161" s="1">
        <f t="shared" si="82"/>
        <v>48</v>
      </c>
      <c r="AE161" s="1">
        <f t="shared" si="88"/>
        <v>-7</v>
      </c>
      <c r="AF161" s="1">
        <f t="shared" si="83"/>
        <v>9</v>
      </c>
      <c r="AG161" s="1">
        <f t="shared" si="83"/>
        <v>0</v>
      </c>
      <c r="AH161" s="1">
        <f t="shared" si="83"/>
        <v>0</v>
      </c>
      <c r="AI161" s="1">
        <f t="shared" si="89"/>
        <v>2</v>
      </c>
      <c r="AJ161" s="9">
        <f t="shared" si="69"/>
        <v>1.4657383657017222E-3</v>
      </c>
      <c r="AK161" s="9">
        <f t="shared" si="70"/>
        <v>0.32747999999999999</v>
      </c>
      <c r="AL161" s="9">
        <f t="shared" si="71"/>
        <v>2.0799999999999998E-3</v>
      </c>
      <c r="AM161" s="9">
        <f t="shared" si="72"/>
        <v>0.32491999999999999</v>
      </c>
      <c r="AN161" s="9">
        <f t="shared" si="73"/>
        <v>4.8000000000000001E-4</v>
      </c>
      <c r="AO161" s="9">
        <f t="shared" si="74"/>
        <v>4.0000000000000003E-5</v>
      </c>
      <c r="AP161" s="1">
        <f t="shared" si="84"/>
        <v>-1</v>
      </c>
      <c r="AQ161" s="1">
        <f t="shared" si="84"/>
        <v>0</v>
      </c>
      <c r="AS161" s="1">
        <f t="shared" si="85"/>
        <v>0</v>
      </c>
      <c r="AT161" s="1">
        <f t="shared" si="90"/>
        <v>-1</v>
      </c>
      <c r="AU161" s="1">
        <f t="shared" si="75"/>
        <v>508</v>
      </c>
      <c r="AV161" s="9">
        <f t="shared" si="86"/>
        <v>1.0160000000000001E-2</v>
      </c>
      <c r="AW161" s="9">
        <f t="shared" si="76"/>
        <v>6.0000000000000002E-5</v>
      </c>
      <c r="AX161" s="9">
        <f t="shared" si="77"/>
        <v>9.6200000000000001E-3</v>
      </c>
      <c r="AY161" s="9">
        <f t="shared" si="78"/>
        <v>4.8000000000000001E-4</v>
      </c>
      <c r="AZ161" s="9">
        <f t="shared" si="79"/>
        <v>-2.0000000000000002E-5</v>
      </c>
      <c r="BA161" s="1">
        <f t="shared" si="87"/>
        <v>4.7244094488188976E-2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92"/>
        <v>149</v>
      </c>
      <c r="BK161" s="7">
        <f t="shared" si="92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>
        <f t="shared" si="68"/>
        <v>16375</v>
      </c>
      <c r="C162" s="1">
        <v>149</v>
      </c>
      <c r="D162" s="1">
        <v>33624</v>
      </c>
      <c r="E162" s="1">
        <v>97</v>
      </c>
      <c r="F162" s="1">
        <v>0</v>
      </c>
      <c r="G162" s="1">
        <v>16254</v>
      </c>
      <c r="H162" s="1">
        <v>0</v>
      </c>
      <c r="I162" s="1">
        <v>24</v>
      </c>
      <c r="J162" s="5">
        <v>53.5</v>
      </c>
      <c r="K162" s="5">
        <v>1.68</v>
      </c>
      <c r="L162" s="5">
        <v>25.8</v>
      </c>
      <c r="M162" s="111">
        <v>1</v>
      </c>
      <c r="N162" s="1">
        <v>6931</v>
      </c>
      <c r="O162" s="1">
        <v>9433</v>
      </c>
      <c r="P162" s="1">
        <v>0</v>
      </c>
      <c r="Q162" s="1">
        <v>9423</v>
      </c>
      <c r="R162" s="1">
        <v>9</v>
      </c>
      <c r="S162" s="1">
        <v>0</v>
      </c>
      <c r="T162" s="1">
        <v>3</v>
      </c>
      <c r="U162" s="1">
        <v>0</v>
      </c>
      <c r="V162" s="1">
        <v>3</v>
      </c>
      <c r="W162" s="1">
        <v>482</v>
      </c>
      <c r="X162" s="1">
        <v>24</v>
      </c>
      <c r="Y162" s="114">
        <v>0.62</v>
      </c>
      <c r="AA162" s="1">
        <f t="shared" si="80"/>
        <v>33624</v>
      </c>
      <c r="AB162" s="1">
        <f t="shared" si="80"/>
        <v>100</v>
      </c>
      <c r="AC162" s="1">
        <f t="shared" si="81"/>
        <v>16736</v>
      </c>
      <c r="AD162" s="1">
        <f t="shared" si="82"/>
        <v>48</v>
      </c>
      <c r="AE162" s="1">
        <f t="shared" si="88"/>
        <v>-7</v>
      </c>
      <c r="AF162" s="1">
        <f t="shared" si="83"/>
        <v>8</v>
      </c>
      <c r="AG162" s="1">
        <f t="shared" si="83"/>
        <v>0</v>
      </c>
      <c r="AH162" s="1">
        <f t="shared" si="83"/>
        <v>0</v>
      </c>
      <c r="AI162" s="1">
        <f t="shared" si="89"/>
        <v>1</v>
      </c>
      <c r="AJ162" s="9">
        <f t="shared" si="69"/>
        <v>1.465648854961832E-3</v>
      </c>
      <c r="AK162" s="9">
        <f t="shared" si="70"/>
        <v>0.32750000000000001</v>
      </c>
      <c r="AL162" s="9">
        <f t="shared" si="71"/>
        <v>1.9400000000000001E-3</v>
      </c>
      <c r="AM162" s="9">
        <f t="shared" si="72"/>
        <v>0.32507999999999998</v>
      </c>
      <c r="AN162" s="9">
        <f t="shared" si="73"/>
        <v>4.8000000000000001E-4</v>
      </c>
      <c r="AO162" s="9">
        <f t="shared" si="74"/>
        <v>2.0000000000000002E-5</v>
      </c>
      <c r="AP162" s="1">
        <f t="shared" si="84"/>
        <v>0</v>
      </c>
      <c r="AQ162" s="1">
        <f t="shared" si="84"/>
        <v>1</v>
      </c>
      <c r="AS162" s="1">
        <f t="shared" si="85"/>
        <v>0</v>
      </c>
      <c r="AT162" s="1">
        <f t="shared" si="90"/>
        <v>1</v>
      </c>
      <c r="AU162" s="1">
        <f t="shared" si="75"/>
        <v>509</v>
      </c>
      <c r="AV162" s="9">
        <f t="shared" si="86"/>
        <v>1.018E-2</v>
      </c>
      <c r="AW162" s="9">
        <f t="shared" si="76"/>
        <v>6.0000000000000002E-5</v>
      </c>
      <c r="AX162" s="9">
        <f t="shared" si="77"/>
        <v>9.6399999999999993E-3</v>
      </c>
      <c r="AY162" s="9">
        <f t="shared" si="78"/>
        <v>4.8000000000000001E-4</v>
      </c>
      <c r="AZ162" s="9">
        <f t="shared" si="79"/>
        <v>2.0000000000000002E-5</v>
      </c>
      <c r="BA162" s="1">
        <f t="shared" si="87"/>
        <v>4.7151277013752456E-2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92"/>
        <v>150</v>
      </c>
      <c r="BK162" s="7">
        <f t="shared" si="92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>
        <f t="shared" si="68"/>
        <v>16376</v>
      </c>
      <c r="C163" s="1">
        <v>150</v>
      </c>
      <c r="D163" s="1">
        <v>33622</v>
      </c>
      <c r="E163" s="1">
        <v>91</v>
      </c>
      <c r="F163" s="1">
        <v>0</v>
      </c>
      <c r="G163" s="1">
        <v>16261</v>
      </c>
      <c r="H163" s="1">
        <v>0</v>
      </c>
      <c r="I163" s="1">
        <v>24</v>
      </c>
      <c r="J163" s="5">
        <v>53.49</v>
      </c>
      <c r="K163" s="5">
        <v>1.68</v>
      </c>
      <c r="L163" s="5">
        <v>25.8</v>
      </c>
      <c r="M163" s="111">
        <v>1</v>
      </c>
      <c r="N163" s="1">
        <v>6933</v>
      </c>
      <c r="O163" s="1">
        <v>9433</v>
      </c>
      <c r="P163" s="1">
        <v>0</v>
      </c>
      <c r="Q163" s="1">
        <v>9423</v>
      </c>
      <c r="R163" s="1">
        <v>9</v>
      </c>
      <c r="S163" s="1">
        <v>0</v>
      </c>
      <c r="T163" s="1">
        <v>3</v>
      </c>
      <c r="U163" s="1">
        <v>0</v>
      </c>
      <c r="V163" s="1">
        <v>3</v>
      </c>
      <c r="W163" s="1">
        <v>482</v>
      </c>
      <c r="X163" s="1">
        <v>24</v>
      </c>
      <c r="Y163" s="114">
        <v>0.62</v>
      </c>
      <c r="AA163" s="1">
        <f t="shared" si="80"/>
        <v>33622</v>
      </c>
      <c r="AB163" s="1">
        <f t="shared" si="80"/>
        <v>94</v>
      </c>
      <c r="AC163" s="1">
        <f t="shared" si="81"/>
        <v>16743</v>
      </c>
      <c r="AD163" s="1">
        <f t="shared" si="82"/>
        <v>48</v>
      </c>
      <c r="AE163" s="1">
        <f t="shared" si="88"/>
        <v>-6</v>
      </c>
      <c r="AF163" s="1">
        <f t="shared" si="83"/>
        <v>7</v>
      </c>
      <c r="AG163" s="1">
        <f t="shared" si="83"/>
        <v>0</v>
      </c>
      <c r="AH163" s="1">
        <f t="shared" si="83"/>
        <v>0</v>
      </c>
      <c r="AI163" s="1">
        <f t="shared" si="89"/>
        <v>1</v>
      </c>
      <c r="AJ163" s="9">
        <f t="shared" si="69"/>
        <v>1.4655593551538837E-3</v>
      </c>
      <c r="AK163" s="9">
        <f t="shared" si="70"/>
        <v>0.32751999999999998</v>
      </c>
      <c r="AL163" s="9">
        <f t="shared" si="71"/>
        <v>1.82E-3</v>
      </c>
      <c r="AM163" s="9">
        <f t="shared" si="72"/>
        <v>0.32522000000000001</v>
      </c>
      <c r="AN163" s="9">
        <f t="shared" si="73"/>
        <v>4.8000000000000001E-4</v>
      </c>
      <c r="AO163" s="9">
        <f t="shared" si="74"/>
        <v>2.0000000000000002E-5</v>
      </c>
      <c r="AP163" s="1">
        <f t="shared" si="84"/>
        <v>0</v>
      </c>
      <c r="AQ163" s="1">
        <f t="shared" si="84"/>
        <v>0</v>
      </c>
      <c r="AS163" s="1">
        <f t="shared" si="85"/>
        <v>0</v>
      </c>
      <c r="AT163" s="1">
        <f t="shared" si="90"/>
        <v>0</v>
      </c>
      <c r="AU163" s="1">
        <f t="shared" si="75"/>
        <v>509</v>
      </c>
      <c r="AV163" s="9">
        <f t="shared" si="86"/>
        <v>1.018E-2</v>
      </c>
      <c r="AW163" s="9">
        <f t="shared" si="76"/>
        <v>6.0000000000000002E-5</v>
      </c>
      <c r="AX163" s="9">
        <f t="shared" si="77"/>
        <v>9.6399999999999993E-3</v>
      </c>
      <c r="AY163" s="9">
        <f t="shared" si="78"/>
        <v>4.8000000000000001E-4</v>
      </c>
      <c r="AZ163" s="9">
        <f t="shared" si="79"/>
        <v>0</v>
      </c>
      <c r="BA163" s="1">
        <f t="shared" si="87"/>
        <v>4.7151277013752456E-2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92"/>
        <v>151</v>
      </c>
      <c r="BK163" s="7">
        <f t="shared" si="92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>
        <f t="shared" si="68"/>
        <v>16377</v>
      </c>
      <c r="C164" s="1">
        <v>151</v>
      </c>
      <c r="D164" s="1">
        <v>33621</v>
      </c>
      <c r="E164" s="1">
        <v>85</v>
      </c>
      <c r="F164" s="1">
        <v>0</v>
      </c>
      <c r="G164" s="1">
        <v>16268</v>
      </c>
      <c r="H164" s="1">
        <v>0</v>
      </c>
      <c r="I164" s="1">
        <v>24</v>
      </c>
      <c r="J164" s="5">
        <v>53.49</v>
      </c>
      <c r="K164" s="5">
        <v>1.68</v>
      </c>
      <c r="L164" s="5">
        <v>25.8</v>
      </c>
      <c r="M164" s="111">
        <v>1</v>
      </c>
      <c r="N164" s="1">
        <v>6934</v>
      </c>
      <c r="O164" s="1">
        <v>9433</v>
      </c>
      <c r="P164" s="1">
        <v>0</v>
      </c>
      <c r="Q164" s="1">
        <v>9423</v>
      </c>
      <c r="R164" s="1">
        <v>9</v>
      </c>
      <c r="S164" s="1">
        <v>0</v>
      </c>
      <c r="T164" s="1">
        <v>2</v>
      </c>
      <c r="U164" s="1">
        <v>0</v>
      </c>
      <c r="V164" s="1">
        <v>3</v>
      </c>
      <c r="W164" s="1">
        <v>482</v>
      </c>
      <c r="X164" s="1">
        <v>24</v>
      </c>
      <c r="Y164" s="114">
        <v>0.62</v>
      </c>
      <c r="AA164" s="1">
        <f t="shared" si="80"/>
        <v>33621</v>
      </c>
      <c r="AB164" s="1">
        <f t="shared" si="80"/>
        <v>88</v>
      </c>
      <c r="AC164" s="1">
        <f t="shared" si="81"/>
        <v>16750</v>
      </c>
      <c r="AD164" s="1">
        <f t="shared" si="82"/>
        <v>48</v>
      </c>
      <c r="AE164" s="1">
        <f t="shared" si="88"/>
        <v>-6</v>
      </c>
      <c r="AF164" s="1">
        <f t="shared" si="83"/>
        <v>7</v>
      </c>
      <c r="AG164" s="1">
        <f t="shared" si="83"/>
        <v>0</v>
      </c>
      <c r="AH164" s="1">
        <f t="shared" si="83"/>
        <v>0</v>
      </c>
      <c r="AI164" s="1">
        <f t="shared" si="89"/>
        <v>1</v>
      </c>
      <c r="AJ164" s="9">
        <f t="shared" si="69"/>
        <v>1.4654698662758747E-3</v>
      </c>
      <c r="AK164" s="9">
        <f t="shared" si="70"/>
        <v>0.32754</v>
      </c>
      <c r="AL164" s="9">
        <f t="shared" si="71"/>
        <v>1.6999999999999999E-3</v>
      </c>
      <c r="AM164" s="9">
        <f t="shared" si="72"/>
        <v>0.32535999999999998</v>
      </c>
      <c r="AN164" s="9">
        <f t="shared" si="73"/>
        <v>4.8000000000000001E-4</v>
      </c>
      <c r="AO164" s="9">
        <f t="shared" si="74"/>
        <v>2.0000000000000002E-5</v>
      </c>
      <c r="AP164" s="1">
        <f t="shared" si="84"/>
        <v>0</v>
      </c>
      <c r="AQ164" s="1">
        <f t="shared" si="84"/>
        <v>0</v>
      </c>
      <c r="AS164" s="1">
        <f t="shared" si="85"/>
        <v>0</v>
      </c>
      <c r="AT164" s="1">
        <f t="shared" si="90"/>
        <v>0</v>
      </c>
      <c r="AU164" s="1">
        <f t="shared" si="75"/>
        <v>509</v>
      </c>
      <c r="AV164" s="9">
        <f t="shared" si="86"/>
        <v>1.018E-2</v>
      </c>
      <c r="AW164" s="9">
        <f t="shared" si="76"/>
        <v>6.0000000000000002E-5</v>
      </c>
      <c r="AX164" s="9">
        <f t="shared" si="77"/>
        <v>9.6399999999999993E-3</v>
      </c>
      <c r="AY164" s="9">
        <f t="shared" si="78"/>
        <v>4.8000000000000001E-4</v>
      </c>
      <c r="AZ164" s="9">
        <f t="shared" si="79"/>
        <v>0</v>
      </c>
      <c r="BA164" s="1">
        <f t="shared" si="87"/>
        <v>4.7151277013752456E-2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92"/>
        <v>152</v>
      </c>
      <c r="BK164" s="7">
        <f t="shared" si="92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>
        <f t="shared" si="68"/>
        <v>16378</v>
      </c>
      <c r="C165" s="1">
        <v>152</v>
      </c>
      <c r="D165" s="1">
        <v>33620</v>
      </c>
      <c r="E165" s="1">
        <v>79</v>
      </c>
      <c r="F165" s="1">
        <v>0</v>
      </c>
      <c r="G165" s="1">
        <v>16275</v>
      </c>
      <c r="H165" s="1">
        <v>0</v>
      </c>
      <c r="I165" s="1">
        <v>24</v>
      </c>
      <c r="J165" s="5">
        <v>53.49</v>
      </c>
      <c r="K165" s="5">
        <v>1.68</v>
      </c>
      <c r="L165" s="5">
        <v>25.8</v>
      </c>
      <c r="M165" s="111">
        <v>1</v>
      </c>
      <c r="N165" s="1">
        <v>6936</v>
      </c>
      <c r="O165" s="1">
        <v>9433</v>
      </c>
      <c r="P165" s="1">
        <v>0</v>
      </c>
      <c r="Q165" s="1">
        <v>9423</v>
      </c>
      <c r="R165" s="1">
        <v>9</v>
      </c>
      <c r="S165" s="1">
        <v>0</v>
      </c>
      <c r="T165" s="1">
        <v>2</v>
      </c>
      <c r="U165" s="1">
        <v>0</v>
      </c>
      <c r="V165" s="1">
        <v>2</v>
      </c>
      <c r="W165" s="1">
        <v>482</v>
      </c>
      <c r="X165" s="1">
        <v>24</v>
      </c>
      <c r="Y165" s="114">
        <v>0.62</v>
      </c>
      <c r="AA165" s="1">
        <f t="shared" si="80"/>
        <v>33620</v>
      </c>
      <c r="AB165" s="1">
        <f t="shared" si="80"/>
        <v>81</v>
      </c>
      <c r="AC165" s="1">
        <f t="shared" si="81"/>
        <v>16757</v>
      </c>
      <c r="AD165" s="1">
        <f t="shared" si="82"/>
        <v>48</v>
      </c>
      <c r="AE165" s="1">
        <f t="shared" si="88"/>
        <v>-6</v>
      </c>
      <c r="AF165" s="1">
        <f t="shared" si="83"/>
        <v>7</v>
      </c>
      <c r="AG165" s="1">
        <f t="shared" si="83"/>
        <v>0</v>
      </c>
      <c r="AH165" s="1">
        <f t="shared" si="83"/>
        <v>0</v>
      </c>
      <c r="AI165" s="1">
        <f t="shared" si="89"/>
        <v>1</v>
      </c>
      <c r="AJ165" s="9">
        <f t="shared" si="69"/>
        <v>1.465380388325803E-3</v>
      </c>
      <c r="AK165" s="9">
        <f t="shared" si="70"/>
        <v>0.32756000000000002</v>
      </c>
      <c r="AL165" s="9">
        <f t="shared" si="71"/>
        <v>1.58E-3</v>
      </c>
      <c r="AM165" s="9">
        <f t="shared" si="72"/>
        <v>0.32550000000000001</v>
      </c>
      <c r="AN165" s="9">
        <f t="shared" si="73"/>
        <v>4.8000000000000001E-4</v>
      </c>
      <c r="AO165" s="9">
        <f t="shared" si="74"/>
        <v>2.0000000000000002E-5</v>
      </c>
      <c r="AP165" s="1">
        <f t="shared" si="84"/>
        <v>-1</v>
      </c>
      <c r="AQ165" s="1">
        <f t="shared" si="84"/>
        <v>0</v>
      </c>
      <c r="AS165" s="1">
        <f t="shared" si="85"/>
        <v>0</v>
      </c>
      <c r="AT165" s="1">
        <f t="shared" si="90"/>
        <v>-1</v>
      </c>
      <c r="AU165" s="1">
        <f t="shared" si="75"/>
        <v>508</v>
      </c>
      <c r="AV165" s="9">
        <f t="shared" si="86"/>
        <v>1.0160000000000001E-2</v>
      </c>
      <c r="AW165" s="9">
        <f t="shared" si="76"/>
        <v>4.0000000000000003E-5</v>
      </c>
      <c r="AX165" s="9">
        <f t="shared" si="77"/>
        <v>9.6399999999999993E-3</v>
      </c>
      <c r="AY165" s="9">
        <f t="shared" si="78"/>
        <v>4.8000000000000001E-4</v>
      </c>
      <c r="AZ165" s="9">
        <f t="shared" si="79"/>
        <v>-2.0000000000000002E-5</v>
      </c>
      <c r="BA165" s="1">
        <f t="shared" si="87"/>
        <v>4.7244094488188976E-2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92"/>
        <v>153</v>
      </c>
      <c r="BK165" s="7">
        <f t="shared" si="92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>
        <f t="shared" si="68"/>
        <v>16379</v>
      </c>
      <c r="C166" s="1">
        <v>153</v>
      </c>
      <c r="D166" s="1">
        <v>33619</v>
      </c>
      <c r="E166" s="1">
        <v>74</v>
      </c>
      <c r="F166" s="1">
        <v>0</v>
      </c>
      <c r="G166" s="1">
        <v>16281</v>
      </c>
      <c r="H166" s="1">
        <v>0</v>
      </c>
      <c r="I166" s="1">
        <v>24</v>
      </c>
      <c r="J166" s="5">
        <v>53.48</v>
      </c>
      <c r="K166" s="5">
        <v>1.68</v>
      </c>
      <c r="L166" s="5">
        <v>25.8</v>
      </c>
      <c r="M166" s="111">
        <v>1</v>
      </c>
      <c r="N166" s="1">
        <v>6937</v>
      </c>
      <c r="O166" s="1">
        <v>9433</v>
      </c>
      <c r="P166" s="1">
        <v>0</v>
      </c>
      <c r="Q166" s="1">
        <v>9423</v>
      </c>
      <c r="R166" s="1">
        <v>9</v>
      </c>
      <c r="S166" s="1">
        <v>0</v>
      </c>
      <c r="T166" s="1">
        <v>2</v>
      </c>
      <c r="U166" s="1">
        <v>0</v>
      </c>
      <c r="V166" s="1">
        <v>2</v>
      </c>
      <c r="W166" s="1">
        <v>483</v>
      </c>
      <c r="X166" s="1">
        <v>24</v>
      </c>
      <c r="Y166" s="114">
        <v>0.62</v>
      </c>
      <c r="AA166" s="1">
        <f t="shared" si="80"/>
        <v>33619</v>
      </c>
      <c r="AB166" s="1">
        <f t="shared" si="80"/>
        <v>76</v>
      </c>
      <c r="AC166" s="1">
        <f t="shared" si="81"/>
        <v>16764</v>
      </c>
      <c r="AD166" s="1">
        <f t="shared" si="82"/>
        <v>48</v>
      </c>
      <c r="AE166" s="1">
        <f t="shared" si="88"/>
        <v>-5</v>
      </c>
      <c r="AF166" s="1">
        <f t="shared" si="83"/>
        <v>6</v>
      </c>
      <c r="AG166" s="1">
        <f t="shared" si="83"/>
        <v>0</v>
      </c>
      <c r="AH166" s="1">
        <f t="shared" si="83"/>
        <v>0</v>
      </c>
      <c r="AI166" s="1">
        <f t="shared" si="89"/>
        <v>1</v>
      </c>
      <c r="AJ166" s="9">
        <f t="shared" si="69"/>
        <v>1.4652909213016669E-3</v>
      </c>
      <c r="AK166" s="9">
        <f t="shared" si="70"/>
        <v>0.32757999999999998</v>
      </c>
      <c r="AL166" s="9">
        <f t="shared" si="71"/>
        <v>1.48E-3</v>
      </c>
      <c r="AM166" s="9">
        <f t="shared" si="72"/>
        <v>0.32562000000000002</v>
      </c>
      <c r="AN166" s="9">
        <f t="shared" si="73"/>
        <v>4.8000000000000001E-4</v>
      </c>
      <c r="AO166" s="9">
        <f t="shared" si="74"/>
        <v>2.0000000000000002E-5</v>
      </c>
      <c r="AP166" s="1">
        <f t="shared" si="84"/>
        <v>0</v>
      </c>
      <c r="AQ166" s="1">
        <f t="shared" si="84"/>
        <v>1</v>
      </c>
      <c r="AS166" s="1">
        <f t="shared" si="85"/>
        <v>0</v>
      </c>
      <c r="AT166" s="1">
        <f t="shared" si="90"/>
        <v>1</v>
      </c>
      <c r="AU166" s="1">
        <f t="shared" si="75"/>
        <v>509</v>
      </c>
      <c r="AV166" s="9">
        <f t="shared" si="86"/>
        <v>1.018E-2</v>
      </c>
      <c r="AW166" s="9">
        <f t="shared" si="76"/>
        <v>4.0000000000000003E-5</v>
      </c>
      <c r="AX166" s="9">
        <f t="shared" si="77"/>
        <v>9.6600000000000002E-3</v>
      </c>
      <c r="AY166" s="9">
        <f t="shared" si="78"/>
        <v>4.8000000000000001E-4</v>
      </c>
      <c r="AZ166" s="9">
        <f t="shared" si="79"/>
        <v>2.0000000000000002E-5</v>
      </c>
      <c r="BA166" s="1">
        <f t="shared" si="87"/>
        <v>4.7151277013752456E-2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92"/>
        <v>154</v>
      </c>
      <c r="BK166" s="7">
        <f t="shared" si="92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>
        <f t="shared" si="68"/>
        <v>16380</v>
      </c>
      <c r="C167" s="1">
        <v>154</v>
      </c>
      <c r="D167" s="1">
        <v>33618</v>
      </c>
      <c r="E167" s="1">
        <v>70</v>
      </c>
      <c r="F167" s="1">
        <v>0</v>
      </c>
      <c r="G167" s="1">
        <v>16286</v>
      </c>
      <c r="H167" s="1">
        <v>0</v>
      </c>
      <c r="I167" s="1">
        <v>24</v>
      </c>
      <c r="J167" s="5">
        <v>53.48</v>
      </c>
      <c r="K167" s="5">
        <v>1.68</v>
      </c>
      <c r="L167" s="5">
        <v>25.8</v>
      </c>
      <c r="M167" s="111">
        <v>1</v>
      </c>
      <c r="N167" s="1">
        <v>6938</v>
      </c>
      <c r="O167" s="1">
        <v>9433</v>
      </c>
      <c r="P167" s="1">
        <v>0</v>
      </c>
      <c r="Q167" s="1">
        <v>9423</v>
      </c>
      <c r="R167" s="1">
        <v>9</v>
      </c>
      <c r="S167" s="1">
        <v>0</v>
      </c>
      <c r="T167" s="1">
        <v>2</v>
      </c>
      <c r="U167" s="1">
        <v>0</v>
      </c>
      <c r="V167" s="1">
        <v>2</v>
      </c>
      <c r="W167" s="1">
        <v>483</v>
      </c>
      <c r="X167" s="1">
        <v>24</v>
      </c>
      <c r="Y167" s="114">
        <v>0.62</v>
      </c>
      <c r="AA167" s="1">
        <f t="shared" si="80"/>
        <v>33618</v>
      </c>
      <c r="AB167" s="1">
        <f t="shared" si="80"/>
        <v>72</v>
      </c>
      <c r="AC167" s="1">
        <f t="shared" si="81"/>
        <v>16769</v>
      </c>
      <c r="AD167" s="1">
        <f t="shared" si="82"/>
        <v>48</v>
      </c>
      <c r="AE167" s="1">
        <f t="shared" si="88"/>
        <v>-4</v>
      </c>
      <c r="AF167" s="1">
        <f t="shared" si="83"/>
        <v>5</v>
      </c>
      <c r="AG167" s="1">
        <f t="shared" si="83"/>
        <v>0</v>
      </c>
      <c r="AH167" s="1">
        <f t="shared" si="83"/>
        <v>0</v>
      </c>
      <c r="AI167" s="1">
        <f t="shared" si="89"/>
        <v>1</v>
      </c>
      <c r="AJ167" s="9">
        <f t="shared" si="69"/>
        <v>1.4652014652014652E-3</v>
      </c>
      <c r="AK167" s="9">
        <f t="shared" si="70"/>
        <v>0.3276</v>
      </c>
      <c r="AL167" s="9">
        <f t="shared" si="71"/>
        <v>1.4E-3</v>
      </c>
      <c r="AM167" s="9">
        <f t="shared" si="72"/>
        <v>0.32572000000000001</v>
      </c>
      <c r="AN167" s="9">
        <f t="shared" si="73"/>
        <v>4.8000000000000001E-4</v>
      </c>
      <c r="AO167" s="9">
        <f t="shared" si="74"/>
        <v>2.0000000000000002E-5</v>
      </c>
      <c r="AP167" s="1">
        <f t="shared" si="84"/>
        <v>0</v>
      </c>
      <c r="AQ167" s="1">
        <f t="shared" si="84"/>
        <v>0</v>
      </c>
      <c r="AS167" s="1">
        <f t="shared" si="85"/>
        <v>0</v>
      </c>
      <c r="AT167" s="1">
        <f t="shared" si="90"/>
        <v>0</v>
      </c>
      <c r="AU167" s="1">
        <f t="shared" si="75"/>
        <v>509</v>
      </c>
      <c r="AV167" s="9">
        <f t="shared" si="86"/>
        <v>1.018E-2</v>
      </c>
      <c r="AW167" s="9">
        <f t="shared" si="76"/>
        <v>4.0000000000000003E-5</v>
      </c>
      <c r="AX167" s="9">
        <f t="shared" si="77"/>
        <v>9.6600000000000002E-3</v>
      </c>
      <c r="AY167" s="9">
        <f t="shared" si="78"/>
        <v>4.8000000000000001E-4</v>
      </c>
      <c r="AZ167" s="9">
        <f t="shared" si="79"/>
        <v>0</v>
      </c>
      <c r="BA167" s="1">
        <f t="shared" si="87"/>
        <v>4.7151277013752456E-2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92"/>
        <v>155</v>
      </c>
      <c r="BK167" s="7">
        <f t="shared" si="92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>
        <f t="shared" si="68"/>
        <v>16382</v>
      </c>
      <c r="C168" s="1">
        <v>155</v>
      </c>
      <c r="D168" s="1">
        <v>33616</v>
      </c>
      <c r="E168" s="1">
        <v>66</v>
      </c>
      <c r="F168" s="1">
        <v>0</v>
      </c>
      <c r="G168" s="1">
        <v>16292</v>
      </c>
      <c r="H168" s="1">
        <v>0</v>
      </c>
      <c r="I168" s="1">
        <v>24</v>
      </c>
      <c r="J168" s="5">
        <v>53.48</v>
      </c>
      <c r="K168" s="5">
        <v>1.68</v>
      </c>
      <c r="L168" s="5">
        <v>25.8</v>
      </c>
      <c r="M168" s="111">
        <v>1</v>
      </c>
      <c r="N168" s="1">
        <v>6939</v>
      </c>
      <c r="O168" s="1">
        <v>9433</v>
      </c>
      <c r="P168" s="1">
        <v>0</v>
      </c>
      <c r="Q168" s="1">
        <v>9423</v>
      </c>
      <c r="R168" s="1">
        <v>9</v>
      </c>
      <c r="S168" s="1">
        <v>0</v>
      </c>
      <c r="T168" s="1">
        <v>2</v>
      </c>
      <c r="U168" s="1">
        <v>0</v>
      </c>
      <c r="V168" s="1">
        <v>2</v>
      </c>
      <c r="W168" s="1">
        <v>483</v>
      </c>
      <c r="X168" s="1">
        <v>24</v>
      </c>
      <c r="Y168" s="114">
        <v>0.61</v>
      </c>
      <c r="AA168" s="1">
        <f t="shared" si="80"/>
        <v>33616</v>
      </c>
      <c r="AB168" s="1">
        <f t="shared" si="80"/>
        <v>68</v>
      </c>
      <c r="AC168" s="1">
        <f t="shared" si="81"/>
        <v>16775</v>
      </c>
      <c r="AD168" s="1">
        <f t="shared" si="82"/>
        <v>48</v>
      </c>
      <c r="AE168" s="1">
        <f t="shared" si="88"/>
        <v>-4</v>
      </c>
      <c r="AF168" s="1">
        <f t="shared" si="83"/>
        <v>6</v>
      </c>
      <c r="AG168" s="1">
        <f t="shared" si="83"/>
        <v>0</v>
      </c>
      <c r="AH168" s="1">
        <f t="shared" si="83"/>
        <v>0</v>
      </c>
      <c r="AI168" s="1">
        <f t="shared" si="89"/>
        <v>2</v>
      </c>
      <c r="AJ168" s="9">
        <f t="shared" si="69"/>
        <v>1.465022585764864E-3</v>
      </c>
      <c r="AK168" s="9">
        <f t="shared" si="70"/>
        <v>0.32763999999999999</v>
      </c>
      <c r="AL168" s="9">
        <f t="shared" si="71"/>
        <v>1.32E-3</v>
      </c>
      <c r="AM168" s="9">
        <f t="shared" si="72"/>
        <v>0.32584000000000002</v>
      </c>
      <c r="AN168" s="9">
        <f t="shared" si="73"/>
        <v>4.8000000000000001E-4</v>
      </c>
      <c r="AO168" s="9">
        <f t="shared" si="74"/>
        <v>4.0000000000000003E-5</v>
      </c>
      <c r="AP168" s="1">
        <f t="shared" si="84"/>
        <v>0</v>
      </c>
      <c r="AQ168" s="1">
        <f t="shared" si="84"/>
        <v>0</v>
      </c>
      <c r="AS168" s="1">
        <f t="shared" si="85"/>
        <v>0</v>
      </c>
      <c r="AT168" s="1">
        <f t="shared" si="90"/>
        <v>0</v>
      </c>
      <c r="AU168" s="1">
        <f t="shared" si="75"/>
        <v>509</v>
      </c>
      <c r="AV168" s="9">
        <f t="shared" si="86"/>
        <v>1.018E-2</v>
      </c>
      <c r="AW168" s="9">
        <f t="shared" si="76"/>
        <v>4.0000000000000003E-5</v>
      </c>
      <c r="AX168" s="9">
        <f t="shared" si="77"/>
        <v>9.6600000000000002E-3</v>
      </c>
      <c r="AY168" s="9">
        <f t="shared" si="78"/>
        <v>4.8000000000000001E-4</v>
      </c>
      <c r="AZ168" s="9">
        <f t="shared" si="79"/>
        <v>0</v>
      </c>
      <c r="BA168" s="1">
        <f t="shared" si="87"/>
        <v>4.7151277013752456E-2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92"/>
        <v>156</v>
      </c>
      <c r="BK168" s="7">
        <f t="shared" si="92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>
        <f t="shared" si="68"/>
        <v>16383</v>
      </c>
      <c r="C169" s="1">
        <v>156</v>
      </c>
      <c r="D169" s="1">
        <v>33616</v>
      </c>
      <c r="E169" s="1">
        <v>62</v>
      </c>
      <c r="F169" s="1">
        <v>0</v>
      </c>
      <c r="G169" s="1">
        <v>16297</v>
      </c>
      <c r="H169" s="1">
        <v>0</v>
      </c>
      <c r="I169" s="1">
        <v>24</v>
      </c>
      <c r="J169" s="5">
        <v>53.47</v>
      </c>
      <c r="K169" s="5">
        <v>1.68</v>
      </c>
      <c r="L169" s="5">
        <v>25.8</v>
      </c>
      <c r="M169" s="111">
        <v>1</v>
      </c>
      <c r="N169" s="1">
        <v>6939</v>
      </c>
      <c r="O169" s="1">
        <v>9433</v>
      </c>
      <c r="P169" s="1">
        <v>0</v>
      </c>
      <c r="Q169" s="1">
        <v>9423</v>
      </c>
      <c r="R169" s="1">
        <v>9</v>
      </c>
      <c r="S169" s="1">
        <v>0</v>
      </c>
      <c r="T169" s="1">
        <v>1</v>
      </c>
      <c r="U169" s="1">
        <v>0</v>
      </c>
      <c r="V169" s="1">
        <v>2</v>
      </c>
      <c r="W169" s="1">
        <v>483</v>
      </c>
      <c r="X169" s="1">
        <v>24</v>
      </c>
      <c r="Y169" s="114">
        <v>0.61</v>
      </c>
      <c r="AA169" s="1">
        <f t="shared" si="80"/>
        <v>33616</v>
      </c>
      <c r="AB169" s="1">
        <f t="shared" si="80"/>
        <v>64</v>
      </c>
      <c r="AC169" s="1">
        <f t="shared" si="81"/>
        <v>16780</v>
      </c>
      <c r="AD169" s="1">
        <f t="shared" si="82"/>
        <v>48</v>
      </c>
      <c r="AE169" s="1">
        <f t="shared" si="88"/>
        <v>-4</v>
      </c>
      <c r="AF169" s="1">
        <f t="shared" si="83"/>
        <v>5</v>
      </c>
      <c r="AG169" s="1">
        <f t="shared" si="83"/>
        <v>0</v>
      </c>
      <c r="AH169" s="1">
        <f t="shared" si="83"/>
        <v>0</v>
      </c>
      <c r="AI169" s="1">
        <f t="shared" si="89"/>
        <v>1</v>
      </c>
      <c r="AJ169" s="9">
        <f t="shared" si="69"/>
        <v>1.4649331624244644E-3</v>
      </c>
      <c r="AK169" s="9">
        <f t="shared" si="70"/>
        <v>0.32766000000000001</v>
      </c>
      <c r="AL169" s="9">
        <f t="shared" si="71"/>
        <v>1.24E-3</v>
      </c>
      <c r="AM169" s="9">
        <f t="shared" si="72"/>
        <v>0.32594000000000001</v>
      </c>
      <c r="AN169" s="9">
        <f t="shared" si="73"/>
        <v>4.8000000000000001E-4</v>
      </c>
      <c r="AO169" s="9">
        <f t="shared" si="74"/>
        <v>2.0000000000000002E-5</v>
      </c>
      <c r="AP169" s="1">
        <f t="shared" si="84"/>
        <v>0</v>
      </c>
      <c r="AQ169" s="1">
        <f t="shared" si="84"/>
        <v>0</v>
      </c>
      <c r="AS169" s="1">
        <f t="shared" si="85"/>
        <v>0</v>
      </c>
      <c r="AT169" s="1">
        <f t="shared" si="90"/>
        <v>0</v>
      </c>
      <c r="AU169" s="1">
        <f t="shared" si="75"/>
        <v>509</v>
      </c>
      <c r="AV169" s="9">
        <f t="shared" si="86"/>
        <v>1.018E-2</v>
      </c>
      <c r="AW169" s="9">
        <f t="shared" si="76"/>
        <v>4.0000000000000003E-5</v>
      </c>
      <c r="AX169" s="9">
        <f t="shared" si="77"/>
        <v>9.6600000000000002E-3</v>
      </c>
      <c r="AY169" s="9">
        <f t="shared" si="78"/>
        <v>4.8000000000000001E-4</v>
      </c>
      <c r="AZ169" s="9">
        <f t="shared" si="79"/>
        <v>0</v>
      </c>
      <c r="BA169" s="1">
        <f t="shared" si="87"/>
        <v>4.7151277013752456E-2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92"/>
        <v>157</v>
      </c>
      <c r="BK169" s="7">
        <f t="shared" si="92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>
        <f t="shared" si="68"/>
        <v>16384</v>
      </c>
      <c r="C170" s="1">
        <v>157</v>
      </c>
      <c r="D170" s="1">
        <v>33615</v>
      </c>
      <c r="E170" s="1">
        <v>59</v>
      </c>
      <c r="F170" s="1">
        <v>0</v>
      </c>
      <c r="G170" s="1">
        <v>16301</v>
      </c>
      <c r="H170" s="1">
        <v>0</v>
      </c>
      <c r="I170" s="1">
        <v>24</v>
      </c>
      <c r="J170" s="5">
        <v>53.47</v>
      </c>
      <c r="K170" s="5">
        <v>1.68</v>
      </c>
      <c r="L170" s="5">
        <v>25.8</v>
      </c>
      <c r="M170" s="111">
        <v>1</v>
      </c>
      <c r="N170" s="1">
        <v>6940</v>
      </c>
      <c r="O170" s="1">
        <v>9433</v>
      </c>
      <c r="P170" s="1">
        <v>0</v>
      </c>
      <c r="Q170" s="1">
        <v>9423</v>
      </c>
      <c r="R170" s="1">
        <v>9</v>
      </c>
      <c r="S170" s="1">
        <v>0</v>
      </c>
      <c r="T170" s="1">
        <v>1</v>
      </c>
      <c r="U170" s="1">
        <v>0</v>
      </c>
      <c r="V170" s="1">
        <v>2</v>
      </c>
      <c r="W170" s="1">
        <v>483</v>
      </c>
      <c r="X170" s="1">
        <v>24</v>
      </c>
      <c r="Y170" s="114">
        <v>0.61</v>
      </c>
      <c r="AA170" s="1">
        <f t="shared" si="80"/>
        <v>33615</v>
      </c>
      <c r="AB170" s="1">
        <f t="shared" si="80"/>
        <v>61</v>
      </c>
      <c r="AC170" s="1">
        <f t="shared" si="81"/>
        <v>16784</v>
      </c>
      <c r="AD170" s="1">
        <f t="shared" si="82"/>
        <v>48</v>
      </c>
      <c r="AE170" s="1">
        <f t="shared" si="88"/>
        <v>-3</v>
      </c>
      <c r="AF170" s="1">
        <f t="shared" si="83"/>
        <v>4</v>
      </c>
      <c r="AG170" s="1">
        <f t="shared" si="83"/>
        <v>0</v>
      </c>
      <c r="AH170" s="1">
        <f t="shared" si="83"/>
        <v>0</v>
      </c>
      <c r="AI170" s="1">
        <f t="shared" si="89"/>
        <v>1</v>
      </c>
      <c r="AJ170" s="9">
        <f t="shared" si="69"/>
        <v>1.46484375E-3</v>
      </c>
      <c r="AK170" s="9">
        <f t="shared" si="70"/>
        <v>0.32768000000000003</v>
      </c>
      <c r="AL170" s="9">
        <f t="shared" si="71"/>
        <v>1.1800000000000001E-3</v>
      </c>
      <c r="AM170" s="9">
        <f t="shared" si="72"/>
        <v>0.32601999999999998</v>
      </c>
      <c r="AN170" s="9">
        <f t="shared" si="73"/>
        <v>4.8000000000000001E-4</v>
      </c>
      <c r="AO170" s="9">
        <f t="shared" si="74"/>
        <v>2.0000000000000002E-5</v>
      </c>
      <c r="AP170" s="1">
        <f t="shared" si="84"/>
        <v>0</v>
      </c>
      <c r="AQ170" s="1">
        <f t="shared" si="84"/>
        <v>0</v>
      </c>
      <c r="AS170" s="1">
        <f t="shared" si="85"/>
        <v>0</v>
      </c>
      <c r="AT170" s="1">
        <f t="shared" si="90"/>
        <v>0</v>
      </c>
      <c r="AU170" s="1">
        <f t="shared" si="75"/>
        <v>509</v>
      </c>
      <c r="AV170" s="9">
        <f t="shared" si="86"/>
        <v>1.018E-2</v>
      </c>
      <c r="AW170" s="9">
        <f t="shared" si="76"/>
        <v>4.0000000000000003E-5</v>
      </c>
      <c r="AX170" s="9">
        <f t="shared" si="77"/>
        <v>9.6600000000000002E-3</v>
      </c>
      <c r="AY170" s="9">
        <f t="shared" si="78"/>
        <v>4.8000000000000001E-4</v>
      </c>
      <c r="AZ170" s="9">
        <f t="shared" si="79"/>
        <v>0</v>
      </c>
      <c r="BA170" s="1">
        <f t="shared" si="87"/>
        <v>4.7151277013752456E-2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92"/>
        <v>158</v>
      </c>
      <c r="BK170" s="7">
        <f t="shared" si="92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>
        <f t="shared" si="68"/>
        <v>16384</v>
      </c>
      <c r="C171" s="1">
        <v>158</v>
      </c>
      <c r="D171" s="1">
        <v>33614</v>
      </c>
      <c r="E171" s="1">
        <v>55</v>
      </c>
      <c r="F171" s="1">
        <v>0</v>
      </c>
      <c r="G171" s="1">
        <v>16305</v>
      </c>
      <c r="H171" s="1">
        <v>0</v>
      </c>
      <c r="I171" s="1">
        <v>24</v>
      </c>
      <c r="J171" s="5">
        <v>53.47</v>
      </c>
      <c r="K171" s="5">
        <v>1.68</v>
      </c>
      <c r="L171" s="5">
        <v>25.8</v>
      </c>
      <c r="M171" s="111">
        <v>1</v>
      </c>
      <c r="N171" s="1">
        <v>6941</v>
      </c>
      <c r="O171" s="1">
        <v>9433</v>
      </c>
      <c r="P171" s="1">
        <v>0</v>
      </c>
      <c r="Q171" s="1">
        <v>9423</v>
      </c>
      <c r="R171" s="1">
        <v>9</v>
      </c>
      <c r="S171" s="1">
        <v>0</v>
      </c>
      <c r="T171" s="1">
        <v>1</v>
      </c>
      <c r="U171" s="1">
        <v>0</v>
      </c>
      <c r="V171" s="1">
        <v>2</v>
      </c>
      <c r="W171" s="1">
        <v>483</v>
      </c>
      <c r="X171" s="1">
        <v>24</v>
      </c>
      <c r="Y171" s="114">
        <v>0.61</v>
      </c>
      <c r="AA171" s="1">
        <f t="shared" si="80"/>
        <v>33614</v>
      </c>
      <c r="AB171" s="1">
        <f t="shared" si="80"/>
        <v>57</v>
      </c>
      <c r="AC171" s="1">
        <f t="shared" si="81"/>
        <v>16788</v>
      </c>
      <c r="AD171" s="1">
        <f t="shared" si="82"/>
        <v>48</v>
      </c>
      <c r="AE171" s="1">
        <f t="shared" si="88"/>
        <v>-4</v>
      </c>
      <c r="AF171" s="1">
        <f t="shared" si="83"/>
        <v>4</v>
      </c>
      <c r="AG171" s="1">
        <f t="shared" si="83"/>
        <v>0</v>
      </c>
      <c r="AH171" s="1">
        <f t="shared" si="83"/>
        <v>0</v>
      </c>
      <c r="AI171" s="1">
        <f t="shared" si="89"/>
        <v>0</v>
      </c>
      <c r="AJ171" s="9">
        <f t="shared" si="69"/>
        <v>1.46484375E-3</v>
      </c>
      <c r="AK171" s="9">
        <f t="shared" si="70"/>
        <v>0.32768000000000003</v>
      </c>
      <c r="AL171" s="9">
        <f t="shared" si="71"/>
        <v>1.1000000000000001E-3</v>
      </c>
      <c r="AM171" s="9">
        <f t="shared" si="72"/>
        <v>0.3261</v>
      </c>
      <c r="AN171" s="9">
        <f t="shared" si="73"/>
        <v>4.8000000000000001E-4</v>
      </c>
      <c r="AO171" s="9">
        <f t="shared" si="74"/>
        <v>0</v>
      </c>
      <c r="AP171" s="1">
        <f t="shared" si="84"/>
        <v>0</v>
      </c>
      <c r="AQ171" s="1">
        <f t="shared" si="84"/>
        <v>0</v>
      </c>
      <c r="AS171" s="1">
        <f t="shared" si="85"/>
        <v>0</v>
      </c>
      <c r="AT171" s="1">
        <f t="shared" si="90"/>
        <v>0</v>
      </c>
      <c r="AU171" s="1">
        <f t="shared" si="75"/>
        <v>509</v>
      </c>
      <c r="AV171" s="9">
        <f t="shared" si="86"/>
        <v>1.018E-2</v>
      </c>
      <c r="AW171" s="9">
        <f t="shared" si="76"/>
        <v>4.0000000000000003E-5</v>
      </c>
      <c r="AX171" s="9">
        <f t="shared" si="77"/>
        <v>9.6600000000000002E-3</v>
      </c>
      <c r="AY171" s="9">
        <f t="shared" si="78"/>
        <v>4.8000000000000001E-4</v>
      </c>
      <c r="AZ171" s="9">
        <f t="shared" si="79"/>
        <v>0</v>
      </c>
      <c r="BA171" s="1">
        <f t="shared" si="87"/>
        <v>4.7151277013752456E-2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92"/>
        <v>159</v>
      </c>
      <c r="BK171" s="7">
        <f t="shared" si="92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>
        <f t="shared" si="68"/>
        <v>16385</v>
      </c>
      <c r="C172" s="1">
        <v>159</v>
      </c>
      <c r="D172" s="1">
        <v>33613</v>
      </c>
      <c r="E172" s="1">
        <v>52</v>
      </c>
      <c r="F172" s="1">
        <v>0</v>
      </c>
      <c r="G172" s="1">
        <v>16309</v>
      </c>
      <c r="H172" s="1">
        <v>0</v>
      </c>
      <c r="I172" s="1">
        <v>24</v>
      </c>
      <c r="J172" s="5">
        <v>53.47</v>
      </c>
      <c r="K172" s="5">
        <v>1.68</v>
      </c>
      <c r="L172" s="5">
        <v>25.8</v>
      </c>
      <c r="M172" s="111">
        <v>1</v>
      </c>
      <c r="N172" s="1">
        <v>6942</v>
      </c>
      <c r="O172" s="1">
        <v>9433</v>
      </c>
      <c r="P172" s="1">
        <v>0</v>
      </c>
      <c r="Q172" s="1">
        <v>9423</v>
      </c>
      <c r="R172" s="1">
        <v>9</v>
      </c>
      <c r="S172" s="1">
        <v>0</v>
      </c>
      <c r="T172" s="1">
        <v>1</v>
      </c>
      <c r="U172" s="1">
        <v>0</v>
      </c>
      <c r="V172" s="1">
        <v>1</v>
      </c>
      <c r="W172" s="1">
        <v>483</v>
      </c>
      <c r="X172" s="1">
        <v>24</v>
      </c>
      <c r="Y172" s="114">
        <v>0.61</v>
      </c>
      <c r="AA172" s="1">
        <f t="shared" si="80"/>
        <v>33613</v>
      </c>
      <c r="AB172" s="1">
        <f t="shared" si="80"/>
        <v>53</v>
      </c>
      <c r="AC172" s="1">
        <f t="shared" si="81"/>
        <v>16792</v>
      </c>
      <c r="AD172" s="1">
        <f t="shared" si="82"/>
        <v>48</v>
      </c>
      <c r="AE172" s="1">
        <f t="shared" si="88"/>
        <v>-3</v>
      </c>
      <c r="AF172" s="1">
        <f t="shared" si="83"/>
        <v>4</v>
      </c>
      <c r="AG172" s="1">
        <f t="shared" si="83"/>
        <v>0</v>
      </c>
      <c r="AH172" s="1">
        <f t="shared" si="83"/>
        <v>0</v>
      </c>
      <c r="AI172" s="1">
        <f t="shared" si="89"/>
        <v>1</v>
      </c>
      <c r="AJ172" s="9">
        <f t="shared" si="69"/>
        <v>1.4647543484894721E-3</v>
      </c>
      <c r="AK172" s="9">
        <f t="shared" si="70"/>
        <v>0.32769999999999999</v>
      </c>
      <c r="AL172" s="9">
        <f t="shared" si="71"/>
        <v>1.0399999999999999E-3</v>
      </c>
      <c r="AM172" s="9">
        <f t="shared" si="72"/>
        <v>0.32618000000000003</v>
      </c>
      <c r="AN172" s="9">
        <f t="shared" si="73"/>
        <v>4.8000000000000001E-4</v>
      </c>
      <c r="AO172" s="9">
        <f t="shared" si="74"/>
        <v>2.0000000000000002E-5</v>
      </c>
      <c r="AP172" s="1">
        <f t="shared" si="84"/>
        <v>-1</v>
      </c>
      <c r="AQ172" s="1">
        <f t="shared" si="84"/>
        <v>0</v>
      </c>
      <c r="AS172" s="1">
        <f t="shared" si="85"/>
        <v>0</v>
      </c>
      <c r="AT172" s="1">
        <f t="shared" si="90"/>
        <v>-1</v>
      </c>
      <c r="AU172" s="1">
        <f t="shared" si="75"/>
        <v>508</v>
      </c>
      <c r="AV172" s="9">
        <f t="shared" si="86"/>
        <v>1.0160000000000001E-2</v>
      </c>
      <c r="AW172" s="9">
        <f t="shared" si="76"/>
        <v>2.0000000000000002E-5</v>
      </c>
      <c r="AX172" s="9">
        <f t="shared" si="77"/>
        <v>9.6600000000000002E-3</v>
      </c>
      <c r="AY172" s="9">
        <f t="shared" si="78"/>
        <v>4.8000000000000001E-4</v>
      </c>
      <c r="AZ172" s="9">
        <f t="shared" si="79"/>
        <v>-2.0000000000000002E-5</v>
      </c>
      <c r="BA172" s="1">
        <f t="shared" si="87"/>
        <v>4.7244094488188976E-2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92"/>
        <v>160</v>
      </c>
      <c r="BK172" s="7">
        <f t="shared" si="92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>
        <f t="shared" si="68"/>
        <v>16386</v>
      </c>
      <c r="C173" s="1">
        <v>160</v>
      </c>
      <c r="D173" s="1">
        <v>33613</v>
      </c>
      <c r="E173" s="1">
        <v>49</v>
      </c>
      <c r="F173" s="1">
        <v>0</v>
      </c>
      <c r="G173" s="1">
        <v>16313</v>
      </c>
      <c r="H173" s="1">
        <v>0</v>
      </c>
      <c r="I173" s="1">
        <v>24</v>
      </c>
      <c r="J173" s="5">
        <v>53.46</v>
      </c>
      <c r="K173" s="5">
        <v>1.68</v>
      </c>
      <c r="L173" s="5">
        <v>25.8</v>
      </c>
      <c r="M173" s="111">
        <v>1</v>
      </c>
      <c r="N173" s="1">
        <v>6943</v>
      </c>
      <c r="O173" s="1">
        <v>9433</v>
      </c>
      <c r="P173" s="1">
        <v>0</v>
      </c>
      <c r="Q173" s="1">
        <v>9423</v>
      </c>
      <c r="R173" s="1">
        <v>9</v>
      </c>
      <c r="S173" s="1">
        <v>0</v>
      </c>
      <c r="T173" s="1">
        <v>1</v>
      </c>
      <c r="U173" s="1">
        <v>0</v>
      </c>
      <c r="V173" s="1">
        <v>1</v>
      </c>
      <c r="W173" s="1">
        <v>484</v>
      </c>
      <c r="X173" s="1">
        <v>24</v>
      </c>
      <c r="Y173" s="114">
        <v>0.61</v>
      </c>
      <c r="AA173" s="1">
        <f t="shared" si="80"/>
        <v>33613</v>
      </c>
      <c r="AB173" s="1">
        <f t="shared" si="80"/>
        <v>50</v>
      </c>
      <c r="AC173" s="1">
        <f t="shared" si="81"/>
        <v>16797</v>
      </c>
      <c r="AD173" s="1">
        <f t="shared" si="82"/>
        <v>48</v>
      </c>
      <c r="AE173" s="1">
        <f t="shared" si="88"/>
        <v>-3</v>
      </c>
      <c r="AF173" s="1">
        <f t="shared" si="83"/>
        <v>4</v>
      </c>
      <c r="AG173" s="1">
        <f t="shared" si="83"/>
        <v>0</v>
      </c>
      <c r="AH173" s="1">
        <f t="shared" si="83"/>
        <v>0</v>
      </c>
      <c r="AI173" s="1">
        <f t="shared" si="89"/>
        <v>1</v>
      </c>
      <c r="AJ173" s="9">
        <f t="shared" si="69"/>
        <v>1.4646649578908824E-3</v>
      </c>
      <c r="AK173" s="9">
        <f t="shared" si="70"/>
        <v>0.32772000000000001</v>
      </c>
      <c r="AL173" s="9">
        <f t="shared" si="71"/>
        <v>9.7999999999999997E-4</v>
      </c>
      <c r="AM173" s="9">
        <f t="shared" si="72"/>
        <v>0.32625999999999999</v>
      </c>
      <c r="AN173" s="9">
        <f t="shared" si="73"/>
        <v>4.8000000000000001E-4</v>
      </c>
      <c r="AO173" s="9">
        <f t="shared" si="74"/>
        <v>2.0000000000000002E-5</v>
      </c>
      <c r="AP173" s="1">
        <f t="shared" si="84"/>
        <v>0</v>
      </c>
      <c r="AQ173" s="1">
        <f t="shared" si="84"/>
        <v>1</v>
      </c>
      <c r="AS173" s="1">
        <f t="shared" si="85"/>
        <v>0</v>
      </c>
      <c r="AT173" s="1">
        <f t="shared" si="90"/>
        <v>1</v>
      </c>
      <c r="AU173" s="1">
        <f t="shared" si="75"/>
        <v>509</v>
      </c>
      <c r="AV173" s="9">
        <f t="shared" si="86"/>
        <v>1.018E-2</v>
      </c>
      <c r="AW173" s="9">
        <f t="shared" si="76"/>
        <v>2.0000000000000002E-5</v>
      </c>
      <c r="AX173" s="9">
        <f t="shared" si="77"/>
        <v>9.6799999999999994E-3</v>
      </c>
      <c r="AY173" s="9">
        <f t="shared" si="78"/>
        <v>4.8000000000000001E-4</v>
      </c>
      <c r="AZ173" s="9">
        <f t="shared" si="79"/>
        <v>2.0000000000000002E-5</v>
      </c>
      <c r="BA173" s="1">
        <f t="shared" si="87"/>
        <v>4.7151277013752456E-2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92"/>
        <v>161</v>
      </c>
      <c r="BK173" s="7">
        <f t="shared" si="92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>
        <f t="shared" si="68"/>
        <v>16386</v>
      </c>
      <c r="C174" s="1">
        <v>161</v>
      </c>
      <c r="D174" s="1">
        <v>33612</v>
      </c>
      <c r="E174" s="1">
        <v>45</v>
      </c>
      <c r="F174" s="1">
        <v>0</v>
      </c>
      <c r="G174" s="1">
        <v>16317</v>
      </c>
      <c r="H174" s="1">
        <v>0</v>
      </c>
      <c r="I174" s="1">
        <v>24</v>
      </c>
      <c r="J174" s="5">
        <v>53.46</v>
      </c>
      <c r="K174" s="5">
        <v>1.68</v>
      </c>
      <c r="L174" s="5">
        <v>25.8</v>
      </c>
      <c r="M174" s="111">
        <v>1</v>
      </c>
      <c r="N174" s="1">
        <v>6943</v>
      </c>
      <c r="O174" s="1">
        <v>9433</v>
      </c>
      <c r="P174" s="1">
        <v>0</v>
      </c>
      <c r="Q174" s="1">
        <v>9423</v>
      </c>
      <c r="R174" s="1">
        <v>9</v>
      </c>
      <c r="S174" s="1">
        <v>0</v>
      </c>
      <c r="T174" s="1">
        <v>1</v>
      </c>
      <c r="U174" s="1">
        <v>0</v>
      </c>
      <c r="V174" s="1">
        <v>1</v>
      </c>
      <c r="W174" s="1">
        <v>484</v>
      </c>
      <c r="X174" s="1">
        <v>24</v>
      </c>
      <c r="Y174" s="114">
        <v>0.61</v>
      </c>
      <c r="AA174" s="1">
        <f t="shared" si="80"/>
        <v>33612</v>
      </c>
      <c r="AB174" s="1">
        <f t="shared" si="80"/>
        <v>46</v>
      </c>
      <c r="AC174" s="1">
        <f t="shared" si="81"/>
        <v>16801</v>
      </c>
      <c r="AD174" s="1">
        <f t="shared" si="82"/>
        <v>48</v>
      </c>
      <c r="AE174" s="1">
        <f t="shared" si="88"/>
        <v>-4</v>
      </c>
      <c r="AF174" s="1">
        <f t="shared" si="83"/>
        <v>4</v>
      </c>
      <c r="AG174" s="1">
        <f t="shared" si="83"/>
        <v>0</v>
      </c>
      <c r="AH174" s="1">
        <f t="shared" si="83"/>
        <v>0</v>
      </c>
      <c r="AI174" s="1">
        <f t="shared" si="89"/>
        <v>0</v>
      </c>
      <c r="AJ174" s="9">
        <f t="shared" si="69"/>
        <v>1.4646649578908824E-3</v>
      </c>
      <c r="AK174" s="9">
        <f t="shared" si="70"/>
        <v>0.32772000000000001</v>
      </c>
      <c r="AL174" s="9">
        <f t="shared" si="71"/>
        <v>8.9999999999999998E-4</v>
      </c>
      <c r="AM174" s="9">
        <f t="shared" si="72"/>
        <v>0.32634000000000002</v>
      </c>
      <c r="AN174" s="9">
        <f t="shared" si="73"/>
        <v>4.8000000000000001E-4</v>
      </c>
      <c r="AO174" s="9">
        <f t="shared" si="74"/>
        <v>0</v>
      </c>
      <c r="AP174" s="1">
        <f t="shared" si="84"/>
        <v>0</v>
      </c>
      <c r="AQ174" s="1">
        <f t="shared" si="84"/>
        <v>0</v>
      </c>
      <c r="AS174" s="1">
        <f t="shared" si="85"/>
        <v>0</v>
      </c>
      <c r="AT174" s="1">
        <f t="shared" si="90"/>
        <v>0</v>
      </c>
      <c r="AU174" s="1">
        <f t="shared" si="75"/>
        <v>509</v>
      </c>
      <c r="AV174" s="9">
        <f t="shared" si="86"/>
        <v>1.018E-2</v>
      </c>
      <c r="AW174" s="9">
        <f t="shared" si="76"/>
        <v>2.0000000000000002E-5</v>
      </c>
      <c r="AX174" s="9">
        <f t="shared" si="77"/>
        <v>9.6799999999999994E-3</v>
      </c>
      <c r="AY174" s="9">
        <f t="shared" si="78"/>
        <v>4.8000000000000001E-4</v>
      </c>
      <c r="AZ174" s="9">
        <f t="shared" si="79"/>
        <v>0</v>
      </c>
      <c r="BA174" s="1">
        <f t="shared" si="87"/>
        <v>4.7151277013752456E-2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92"/>
        <v>162</v>
      </c>
      <c r="BK174" s="7">
        <f t="shared" si="92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>
        <f t="shared" si="68"/>
        <v>16387</v>
      </c>
      <c r="C175" s="1">
        <v>162</v>
      </c>
      <c r="D175" s="1">
        <v>33612</v>
      </c>
      <c r="E175" s="1">
        <v>43</v>
      </c>
      <c r="F175" s="1">
        <v>0</v>
      </c>
      <c r="G175" s="1">
        <v>16320</v>
      </c>
      <c r="H175" s="1">
        <v>0</v>
      </c>
      <c r="I175" s="1">
        <v>24</v>
      </c>
      <c r="J175" s="5">
        <v>53.46</v>
      </c>
      <c r="K175" s="5">
        <v>1.68</v>
      </c>
      <c r="L175" s="5">
        <v>25.8</v>
      </c>
      <c r="M175" s="111">
        <v>1</v>
      </c>
      <c r="N175" s="1">
        <v>6943</v>
      </c>
      <c r="O175" s="1">
        <v>9433</v>
      </c>
      <c r="P175" s="1">
        <v>0</v>
      </c>
      <c r="Q175" s="1">
        <v>9423</v>
      </c>
      <c r="R175" s="1">
        <v>9</v>
      </c>
      <c r="S175" s="1">
        <v>0</v>
      </c>
      <c r="T175" s="1">
        <v>1</v>
      </c>
      <c r="U175" s="1">
        <v>0</v>
      </c>
      <c r="V175" s="1">
        <v>1</v>
      </c>
      <c r="W175" s="1">
        <v>484</v>
      </c>
      <c r="X175" s="1">
        <v>24</v>
      </c>
      <c r="Y175" s="114">
        <v>0.61</v>
      </c>
      <c r="AA175" s="1">
        <f t="shared" si="80"/>
        <v>33612</v>
      </c>
      <c r="AB175" s="1">
        <f t="shared" si="80"/>
        <v>44</v>
      </c>
      <c r="AC175" s="1">
        <f t="shared" si="81"/>
        <v>16804</v>
      </c>
      <c r="AD175" s="1">
        <f t="shared" si="82"/>
        <v>48</v>
      </c>
      <c r="AE175" s="1">
        <f t="shared" si="88"/>
        <v>-2</v>
      </c>
      <c r="AF175" s="1">
        <f t="shared" si="83"/>
        <v>3</v>
      </c>
      <c r="AG175" s="1">
        <f t="shared" si="83"/>
        <v>0</v>
      </c>
      <c r="AH175" s="1">
        <f t="shared" si="83"/>
        <v>0</v>
      </c>
      <c r="AI175" s="1">
        <f t="shared" si="89"/>
        <v>1</v>
      </c>
      <c r="AJ175" s="9">
        <f t="shared" si="69"/>
        <v>1.4645755782022336E-3</v>
      </c>
      <c r="AK175" s="9">
        <f t="shared" si="70"/>
        <v>0.32773999999999998</v>
      </c>
      <c r="AL175" s="9">
        <f t="shared" si="71"/>
        <v>8.5999999999999998E-4</v>
      </c>
      <c r="AM175" s="9">
        <f t="shared" si="72"/>
        <v>0.32640000000000002</v>
      </c>
      <c r="AN175" s="9">
        <f t="shared" si="73"/>
        <v>4.8000000000000001E-4</v>
      </c>
      <c r="AO175" s="9">
        <f t="shared" si="74"/>
        <v>2.0000000000000002E-5</v>
      </c>
      <c r="AP175" s="1">
        <f t="shared" si="84"/>
        <v>0</v>
      </c>
      <c r="AQ175" s="1">
        <f t="shared" si="84"/>
        <v>0</v>
      </c>
      <c r="AS175" s="1">
        <f t="shared" si="85"/>
        <v>0</v>
      </c>
      <c r="AT175" s="1">
        <f t="shared" si="90"/>
        <v>0</v>
      </c>
      <c r="AU175" s="1">
        <f t="shared" si="75"/>
        <v>509</v>
      </c>
      <c r="AV175" s="9">
        <f t="shared" si="86"/>
        <v>1.018E-2</v>
      </c>
      <c r="AW175" s="9">
        <f t="shared" si="76"/>
        <v>2.0000000000000002E-5</v>
      </c>
      <c r="AX175" s="9">
        <f t="shared" si="77"/>
        <v>9.6799999999999994E-3</v>
      </c>
      <c r="AY175" s="9">
        <f t="shared" si="78"/>
        <v>4.8000000000000001E-4</v>
      </c>
      <c r="AZ175" s="9">
        <f t="shared" si="79"/>
        <v>0</v>
      </c>
      <c r="BA175" s="1">
        <f t="shared" si="87"/>
        <v>4.7151277013752456E-2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92"/>
        <v>163</v>
      </c>
      <c r="BK175" s="7">
        <f t="shared" si="92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>
        <f t="shared" si="68"/>
        <v>16387</v>
      </c>
      <c r="C176" s="1">
        <v>163</v>
      </c>
      <c r="D176" s="1">
        <v>33611</v>
      </c>
      <c r="E176" s="1">
        <v>40</v>
      </c>
      <c r="F176" s="1">
        <v>0</v>
      </c>
      <c r="G176" s="1">
        <v>16323</v>
      </c>
      <c r="H176" s="1">
        <v>0</v>
      </c>
      <c r="I176" s="1">
        <v>24</v>
      </c>
      <c r="J176" s="5">
        <v>53.45</v>
      </c>
      <c r="K176" s="5">
        <v>1.68</v>
      </c>
      <c r="L176" s="5">
        <v>25.8</v>
      </c>
      <c r="M176" s="111">
        <v>1</v>
      </c>
      <c r="N176" s="1">
        <v>6944</v>
      </c>
      <c r="O176" s="1">
        <v>9433</v>
      </c>
      <c r="P176" s="1">
        <v>0</v>
      </c>
      <c r="Q176" s="1">
        <v>9423</v>
      </c>
      <c r="R176" s="1">
        <v>9</v>
      </c>
      <c r="S176" s="1">
        <v>0</v>
      </c>
      <c r="T176" s="1">
        <v>1</v>
      </c>
      <c r="U176" s="1">
        <v>0</v>
      </c>
      <c r="V176" s="1">
        <v>1</v>
      </c>
      <c r="W176" s="1">
        <v>484</v>
      </c>
      <c r="X176" s="1">
        <v>24</v>
      </c>
      <c r="Y176" s="114">
        <v>0.61</v>
      </c>
      <c r="AA176" s="1">
        <f t="shared" si="80"/>
        <v>33611</v>
      </c>
      <c r="AB176" s="1">
        <f t="shared" si="80"/>
        <v>41</v>
      </c>
      <c r="AC176" s="1">
        <f t="shared" si="81"/>
        <v>16807</v>
      </c>
      <c r="AD176" s="1">
        <f t="shared" si="82"/>
        <v>48</v>
      </c>
      <c r="AE176" s="1">
        <f t="shared" si="88"/>
        <v>-3</v>
      </c>
      <c r="AF176" s="1">
        <f t="shared" si="83"/>
        <v>3</v>
      </c>
      <c r="AG176" s="1">
        <f t="shared" si="83"/>
        <v>0</v>
      </c>
      <c r="AH176" s="1">
        <f t="shared" si="83"/>
        <v>0</v>
      </c>
      <c r="AI176" s="1">
        <f t="shared" si="89"/>
        <v>0</v>
      </c>
      <c r="AJ176" s="9">
        <f t="shared" si="69"/>
        <v>1.4645755782022336E-3</v>
      </c>
      <c r="AK176" s="9">
        <f t="shared" si="70"/>
        <v>0.32773999999999998</v>
      </c>
      <c r="AL176" s="9">
        <f t="shared" si="71"/>
        <v>8.0000000000000004E-4</v>
      </c>
      <c r="AM176" s="9">
        <f t="shared" si="72"/>
        <v>0.32645999999999997</v>
      </c>
      <c r="AN176" s="9">
        <f t="shared" si="73"/>
        <v>4.8000000000000001E-4</v>
      </c>
      <c r="AO176" s="9">
        <f t="shared" si="74"/>
        <v>0</v>
      </c>
      <c r="AP176" s="1">
        <f t="shared" si="84"/>
        <v>0</v>
      </c>
      <c r="AQ176" s="1">
        <f t="shared" si="84"/>
        <v>0</v>
      </c>
      <c r="AS176" s="1">
        <f t="shared" si="85"/>
        <v>0</v>
      </c>
      <c r="AT176" s="1">
        <f t="shared" si="90"/>
        <v>0</v>
      </c>
      <c r="AU176" s="1">
        <f t="shared" si="75"/>
        <v>509</v>
      </c>
      <c r="AV176" s="9">
        <f t="shared" si="86"/>
        <v>1.018E-2</v>
      </c>
      <c r="AW176" s="9">
        <f t="shared" si="76"/>
        <v>2.0000000000000002E-5</v>
      </c>
      <c r="AX176" s="9">
        <f t="shared" si="77"/>
        <v>9.6799999999999994E-3</v>
      </c>
      <c r="AY176" s="9">
        <f t="shared" si="78"/>
        <v>4.8000000000000001E-4</v>
      </c>
      <c r="AZ176" s="9">
        <f t="shared" si="79"/>
        <v>0</v>
      </c>
      <c r="BA176" s="1">
        <f t="shared" si="87"/>
        <v>4.7151277013752456E-2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3">+BJ175+1</f>
        <v>164</v>
      </c>
      <c r="BK176" s="7">
        <f t="shared" si="93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>
        <f t="shared" si="68"/>
        <v>16388</v>
      </c>
      <c r="C177" s="1">
        <v>164</v>
      </c>
      <c r="D177" s="1">
        <v>33611</v>
      </c>
      <c r="E177" s="1">
        <v>38</v>
      </c>
      <c r="F177" s="1">
        <v>0</v>
      </c>
      <c r="G177" s="1">
        <v>16326</v>
      </c>
      <c r="H177" s="1">
        <v>0</v>
      </c>
      <c r="I177" s="1">
        <v>24</v>
      </c>
      <c r="J177" s="5">
        <v>53.45</v>
      </c>
      <c r="K177" s="5">
        <v>1.68</v>
      </c>
      <c r="L177" s="5">
        <v>25.8</v>
      </c>
      <c r="M177" s="111">
        <v>1</v>
      </c>
      <c r="N177" s="1">
        <v>6945</v>
      </c>
      <c r="O177" s="1">
        <v>9433</v>
      </c>
      <c r="P177" s="1">
        <v>0</v>
      </c>
      <c r="Q177" s="1">
        <v>9423</v>
      </c>
      <c r="R177" s="1">
        <v>9</v>
      </c>
      <c r="S177" s="1">
        <v>0</v>
      </c>
      <c r="T177" s="1">
        <v>1</v>
      </c>
      <c r="U177" s="1">
        <v>0</v>
      </c>
      <c r="V177" s="1">
        <v>1</v>
      </c>
      <c r="W177" s="1">
        <v>484</v>
      </c>
      <c r="X177" s="1">
        <v>24</v>
      </c>
      <c r="Y177" s="114">
        <v>0.61</v>
      </c>
      <c r="AA177" s="1">
        <f t="shared" si="80"/>
        <v>33611</v>
      </c>
      <c r="AB177" s="1">
        <f t="shared" si="80"/>
        <v>39</v>
      </c>
      <c r="AC177" s="1">
        <f t="shared" si="81"/>
        <v>16810</v>
      </c>
      <c r="AD177" s="1">
        <f t="shared" si="82"/>
        <v>48</v>
      </c>
      <c r="AE177" s="1">
        <f t="shared" si="88"/>
        <v>-2</v>
      </c>
      <c r="AF177" s="1">
        <f t="shared" si="83"/>
        <v>3</v>
      </c>
      <c r="AG177" s="1">
        <f t="shared" si="83"/>
        <v>0</v>
      </c>
      <c r="AH177" s="1">
        <f t="shared" si="83"/>
        <v>0</v>
      </c>
      <c r="AI177" s="1">
        <f t="shared" si="89"/>
        <v>1</v>
      </c>
      <c r="AJ177" s="9">
        <f t="shared" si="69"/>
        <v>1.4644862094215279E-3</v>
      </c>
      <c r="AK177" s="9">
        <f t="shared" si="70"/>
        <v>0.32776</v>
      </c>
      <c r="AL177" s="9">
        <f t="shared" si="71"/>
        <v>7.6000000000000004E-4</v>
      </c>
      <c r="AM177" s="9">
        <f t="shared" si="72"/>
        <v>0.32651999999999998</v>
      </c>
      <c r="AN177" s="9">
        <f t="shared" si="73"/>
        <v>4.8000000000000001E-4</v>
      </c>
      <c r="AO177" s="9">
        <f t="shared" si="74"/>
        <v>2.0000000000000002E-5</v>
      </c>
      <c r="AP177" s="1">
        <f t="shared" si="84"/>
        <v>0</v>
      </c>
      <c r="AQ177" s="1">
        <f t="shared" si="84"/>
        <v>0</v>
      </c>
      <c r="AS177" s="1">
        <f t="shared" si="85"/>
        <v>0</v>
      </c>
      <c r="AT177" s="1">
        <f t="shared" si="90"/>
        <v>0</v>
      </c>
      <c r="AU177" s="1">
        <f t="shared" si="75"/>
        <v>509</v>
      </c>
      <c r="AV177" s="9">
        <f t="shared" si="86"/>
        <v>1.018E-2</v>
      </c>
      <c r="AW177" s="9">
        <f t="shared" si="76"/>
        <v>2.0000000000000002E-5</v>
      </c>
      <c r="AX177" s="9">
        <f t="shared" si="77"/>
        <v>9.6799999999999994E-3</v>
      </c>
      <c r="AY177" s="9">
        <f t="shared" si="78"/>
        <v>4.8000000000000001E-4</v>
      </c>
      <c r="AZ177" s="9">
        <f t="shared" si="79"/>
        <v>0</v>
      </c>
      <c r="BA177" s="1">
        <f t="shared" si="87"/>
        <v>4.7151277013752456E-2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3"/>
        <v>165</v>
      </c>
      <c r="BK177" s="7">
        <f t="shared" si="93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>
        <f t="shared" si="68"/>
        <v>16389</v>
      </c>
      <c r="C178" s="1">
        <v>165</v>
      </c>
      <c r="D178" s="1">
        <v>33610</v>
      </c>
      <c r="E178" s="1">
        <v>36</v>
      </c>
      <c r="F178" s="1">
        <v>0</v>
      </c>
      <c r="G178" s="1">
        <v>16329</v>
      </c>
      <c r="H178" s="1">
        <v>0</v>
      </c>
      <c r="I178" s="1">
        <v>24</v>
      </c>
      <c r="J178" s="5">
        <v>53.45</v>
      </c>
      <c r="K178" s="5">
        <v>1.68</v>
      </c>
      <c r="L178" s="5">
        <v>25.8</v>
      </c>
      <c r="M178" s="111">
        <v>1</v>
      </c>
      <c r="N178" s="1">
        <v>6945</v>
      </c>
      <c r="O178" s="1">
        <v>9433</v>
      </c>
      <c r="P178" s="1">
        <v>0</v>
      </c>
      <c r="Q178" s="1">
        <v>9423</v>
      </c>
      <c r="R178" s="1">
        <v>9</v>
      </c>
      <c r="S178" s="1">
        <v>0</v>
      </c>
      <c r="T178" s="1">
        <v>1</v>
      </c>
      <c r="U178" s="1">
        <v>0</v>
      </c>
      <c r="V178" s="1">
        <v>1</v>
      </c>
      <c r="W178" s="1">
        <v>484</v>
      </c>
      <c r="X178" s="1">
        <v>24</v>
      </c>
      <c r="Y178" s="114">
        <v>0.61</v>
      </c>
      <c r="AA178" s="1">
        <f t="shared" si="80"/>
        <v>33610</v>
      </c>
      <c r="AB178" s="1">
        <f t="shared" si="80"/>
        <v>37</v>
      </c>
      <c r="AC178" s="1">
        <f t="shared" si="81"/>
        <v>16813</v>
      </c>
      <c r="AD178" s="1">
        <f t="shared" si="82"/>
        <v>48</v>
      </c>
      <c r="AE178" s="1">
        <f t="shared" si="88"/>
        <v>-2</v>
      </c>
      <c r="AF178" s="1">
        <f t="shared" si="83"/>
        <v>3</v>
      </c>
      <c r="AG178" s="1">
        <f t="shared" si="83"/>
        <v>0</v>
      </c>
      <c r="AH178" s="1">
        <f t="shared" si="83"/>
        <v>0</v>
      </c>
      <c r="AI178" s="1">
        <f t="shared" si="89"/>
        <v>1</v>
      </c>
      <c r="AJ178" s="9">
        <f t="shared" si="69"/>
        <v>1.4643968515467693E-3</v>
      </c>
      <c r="AK178" s="9">
        <f t="shared" si="70"/>
        <v>0.32778000000000002</v>
      </c>
      <c r="AL178" s="9">
        <f t="shared" si="71"/>
        <v>7.2000000000000005E-4</v>
      </c>
      <c r="AM178" s="9">
        <f t="shared" si="72"/>
        <v>0.32657999999999998</v>
      </c>
      <c r="AN178" s="9">
        <f t="shared" si="73"/>
        <v>4.8000000000000001E-4</v>
      </c>
      <c r="AO178" s="9">
        <f t="shared" si="74"/>
        <v>2.0000000000000002E-5</v>
      </c>
      <c r="AP178" s="1">
        <f t="shared" si="84"/>
        <v>0</v>
      </c>
      <c r="AQ178" s="1">
        <f t="shared" si="84"/>
        <v>0</v>
      </c>
      <c r="AS178" s="1">
        <f t="shared" si="85"/>
        <v>0</v>
      </c>
      <c r="AT178" s="1">
        <f t="shared" si="90"/>
        <v>0</v>
      </c>
      <c r="AU178" s="1">
        <f t="shared" si="75"/>
        <v>509</v>
      </c>
      <c r="AV178" s="9">
        <f t="shared" si="86"/>
        <v>1.018E-2</v>
      </c>
      <c r="AW178" s="9">
        <f t="shared" si="76"/>
        <v>2.0000000000000002E-5</v>
      </c>
      <c r="AX178" s="9">
        <f t="shared" si="77"/>
        <v>9.6799999999999994E-3</v>
      </c>
      <c r="AY178" s="9">
        <f t="shared" si="78"/>
        <v>4.8000000000000001E-4</v>
      </c>
      <c r="AZ178" s="9">
        <f t="shared" si="79"/>
        <v>0</v>
      </c>
      <c r="BA178" s="1">
        <f t="shared" si="87"/>
        <v>4.7151277013752456E-2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3"/>
        <v>166</v>
      </c>
      <c r="BK178" s="7">
        <f t="shared" si="93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>
        <f t="shared" si="68"/>
        <v>16389</v>
      </c>
      <c r="C179" s="1">
        <v>166</v>
      </c>
      <c r="D179" s="1">
        <v>33610</v>
      </c>
      <c r="E179" s="1">
        <v>34</v>
      </c>
      <c r="F179" s="1">
        <v>0</v>
      </c>
      <c r="G179" s="1">
        <v>16331</v>
      </c>
      <c r="H179" s="1">
        <v>0</v>
      </c>
      <c r="I179" s="1">
        <v>24</v>
      </c>
      <c r="J179" s="5">
        <v>53.45</v>
      </c>
      <c r="K179" s="5">
        <v>1.68</v>
      </c>
      <c r="L179" s="5">
        <v>25.8</v>
      </c>
      <c r="M179" s="111">
        <v>1</v>
      </c>
      <c r="N179" s="1">
        <v>6946</v>
      </c>
      <c r="O179" s="1">
        <v>9433</v>
      </c>
      <c r="P179" s="1">
        <v>0</v>
      </c>
      <c r="Q179" s="1">
        <v>9423</v>
      </c>
      <c r="R179" s="1">
        <v>9</v>
      </c>
      <c r="S179" s="1">
        <v>0</v>
      </c>
      <c r="T179" s="1">
        <v>1</v>
      </c>
      <c r="U179" s="1">
        <v>0</v>
      </c>
      <c r="V179" s="1">
        <v>1</v>
      </c>
      <c r="W179" s="1">
        <v>484</v>
      </c>
      <c r="X179" s="1">
        <v>24</v>
      </c>
      <c r="Y179" s="114">
        <v>0.61</v>
      </c>
      <c r="AA179" s="1">
        <f t="shared" si="80"/>
        <v>33610</v>
      </c>
      <c r="AB179" s="1">
        <f t="shared" si="80"/>
        <v>35</v>
      </c>
      <c r="AC179" s="1">
        <f t="shared" si="81"/>
        <v>16815</v>
      </c>
      <c r="AD179" s="1">
        <f t="shared" si="82"/>
        <v>48</v>
      </c>
      <c r="AE179" s="1">
        <f t="shared" si="88"/>
        <v>-2</v>
      </c>
      <c r="AF179" s="1">
        <f t="shared" si="83"/>
        <v>2</v>
      </c>
      <c r="AG179" s="1">
        <f t="shared" si="83"/>
        <v>0</v>
      </c>
      <c r="AH179" s="1">
        <f t="shared" si="83"/>
        <v>0</v>
      </c>
      <c r="AI179" s="1">
        <f t="shared" si="89"/>
        <v>0</v>
      </c>
      <c r="AJ179" s="9">
        <f t="shared" si="69"/>
        <v>1.4643968515467693E-3</v>
      </c>
      <c r="AK179" s="9">
        <f t="shared" si="70"/>
        <v>0.32778000000000002</v>
      </c>
      <c r="AL179" s="9">
        <f t="shared" si="71"/>
        <v>6.8000000000000005E-4</v>
      </c>
      <c r="AM179" s="9">
        <f t="shared" si="72"/>
        <v>0.32662000000000002</v>
      </c>
      <c r="AN179" s="9">
        <f t="shared" si="73"/>
        <v>4.8000000000000001E-4</v>
      </c>
      <c r="AO179" s="9">
        <f t="shared" si="74"/>
        <v>0</v>
      </c>
      <c r="AP179" s="1">
        <f t="shared" si="84"/>
        <v>0</v>
      </c>
      <c r="AQ179" s="1">
        <f t="shared" si="84"/>
        <v>0</v>
      </c>
      <c r="AS179" s="1">
        <f t="shared" si="85"/>
        <v>0</v>
      </c>
      <c r="AT179" s="1">
        <f t="shared" si="90"/>
        <v>0</v>
      </c>
      <c r="AU179" s="1">
        <f t="shared" si="75"/>
        <v>509</v>
      </c>
      <c r="AV179" s="9">
        <f t="shared" si="86"/>
        <v>1.018E-2</v>
      </c>
      <c r="AW179" s="9">
        <f t="shared" si="76"/>
        <v>2.0000000000000002E-5</v>
      </c>
      <c r="AX179" s="9">
        <f t="shared" si="77"/>
        <v>9.6799999999999994E-3</v>
      </c>
      <c r="AY179" s="9">
        <f t="shared" si="78"/>
        <v>4.8000000000000001E-4</v>
      </c>
      <c r="AZ179" s="9">
        <f t="shared" si="79"/>
        <v>0</v>
      </c>
      <c r="BA179" s="1">
        <f t="shared" si="87"/>
        <v>4.7151277013752456E-2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3"/>
        <v>167</v>
      </c>
      <c r="BK179" s="7">
        <f t="shared" si="93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>
        <f t="shared" si="68"/>
        <v>16389</v>
      </c>
      <c r="C180" s="1">
        <v>167</v>
      </c>
      <c r="D180" s="1">
        <v>33609</v>
      </c>
      <c r="E180" s="1">
        <v>32</v>
      </c>
      <c r="F180" s="1">
        <v>0</v>
      </c>
      <c r="G180" s="1">
        <v>16333</v>
      </c>
      <c r="H180" s="1">
        <v>0</v>
      </c>
      <c r="I180" s="1">
        <v>24</v>
      </c>
      <c r="J180" s="5">
        <v>53.44</v>
      </c>
      <c r="K180" s="5">
        <v>1.68</v>
      </c>
      <c r="L180" s="5">
        <v>25.8</v>
      </c>
      <c r="M180" s="111">
        <v>1</v>
      </c>
      <c r="N180" s="1">
        <v>6946</v>
      </c>
      <c r="O180" s="1">
        <v>9433</v>
      </c>
      <c r="P180" s="1">
        <v>0</v>
      </c>
      <c r="Q180" s="1">
        <v>9423</v>
      </c>
      <c r="R180" s="1">
        <v>9</v>
      </c>
      <c r="S180" s="1">
        <v>0</v>
      </c>
      <c r="T180" s="1">
        <v>1</v>
      </c>
      <c r="U180" s="1">
        <v>0</v>
      </c>
      <c r="V180" s="1">
        <v>1</v>
      </c>
      <c r="W180" s="1">
        <v>484</v>
      </c>
      <c r="X180" s="1">
        <v>24</v>
      </c>
      <c r="Y180" s="114">
        <v>0.61</v>
      </c>
      <c r="AA180" s="1">
        <f t="shared" si="80"/>
        <v>33609</v>
      </c>
      <c r="AB180" s="1">
        <f t="shared" si="80"/>
        <v>33</v>
      </c>
      <c r="AC180" s="1">
        <f t="shared" si="81"/>
        <v>16817</v>
      </c>
      <c r="AD180" s="1">
        <f t="shared" si="82"/>
        <v>48</v>
      </c>
      <c r="AE180" s="1">
        <f t="shared" si="88"/>
        <v>-2</v>
      </c>
      <c r="AF180" s="1">
        <f t="shared" si="83"/>
        <v>2</v>
      </c>
      <c r="AG180" s="1">
        <f t="shared" si="83"/>
        <v>0</v>
      </c>
      <c r="AH180" s="1">
        <f t="shared" si="83"/>
        <v>0</v>
      </c>
      <c r="AI180" s="1">
        <f t="shared" si="89"/>
        <v>0</v>
      </c>
      <c r="AJ180" s="9">
        <f t="shared" si="69"/>
        <v>1.4643968515467693E-3</v>
      </c>
      <c r="AK180" s="9">
        <f t="shared" si="70"/>
        <v>0.32778000000000002</v>
      </c>
      <c r="AL180" s="9">
        <f t="shared" si="71"/>
        <v>6.4000000000000005E-4</v>
      </c>
      <c r="AM180" s="9">
        <f t="shared" si="72"/>
        <v>0.32666000000000001</v>
      </c>
      <c r="AN180" s="9">
        <f t="shared" si="73"/>
        <v>4.8000000000000001E-4</v>
      </c>
      <c r="AO180" s="9">
        <f t="shared" si="74"/>
        <v>0</v>
      </c>
      <c r="AP180" s="1">
        <f t="shared" si="84"/>
        <v>0</v>
      </c>
      <c r="AQ180" s="1">
        <f t="shared" si="84"/>
        <v>0</v>
      </c>
      <c r="AS180" s="1">
        <f t="shared" si="85"/>
        <v>0</v>
      </c>
      <c r="AT180" s="1">
        <f t="shared" si="90"/>
        <v>0</v>
      </c>
      <c r="AU180" s="1">
        <f t="shared" si="75"/>
        <v>509</v>
      </c>
      <c r="AV180" s="9">
        <f t="shared" si="86"/>
        <v>1.018E-2</v>
      </c>
      <c r="AW180" s="9">
        <f t="shared" si="76"/>
        <v>2.0000000000000002E-5</v>
      </c>
      <c r="AX180" s="9">
        <f t="shared" si="77"/>
        <v>9.6799999999999994E-3</v>
      </c>
      <c r="AY180" s="9">
        <f t="shared" si="78"/>
        <v>4.8000000000000001E-4</v>
      </c>
      <c r="AZ180" s="9">
        <f t="shared" si="79"/>
        <v>0</v>
      </c>
      <c r="BA180" s="1">
        <f t="shared" si="87"/>
        <v>4.7151277013752456E-2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3"/>
        <v>168</v>
      </c>
      <c r="BK180" s="7">
        <f t="shared" si="93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>
        <f t="shared" si="68"/>
        <v>16390</v>
      </c>
      <c r="C181" s="1">
        <v>168</v>
      </c>
      <c r="D181" s="1">
        <v>33609</v>
      </c>
      <c r="E181" s="1">
        <v>30</v>
      </c>
      <c r="F181" s="1">
        <v>0</v>
      </c>
      <c r="G181" s="1">
        <v>16336</v>
      </c>
      <c r="H181" s="1">
        <v>0</v>
      </c>
      <c r="I181" s="1">
        <v>24</v>
      </c>
      <c r="J181" s="5">
        <v>53.44</v>
      </c>
      <c r="K181" s="5">
        <v>1.68</v>
      </c>
      <c r="L181" s="5">
        <v>25.8</v>
      </c>
      <c r="M181" s="111">
        <v>1</v>
      </c>
      <c r="N181" s="1">
        <v>6947</v>
      </c>
      <c r="O181" s="1">
        <v>9433</v>
      </c>
      <c r="P181" s="1">
        <v>0</v>
      </c>
      <c r="Q181" s="1">
        <v>9423</v>
      </c>
      <c r="R181" s="1">
        <v>9</v>
      </c>
      <c r="S181" s="1">
        <v>0</v>
      </c>
      <c r="T181" s="1">
        <v>1</v>
      </c>
      <c r="U181" s="1">
        <v>0</v>
      </c>
      <c r="V181" s="1">
        <v>1</v>
      </c>
      <c r="W181" s="1">
        <v>484</v>
      </c>
      <c r="X181" s="1">
        <v>24</v>
      </c>
      <c r="Y181" s="114">
        <v>0.61</v>
      </c>
      <c r="AA181" s="1">
        <f t="shared" si="80"/>
        <v>33609</v>
      </c>
      <c r="AB181" s="1">
        <f t="shared" si="80"/>
        <v>31</v>
      </c>
      <c r="AC181" s="1">
        <f t="shared" si="81"/>
        <v>16820</v>
      </c>
      <c r="AD181" s="1">
        <f t="shared" si="82"/>
        <v>48</v>
      </c>
      <c r="AE181" s="1">
        <f t="shared" si="88"/>
        <v>-2</v>
      </c>
      <c r="AF181" s="1">
        <f t="shared" si="83"/>
        <v>3</v>
      </c>
      <c r="AG181" s="1">
        <f t="shared" si="83"/>
        <v>0</v>
      </c>
      <c r="AH181" s="1">
        <f t="shared" si="83"/>
        <v>0</v>
      </c>
      <c r="AI181" s="1">
        <f t="shared" si="89"/>
        <v>1</v>
      </c>
      <c r="AJ181" s="9">
        <f t="shared" si="69"/>
        <v>1.4643075045759609E-3</v>
      </c>
      <c r="AK181" s="9">
        <f t="shared" si="70"/>
        <v>0.32779999999999998</v>
      </c>
      <c r="AL181" s="9">
        <f t="shared" si="71"/>
        <v>5.9999999999999995E-4</v>
      </c>
      <c r="AM181" s="9">
        <f t="shared" si="72"/>
        <v>0.32672000000000001</v>
      </c>
      <c r="AN181" s="9">
        <f t="shared" si="73"/>
        <v>4.8000000000000001E-4</v>
      </c>
      <c r="AO181" s="9">
        <f t="shared" si="74"/>
        <v>2.0000000000000002E-5</v>
      </c>
      <c r="AP181" s="1">
        <f t="shared" si="84"/>
        <v>0</v>
      </c>
      <c r="AQ181" s="1">
        <f t="shared" si="84"/>
        <v>0</v>
      </c>
      <c r="AS181" s="1">
        <f t="shared" si="85"/>
        <v>0</v>
      </c>
      <c r="AT181" s="1">
        <f t="shared" si="90"/>
        <v>0</v>
      </c>
      <c r="AU181" s="1">
        <f t="shared" si="75"/>
        <v>509</v>
      </c>
      <c r="AV181" s="9">
        <f t="shared" si="86"/>
        <v>1.018E-2</v>
      </c>
      <c r="AW181" s="9">
        <f t="shared" si="76"/>
        <v>2.0000000000000002E-5</v>
      </c>
      <c r="AX181" s="9">
        <f t="shared" si="77"/>
        <v>9.6799999999999994E-3</v>
      </c>
      <c r="AY181" s="9">
        <f t="shared" si="78"/>
        <v>4.8000000000000001E-4</v>
      </c>
      <c r="AZ181" s="9">
        <f t="shared" si="79"/>
        <v>0</v>
      </c>
      <c r="BA181" s="1">
        <f t="shared" si="87"/>
        <v>4.7151277013752456E-2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3"/>
        <v>169</v>
      </c>
      <c r="BK181" s="7">
        <f t="shared" si="93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>
        <f t="shared" si="68"/>
        <v>16390</v>
      </c>
      <c r="C182" s="1">
        <v>169</v>
      </c>
      <c r="D182" s="1">
        <v>33608</v>
      </c>
      <c r="E182" s="1">
        <v>28</v>
      </c>
      <c r="F182" s="1">
        <v>0</v>
      </c>
      <c r="G182" s="1">
        <v>16338</v>
      </c>
      <c r="H182" s="1">
        <v>0</v>
      </c>
      <c r="I182" s="1">
        <v>24</v>
      </c>
      <c r="J182" s="5">
        <v>53.44</v>
      </c>
      <c r="K182" s="5">
        <v>1.68</v>
      </c>
      <c r="L182" s="5">
        <v>25.8</v>
      </c>
      <c r="M182" s="111">
        <v>1</v>
      </c>
      <c r="N182" s="1">
        <v>6947</v>
      </c>
      <c r="O182" s="1">
        <v>9433</v>
      </c>
      <c r="P182" s="1">
        <v>0</v>
      </c>
      <c r="Q182" s="1">
        <v>9423</v>
      </c>
      <c r="R182" s="1">
        <v>9</v>
      </c>
      <c r="S182" s="1">
        <v>0</v>
      </c>
      <c r="T182" s="1">
        <v>1</v>
      </c>
      <c r="U182" s="1">
        <v>0</v>
      </c>
      <c r="V182" s="1">
        <v>1</v>
      </c>
      <c r="W182" s="1">
        <v>484</v>
      </c>
      <c r="X182" s="1">
        <v>24</v>
      </c>
      <c r="Y182" s="114">
        <v>0.61</v>
      </c>
      <c r="AA182" s="1">
        <f t="shared" si="80"/>
        <v>33608</v>
      </c>
      <c r="AB182" s="1">
        <f t="shared" si="80"/>
        <v>29</v>
      </c>
      <c r="AC182" s="1">
        <f t="shared" si="81"/>
        <v>16822</v>
      </c>
      <c r="AD182" s="1">
        <f t="shared" si="82"/>
        <v>48</v>
      </c>
      <c r="AE182" s="1">
        <f t="shared" si="88"/>
        <v>-2</v>
      </c>
      <c r="AF182" s="1">
        <f t="shared" si="83"/>
        <v>2</v>
      </c>
      <c r="AG182" s="1">
        <f t="shared" si="83"/>
        <v>0</v>
      </c>
      <c r="AH182" s="1">
        <f t="shared" si="83"/>
        <v>0</v>
      </c>
      <c r="AI182" s="1">
        <f t="shared" si="89"/>
        <v>0</v>
      </c>
      <c r="AJ182" s="9">
        <f t="shared" si="69"/>
        <v>1.4643075045759609E-3</v>
      </c>
      <c r="AK182" s="9">
        <f t="shared" si="70"/>
        <v>0.32779999999999998</v>
      </c>
      <c r="AL182" s="9">
        <f t="shared" si="71"/>
        <v>5.5999999999999995E-4</v>
      </c>
      <c r="AM182" s="9">
        <f t="shared" si="72"/>
        <v>0.32675999999999999</v>
      </c>
      <c r="AN182" s="9">
        <f t="shared" si="73"/>
        <v>4.8000000000000001E-4</v>
      </c>
      <c r="AO182" s="9">
        <f t="shared" si="74"/>
        <v>0</v>
      </c>
      <c r="AP182" s="1">
        <f t="shared" si="84"/>
        <v>0</v>
      </c>
      <c r="AQ182" s="1">
        <f t="shared" si="84"/>
        <v>0</v>
      </c>
      <c r="AS182" s="1">
        <f t="shared" si="85"/>
        <v>0</v>
      </c>
      <c r="AT182" s="1">
        <f t="shared" si="90"/>
        <v>0</v>
      </c>
      <c r="AU182" s="1">
        <f t="shared" si="75"/>
        <v>509</v>
      </c>
      <c r="AV182" s="9">
        <f t="shared" si="86"/>
        <v>1.018E-2</v>
      </c>
      <c r="AW182" s="9">
        <f t="shared" si="76"/>
        <v>2.0000000000000002E-5</v>
      </c>
      <c r="AX182" s="9">
        <f t="shared" si="77"/>
        <v>9.6799999999999994E-3</v>
      </c>
      <c r="AY182" s="9">
        <f t="shared" si="78"/>
        <v>4.8000000000000001E-4</v>
      </c>
      <c r="AZ182" s="9">
        <f t="shared" si="79"/>
        <v>0</v>
      </c>
      <c r="BA182" s="1">
        <f t="shared" si="87"/>
        <v>4.7151277013752456E-2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3"/>
        <v>170</v>
      </c>
      <c r="BK182" s="7">
        <f t="shared" si="93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>
        <f t="shared" si="68"/>
        <v>16391</v>
      </c>
      <c r="C183" s="1">
        <v>170</v>
      </c>
      <c r="D183" s="1">
        <v>33608</v>
      </c>
      <c r="E183" s="1">
        <v>26</v>
      </c>
      <c r="F183" s="1">
        <v>0</v>
      </c>
      <c r="G183" s="1">
        <v>16341</v>
      </c>
      <c r="H183" s="1">
        <v>0</v>
      </c>
      <c r="I183" s="1">
        <v>24</v>
      </c>
      <c r="J183" s="5">
        <v>53.44</v>
      </c>
      <c r="K183" s="5">
        <v>1.68</v>
      </c>
      <c r="L183" s="5">
        <v>25.8</v>
      </c>
      <c r="M183" s="111">
        <v>1</v>
      </c>
      <c r="N183" s="1">
        <v>6947</v>
      </c>
      <c r="O183" s="1">
        <v>9433</v>
      </c>
      <c r="P183" s="1">
        <v>0</v>
      </c>
      <c r="Q183" s="1">
        <v>9423</v>
      </c>
      <c r="R183" s="1">
        <v>9</v>
      </c>
      <c r="S183" s="1">
        <v>0</v>
      </c>
      <c r="T183" s="1">
        <v>0</v>
      </c>
      <c r="U183" s="1">
        <v>0</v>
      </c>
      <c r="V183" s="1">
        <v>0</v>
      </c>
      <c r="W183" s="1">
        <v>485</v>
      </c>
      <c r="X183" s="1">
        <v>24</v>
      </c>
      <c r="Y183" s="114">
        <v>0.61</v>
      </c>
      <c r="AA183" s="1">
        <f t="shared" si="80"/>
        <v>33608</v>
      </c>
      <c r="AB183" s="1">
        <f t="shared" si="80"/>
        <v>26</v>
      </c>
      <c r="AC183" s="1">
        <f t="shared" si="81"/>
        <v>16826</v>
      </c>
      <c r="AD183" s="1">
        <f t="shared" si="82"/>
        <v>48</v>
      </c>
      <c r="AE183" s="1">
        <f t="shared" si="88"/>
        <v>-2</v>
      </c>
      <c r="AF183" s="1">
        <f t="shared" si="83"/>
        <v>3</v>
      </c>
      <c r="AG183" s="1">
        <f t="shared" si="83"/>
        <v>0</v>
      </c>
      <c r="AH183" s="1">
        <f t="shared" si="83"/>
        <v>0</v>
      </c>
      <c r="AI183" s="1">
        <f t="shared" si="89"/>
        <v>1</v>
      </c>
      <c r="AJ183" s="9">
        <f t="shared" si="69"/>
        <v>1.4642181685071076E-3</v>
      </c>
      <c r="AK183" s="9">
        <f t="shared" si="70"/>
        <v>0.32782</v>
      </c>
      <c r="AL183" s="9">
        <f t="shared" si="71"/>
        <v>5.1999999999999995E-4</v>
      </c>
      <c r="AM183" s="9">
        <f t="shared" si="72"/>
        <v>0.32682</v>
      </c>
      <c r="AN183" s="9">
        <f t="shared" si="73"/>
        <v>4.8000000000000001E-4</v>
      </c>
      <c r="AO183" s="9">
        <f t="shared" si="74"/>
        <v>2.0000000000000002E-5</v>
      </c>
      <c r="AP183" s="1">
        <f t="shared" si="84"/>
        <v>-1</v>
      </c>
      <c r="AQ183" s="1">
        <f t="shared" si="84"/>
        <v>1</v>
      </c>
      <c r="AS183" s="1">
        <f t="shared" si="85"/>
        <v>0</v>
      </c>
      <c r="AT183" s="1">
        <f t="shared" si="90"/>
        <v>0</v>
      </c>
      <c r="AU183" s="1">
        <f t="shared" si="75"/>
        <v>509</v>
      </c>
      <c r="AV183" s="9">
        <f t="shared" si="86"/>
        <v>1.018E-2</v>
      </c>
      <c r="AW183" s="9">
        <f t="shared" si="76"/>
        <v>0</v>
      </c>
      <c r="AX183" s="9">
        <f t="shared" si="77"/>
        <v>9.7000000000000003E-3</v>
      </c>
      <c r="AY183" s="9">
        <f t="shared" si="78"/>
        <v>4.8000000000000001E-4</v>
      </c>
      <c r="AZ183" s="9">
        <f t="shared" si="79"/>
        <v>0</v>
      </c>
      <c r="BA183" s="1">
        <f t="shared" si="87"/>
        <v>4.7151277013752456E-2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3"/>
        <v>171</v>
      </c>
      <c r="BK183" s="7">
        <f t="shared" si="93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>
        <f t="shared" si="68"/>
        <v>16391</v>
      </c>
      <c r="C184" s="1">
        <v>171</v>
      </c>
      <c r="D184" s="1">
        <v>33608</v>
      </c>
      <c r="E184" s="1">
        <v>24</v>
      </c>
      <c r="F184" s="1">
        <v>0</v>
      </c>
      <c r="G184" s="1">
        <v>16343</v>
      </c>
      <c r="H184" s="1">
        <v>0</v>
      </c>
      <c r="I184" s="1">
        <v>24</v>
      </c>
      <c r="J184" s="5">
        <v>53.43</v>
      </c>
      <c r="K184" s="5">
        <v>1.68</v>
      </c>
      <c r="L184" s="5">
        <v>25.8</v>
      </c>
      <c r="M184" s="111">
        <v>1</v>
      </c>
      <c r="N184" s="1">
        <v>6948</v>
      </c>
      <c r="O184" s="1">
        <v>9433</v>
      </c>
      <c r="P184" s="1">
        <v>0</v>
      </c>
      <c r="Q184" s="1">
        <v>9423</v>
      </c>
      <c r="R184" s="1">
        <v>9</v>
      </c>
      <c r="S184" s="1">
        <v>0</v>
      </c>
      <c r="T184" s="1">
        <v>0</v>
      </c>
      <c r="U184" s="1">
        <v>0</v>
      </c>
      <c r="V184" s="1">
        <v>0</v>
      </c>
      <c r="W184" s="1">
        <v>485</v>
      </c>
      <c r="X184" s="1">
        <v>24</v>
      </c>
      <c r="Y184" s="114">
        <v>0.61</v>
      </c>
      <c r="AA184" s="1">
        <f t="shared" si="80"/>
        <v>33608</v>
      </c>
      <c r="AB184" s="1">
        <f t="shared" si="80"/>
        <v>24</v>
      </c>
      <c r="AC184" s="1">
        <f t="shared" si="81"/>
        <v>16828</v>
      </c>
      <c r="AD184" s="1">
        <f t="shared" si="82"/>
        <v>48</v>
      </c>
      <c r="AE184" s="1">
        <f t="shared" si="88"/>
        <v>-2</v>
      </c>
      <c r="AF184" s="1">
        <f t="shared" si="83"/>
        <v>2</v>
      </c>
      <c r="AG184" s="1">
        <f t="shared" si="83"/>
        <v>0</v>
      </c>
      <c r="AH184" s="1">
        <f t="shared" si="83"/>
        <v>0</v>
      </c>
      <c r="AI184" s="1">
        <f t="shared" si="89"/>
        <v>0</v>
      </c>
      <c r="AJ184" s="9">
        <f t="shared" si="69"/>
        <v>1.4642181685071076E-3</v>
      </c>
      <c r="AK184" s="9">
        <f t="shared" si="70"/>
        <v>0.32782</v>
      </c>
      <c r="AL184" s="9">
        <f t="shared" si="71"/>
        <v>4.8000000000000001E-4</v>
      </c>
      <c r="AM184" s="9">
        <f t="shared" si="72"/>
        <v>0.32685999999999998</v>
      </c>
      <c r="AN184" s="9">
        <f t="shared" si="73"/>
        <v>4.8000000000000001E-4</v>
      </c>
      <c r="AO184" s="9">
        <f t="shared" si="74"/>
        <v>0</v>
      </c>
      <c r="AP184" s="1">
        <f t="shared" si="84"/>
        <v>0</v>
      </c>
      <c r="AQ184" s="1">
        <f t="shared" si="84"/>
        <v>0</v>
      </c>
      <c r="AS184" s="1">
        <f t="shared" si="85"/>
        <v>0</v>
      </c>
      <c r="AT184" s="1">
        <f t="shared" si="90"/>
        <v>0</v>
      </c>
      <c r="AU184" s="1">
        <f t="shared" si="75"/>
        <v>509</v>
      </c>
      <c r="AV184" s="9">
        <f t="shared" si="86"/>
        <v>1.018E-2</v>
      </c>
      <c r="AW184" s="9">
        <f t="shared" si="76"/>
        <v>0</v>
      </c>
      <c r="AX184" s="9">
        <f t="shared" si="77"/>
        <v>9.7000000000000003E-3</v>
      </c>
      <c r="AY184" s="9">
        <f t="shared" si="78"/>
        <v>4.8000000000000001E-4</v>
      </c>
      <c r="AZ184" s="9">
        <f t="shared" si="79"/>
        <v>0</v>
      </c>
      <c r="BA184" s="1">
        <f t="shared" si="87"/>
        <v>4.7151277013752456E-2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3"/>
        <v>172</v>
      </c>
      <c r="BK184" s="7">
        <f t="shared" si="93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>
        <f t="shared" si="68"/>
        <v>16391</v>
      </c>
      <c r="C185" s="1">
        <v>172</v>
      </c>
      <c r="D185" s="1">
        <v>33607</v>
      </c>
      <c r="E185" s="1">
        <v>22</v>
      </c>
      <c r="F185" s="1">
        <v>0</v>
      </c>
      <c r="G185" s="1">
        <v>16345</v>
      </c>
      <c r="H185" s="1">
        <v>0</v>
      </c>
      <c r="I185" s="1">
        <v>24</v>
      </c>
      <c r="J185" s="5">
        <v>53.43</v>
      </c>
      <c r="K185" s="5">
        <v>1.68</v>
      </c>
      <c r="L185" s="5">
        <v>25.8</v>
      </c>
      <c r="M185" s="111">
        <v>1</v>
      </c>
      <c r="N185" s="1">
        <v>6948</v>
      </c>
      <c r="O185" s="1">
        <v>9433</v>
      </c>
      <c r="P185" s="1">
        <v>0</v>
      </c>
      <c r="Q185" s="1">
        <v>9423</v>
      </c>
      <c r="R185" s="1">
        <v>9</v>
      </c>
      <c r="S185" s="1">
        <v>0</v>
      </c>
      <c r="T185" s="1">
        <v>0</v>
      </c>
      <c r="U185" s="1">
        <v>0</v>
      </c>
      <c r="V185" s="1">
        <v>0</v>
      </c>
      <c r="W185" s="1">
        <v>485</v>
      </c>
      <c r="X185" s="1">
        <v>24</v>
      </c>
      <c r="Y185" s="114">
        <v>0.61</v>
      </c>
      <c r="AA185" s="1">
        <f t="shared" si="80"/>
        <v>33607</v>
      </c>
      <c r="AB185" s="1">
        <f t="shared" si="80"/>
        <v>22</v>
      </c>
      <c r="AC185" s="1">
        <f t="shared" si="81"/>
        <v>16830</v>
      </c>
      <c r="AD185" s="1">
        <f t="shared" si="82"/>
        <v>48</v>
      </c>
      <c r="AE185" s="1">
        <f t="shared" si="88"/>
        <v>-2</v>
      </c>
      <c r="AF185" s="1">
        <f t="shared" si="83"/>
        <v>2</v>
      </c>
      <c r="AG185" s="1">
        <f t="shared" si="83"/>
        <v>0</v>
      </c>
      <c r="AH185" s="1">
        <f t="shared" si="83"/>
        <v>0</v>
      </c>
      <c r="AI185" s="1">
        <f t="shared" si="89"/>
        <v>0</v>
      </c>
      <c r="AJ185" s="9">
        <f t="shared" si="69"/>
        <v>1.4642181685071076E-3</v>
      </c>
      <c r="AK185" s="9">
        <f t="shared" si="70"/>
        <v>0.32782</v>
      </c>
      <c r="AL185" s="9">
        <f t="shared" si="71"/>
        <v>4.4000000000000002E-4</v>
      </c>
      <c r="AM185" s="9">
        <f t="shared" si="72"/>
        <v>0.32690000000000002</v>
      </c>
      <c r="AN185" s="9">
        <f t="shared" si="73"/>
        <v>4.8000000000000001E-4</v>
      </c>
      <c r="AO185" s="9">
        <f t="shared" si="74"/>
        <v>0</v>
      </c>
      <c r="AP185" s="1">
        <f t="shared" si="84"/>
        <v>0</v>
      </c>
      <c r="AQ185" s="1">
        <f t="shared" si="84"/>
        <v>0</v>
      </c>
      <c r="AS185" s="1">
        <f t="shared" si="85"/>
        <v>0</v>
      </c>
      <c r="AT185" s="1">
        <f t="shared" si="90"/>
        <v>0</v>
      </c>
      <c r="AU185" s="1">
        <f t="shared" si="75"/>
        <v>509</v>
      </c>
      <c r="AV185" s="9">
        <f t="shared" si="86"/>
        <v>1.018E-2</v>
      </c>
      <c r="AW185" s="9">
        <f t="shared" si="76"/>
        <v>0</v>
      </c>
      <c r="AX185" s="9">
        <f t="shared" si="77"/>
        <v>9.7000000000000003E-3</v>
      </c>
      <c r="AY185" s="9">
        <f t="shared" si="78"/>
        <v>4.8000000000000001E-4</v>
      </c>
      <c r="AZ185" s="9">
        <f t="shared" si="79"/>
        <v>0</v>
      </c>
      <c r="BA185" s="1">
        <f t="shared" si="87"/>
        <v>4.7151277013752456E-2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3"/>
        <v>173</v>
      </c>
      <c r="BK185" s="7">
        <f t="shared" si="93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>
        <f t="shared" si="68"/>
        <v>16391</v>
      </c>
      <c r="C186" s="1">
        <v>173</v>
      </c>
      <c r="D186" s="1">
        <v>33607</v>
      </c>
      <c r="E186" s="1">
        <v>21</v>
      </c>
      <c r="F186" s="1">
        <v>0</v>
      </c>
      <c r="G186" s="1">
        <v>16346</v>
      </c>
      <c r="H186" s="1">
        <v>0</v>
      </c>
      <c r="I186" s="1">
        <v>24</v>
      </c>
      <c r="J186" s="5">
        <v>53.43</v>
      </c>
      <c r="K186" s="5">
        <v>1.68</v>
      </c>
      <c r="L186" s="5">
        <v>25.8</v>
      </c>
      <c r="M186" s="111">
        <v>1</v>
      </c>
      <c r="N186" s="1">
        <v>6948</v>
      </c>
      <c r="O186" s="1">
        <v>9433</v>
      </c>
      <c r="P186" s="1">
        <v>0</v>
      </c>
      <c r="Q186" s="1">
        <v>9423</v>
      </c>
      <c r="R186" s="1">
        <v>9</v>
      </c>
      <c r="S186" s="1">
        <v>0</v>
      </c>
      <c r="T186" s="1">
        <v>0</v>
      </c>
      <c r="U186" s="1">
        <v>0</v>
      </c>
      <c r="V186" s="1">
        <v>0</v>
      </c>
      <c r="W186" s="1">
        <v>485</v>
      </c>
      <c r="X186" s="1">
        <v>24</v>
      </c>
      <c r="Y186" s="114">
        <v>0.61</v>
      </c>
      <c r="AA186" s="1">
        <f t="shared" si="80"/>
        <v>33607</v>
      </c>
      <c r="AB186" s="1">
        <f t="shared" si="80"/>
        <v>21</v>
      </c>
      <c r="AC186" s="1">
        <f t="shared" si="81"/>
        <v>16831</v>
      </c>
      <c r="AD186" s="1">
        <f t="shared" si="82"/>
        <v>48</v>
      </c>
      <c r="AE186" s="1">
        <f t="shared" si="88"/>
        <v>-1</v>
      </c>
      <c r="AF186" s="1">
        <f t="shared" si="83"/>
        <v>1</v>
      </c>
      <c r="AG186" s="1">
        <f t="shared" si="83"/>
        <v>0</v>
      </c>
      <c r="AH186" s="1">
        <f t="shared" si="83"/>
        <v>0</v>
      </c>
      <c r="AI186" s="1">
        <f t="shared" si="89"/>
        <v>0</v>
      </c>
      <c r="AJ186" s="9">
        <f t="shared" si="69"/>
        <v>1.4642181685071076E-3</v>
      </c>
      <c r="AK186" s="9">
        <f t="shared" si="70"/>
        <v>0.32782</v>
      </c>
      <c r="AL186" s="9">
        <f t="shared" si="71"/>
        <v>4.2000000000000002E-4</v>
      </c>
      <c r="AM186" s="9">
        <f t="shared" si="72"/>
        <v>0.32691999999999999</v>
      </c>
      <c r="AN186" s="9">
        <f t="shared" si="73"/>
        <v>4.8000000000000001E-4</v>
      </c>
      <c r="AO186" s="9">
        <f t="shared" si="74"/>
        <v>0</v>
      </c>
      <c r="AP186" s="1">
        <f t="shared" si="84"/>
        <v>0</v>
      </c>
      <c r="AQ186" s="1">
        <f t="shared" si="84"/>
        <v>0</v>
      </c>
      <c r="AS186" s="1">
        <f t="shared" si="85"/>
        <v>0</v>
      </c>
      <c r="AT186" s="1">
        <f t="shared" si="90"/>
        <v>0</v>
      </c>
      <c r="AU186" s="1">
        <f t="shared" si="75"/>
        <v>509</v>
      </c>
      <c r="AV186" s="9">
        <f t="shared" si="86"/>
        <v>1.018E-2</v>
      </c>
      <c r="AW186" s="9">
        <f t="shared" si="76"/>
        <v>0</v>
      </c>
      <c r="AX186" s="9">
        <f t="shared" si="77"/>
        <v>9.7000000000000003E-3</v>
      </c>
      <c r="AY186" s="9">
        <f t="shared" si="78"/>
        <v>4.8000000000000001E-4</v>
      </c>
      <c r="AZ186" s="9">
        <f t="shared" si="79"/>
        <v>0</v>
      </c>
      <c r="BA186" s="1">
        <f t="shared" si="87"/>
        <v>4.7151277013752456E-2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3"/>
        <v>174</v>
      </c>
      <c r="BK186" s="7">
        <f t="shared" si="93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>
        <f t="shared" si="68"/>
        <v>16391</v>
      </c>
      <c r="C187" s="1">
        <v>174</v>
      </c>
      <c r="D187" s="1">
        <v>33607</v>
      </c>
      <c r="E187" s="1">
        <v>19</v>
      </c>
      <c r="F187" s="1">
        <v>0</v>
      </c>
      <c r="G187" s="1">
        <v>16348</v>
      </c>
      <c r="H187" s="1">
        <v>0</v>
      </c>
      <c r="I187" s="1">
        <v>24</v>
      </c>
      <c r="J187" s="5">
        <v>53.43</v>
      </c>
      <c r="K187" s="5">
        <v>1.68</v>
      </c>
      <c r="L187" s="5">
        <v>25.8</v>
      </c>
      <c r="M187" s="111">
        <v>1</v>
      </c>
      <c r="N187" s="1">
        <v>6948</v>
      </c>
      <c r="O187" s="1">
        <v>9433</v>
      </c>
      <c r="P187" s="1">
        <v>0</v>
      </c>
      <c r="Q187" s="1">
        <v>9423</v>
      </c>
      <c r="R187" s="1">
        <v>9</v>
      </c>
      <c r="S187" s="1">
        <v>0</v>
      </c>
      <c r="T187" s="1">
        <v>0</v>
      </c>
      <c r="U187" s="1">
        <v>0</v>
      </c>
      <c r="V187" s="1">
        <v>0</v>
      </c>
      <c r="W187" s="1">
        <v>485</v>
      </c>
      <c r="X187" s="1">
        <v>24</v>
      </c>
      <c r="Y187" s="114">
        <v>0.61</v>
      </c>
      <c r="AA187" s="1">
        <f t="shared" si="80"/>
        <v>33607</v>
      </c>
      <c r="AB187" s="1">
        <f t="shared" si="80"/>
        <v>19</v>
      </c>
      <c r="AC187" s="1">
        <f t="shared" si="81"/>
        <v>16833</v>
      </c>
      <c r="AD187" s="1">
        <f t="shared" si="82"/>
        <v>48</v>
      </c>
      <c r="AE187" s="1">
        <f t="shared" si="88"/>
        <v>-2</v>
      </c>
      <c r="AF187" s="1">
        <f t="shared" si="83"/>
        <v>2</v>
      </c>
      <c r="AG187" s="1">
        <f t="shared" si="83"/>
        <v>0</v>
      </c>
      <c r="AH187" s="1">
        <f t="shared" si="83"/>
        <v>0</v>
      </c>
      <c r="AI187" s="1">
        <f t="shared" si="89"/>
        <v>0</v>
      </c>
      <c r="AJ187" s="9">
        <f t="shared" si="69"/>
        <v>1.4642181685071076E-3</v>
      </c>
      <c r="AK187" s="9">
        <f t="shared" si="70"/>
        <v>0.32782</v>
      </c>
      <c r="AL187" s="9">
        <f t="shared" si="71"/>
        <v>3.8000000000000002E-4</v>
      </c>
      <c r="AM187" s="9">
        <f t="shared" si="72"/>
        <v>0.32695999999999997</v>
      </c>
      <c r="AN187" s="9">
        <f t="shared" si="73"/>
        <v>4.8000000000000001E-4</v>
      </c>
      <c r="AO187" s="9">
        <f t="shared" si="74"/>
        <v>0</v>
      </c>
      <c r="AP187" s="1">
        <f t="shared" si="84"/>
        <v>0</v>
      </c>
      <c r="AQ187" s="1">
        <f t="shared" si="84"/>
        <v>0</v>
      </c>
      <c r="AS187" s="1">
        <f t="shared" si="85"/>
        <v>0</v>
      </c>
      <c r="AT187" s="1">
        <f t="shared" si="90"/>
        <v>0</v>
      </c>
      <c r="AU187" s="1">
        <f t="shared" si="75"/>
        <v>509</v>
      </c>
      <c r="AV187" s="9">
        <f t="shared" si="86"/>
        <v>1.018E-2</v>
      </c>
      <c r="AW187" s="9">
        <f t="shared" si="76"/>
        <v>0</v>
      </c>
      <c r="AX187" s="9">
        <f t="shared" si="77"/>
        <v>9.7000000000000003E-3</v>
      </c>
      <c r="AY187" s="9">
        <f t="shared" si="78"/>
        <v>4.8000000000000001E-4</v>
      </c>
      <c r="AZ187" s="9">
        <f t="shared" si="79"/>
        <v>0</v>
      </c>
      <c r="BA187" s="1">
        <f t="shared" si="87"/>
        <v>4.7151277013752456E-2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3"/>
        <v>175</v>
      </c>
      <c r="BK187" s="7">
        <f t="shared" si="93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>
        <f t="shared" si="68"/>
        <v>16391</v>
      </c>
      <c r="C188" s="1">
        <v>175</v>
      </c>
      <c r="D188" s="1">
        <v>33607</v>
      </c>
      <c r="E188" s="1">
        <v>18</v>
      </c>
      <c r="F188" s="1">
        <v>0</v>
      </c>
      <c r="G188" s="1">
        <v>16349</v>
      </c>
      <c r="H188" s="1">
        <v>0</v>
      </c>
      <c r="I188" s="1">
        <v>24</v>
      </c>
      <c r="J188" s="5">
        <v>53.42</v>
      </c>
      <c r="K188" s="5">
        <v>1.68</v>
      </c>
      <c r="L188" s="5">
        <v>25.8</v>
      </c>
      <c r="M188" s="111">
        <v>1</v>
      </c>
      <c r="N188" s="1">
        <v>6949</v>
      </c>
      <c r="O188" s="1">
        <v>9433</v>
      </c>
      <c r="P188" s="1">
        <v>0</v>
      </c>
      <c r="Q188" s="1">
        <v>9423</v>
      </c>
      <c r="R188" s="1">
        <v>9</v>
      </c>
      <c r="S188" s="1">
        <v>0</v>
      </c>
      <c r="T188" s="1">
        <v>0</v>
      </c>
      <c r="U188" s="1">
        <v>0</v>
      </c>
      <c r="V188" s="1">
        <v>0</v>
      </c>
      <c r="W188" s="1">
        <v>485</v>
      </c>
      <c r="X188" s="1">
        <v>24</v>
      </c>
      <c r="Y188" s="114">
        <v>0.61</v>
      </c>
      <c r="AA188" s="1">
        <f t="shared" si="80"/>
        <v>33607</v>
      </c>
      <c r="AB188" s="1">
        <f t="shared" si="80"/>
        <v>18</v>
      </c>
      <c r="AC188" s="1">
        <f t="shared" si="81"/>
        <v>16834</v>
      </c>
      <c r="AD188" s="1">
        <f t="shared" si="82"/>
        <v>48</v>
      </c>
      <c r="AE188" s="1">
        <f t="shared" si="88"/>
        <v>-1</v>
      </c>
      <c r="AF188" s="1">
        <f t="shared" si="83"/>
        <v>1</v>
      </c>
      <c r="AG188" s="1">
        <f t="shared" si="83"/>
        <v>0</v>
      </c>
      <c r="AH188" s="1">
        <f t="shared" si="83"/>
        <v>0</v>
      </c>
      <c r="AI188" s="1">
        <f t="shared" si="89"/>
        <v>0</v>
      </c>
      <c r="AJ188" s="9">
        <f t="shared" si="69"/>
        <v>1.4642181685071076E-3</v>
      </c>
      <c r="AK188" s="9">
        <f t="shared" si="70"/>
        <v>0.32782</v>
      </c>
      <c r="AL188" s="9">
        <f t="shared" si="71"/>
        <v>3.6000000000000002E-4</v>
      </c>
      <c r="AM188" s="9">
        <f t="shared" si="72"/>
        <v>0.32697999999999999</v>
      </c>
      <c r="AN188" s="9">
        <f t="shared" si="73"/>
        <v>4.8000000000000001E-4</v>
      </c>
      <c r="AO188" s="9">
        <f t="shared" si="74"/>
        <v>0</v>
      </c>
      <c r="AP188" s="1">
        <f t="shared" si="84"/>
        <v>0</v>
      </c>
      <c r="AQ188" s="1">
        <f t="shared" si="84"/>
        <v>0</v>
      </c>
      <c r="AS188" s="1">
        <f t="shared" si="85"/>
        <v>0</v>
      </c>
      <c r="AT188" s="1">
        <f t="shared" si="90"/>
        <v>0</v>
      </c>
      <c r="AU188" s="1">
        <f t="shared" si="75"/>
        <v>509</v>
      </c>
      <c r="AV188" s="9">
        <f t="shared" si="86"/>
        <v>1.018E-2</v>
      </c>
      <c r="AW188" s="9">
        <f t="shared" si="76"/>
        <v>0</v>
      </c>
      <c r="AX188" s="9">
        <f t="shared" si="77"/>
        <v>9.7000000000000003E-3</v>
      </c>
      <c r="AY188" s="9">
        <f t="shared" si="78"/>
        <v>4.8000000000000001E-4</v>
      </c>
      <c r="AZ188" s="9">
        <f t="shared" si="79"/>
        <v>0</v>
      </c>
      <c r="BA188" s="1">
        <f t="shared" si="87"/>
        <v>4.7151277013752456E-2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3"/>
        <v>176</v>
      </c>
      <c r="BK188" s="7">
        <f t="shared" si="93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>
        <f t="shared" si="68"/>
        <v>16392</v>
      </c>
      <c r="C189" s="1">
        <v>176</v>
      </c>
      <c r="D189" s="1">
        <v>33606</v>
      </c>
      <c r="E189" s="1">
        <v>17</v>
      </c>
      <c r="F189" s="1">
        <v>0</v>
      </c>
      <c r="G189" s="1">
        <v>16351</v>
      </c>
      <c r="H189" s="1">
        <v>0</v>
      </c>
      <c r="I189" s="1">
        <v>24</v>
      </c>
      <c r="J189" s="5">
        <v>53.42</v>
      </c>
      <c r="K189" s="5">
        <v>1.68</v>
      </c>
      <c r="L189" s="5">
        <v>25.8</v>
      </c>
      <c r="M189" s="111">
        <v>1</v>
      </c>
      <c r="N189" s="1">
        <v>6949</v>
      </c>
      <c r="O189" s="1">
        <v>9433</v>
      </c>
      <c r="P189" s="1">
        <v>0</v>
      </c>
      <c r="Q189" s="1">
        <v>9423</v>
      </c>
      <c r="R189" s="1">
        <v>9</v>
      </c>
      <c r="S189" s="1">
        <v>0</v>
      </c>
      <c r="T189" s="1">
        <v>0</v>
      </c>
      <c r="U189" s="1">
        <v>0</v>
      </c>
      <c r="V189" s="1">
        <v>0</v>
      </c>
      <c r="W189" s="1">
        <v>485</v>
      </c>
      <c r="X189" s="1">
        <v>24</v>
      </c>
      <c r="Y189" s="114">
        <v>0.61</v>
      </c>
      <c r="AA189" s="1">
        <f t="shared" si="80"/>
        <v>33606</v>
      </c>
      <c r="AB189" s="1">
        <f t="shared" si="80"/>
        <v>17</v>
      </c>
      <c r="AC189" s="1">
        <f t="shared" si="81"/>
        <v>16836</v>
      </c>
      <c r="AD189" s="1">
        <f t="shared" si="82"/>
        <v>48</v>
      </c>
      <c r="AE189" s="1">
        <f t="shared" si="88"/>
        <v>-1</v>
      </c>
      <c r="AF189" s="1">
        <f t="shared" si="83"/>
        <v>2</v>
      </c>
      <c r="AG189" s="1">
        <f t="shared" si="83"/>
        <v>0</v>
      </c>
      <c r="AH189" s="1">
        <f t="shared" si="83"/>
        <v>0</v>
      </c>
      <c r="AI189" s="1">
        <f t="shared" si="89"/>
        <v>1</v>
      </c>
      <c r="AJ189" s="9">
        <f t="shared" si="69"/>
        <v>1.4641288433382138E-3</v>
      </c>
      <c r="AK189" s="9">
        <f t="shared" si="70"/>
        <v>0.32784000000000002</v>
      </c>
      <c r="AL189" s="9">
        <f t="shared" si="71"/>
        <v>3.4000000000000002E-4</v>
      </c>
      <c r="AM189" s="9">
        <f t="shared" si="72"/>
        <v>0.32701999999999998</v>
      </c>
      <c r="AN189" s="9">
        <f t="shared" si="73"/>
        <v>4.8000000000000001E-4</v>
      </c>
      <c r="AO189" s="9">
        <f t="shared" si="74"/>
        <v>2.0000000000000002E-5</v>
      </c>
      <c r="AP189" s="1">
        <f t="shared" si="84"/>
        <v>0</v>
      </c>
      <c r="AQ189" s="1">
        <f t="shared" si="84"/>
        <v>0</v>
      </c>
      <c r="AS189" s="1">
        <f t="shared" si="85"/>
        <v>0</v>
      </c>
      <c r="AT189" s="1">
        <f t="shared" si="90"/>
        <v>0</v>
      </c>
      <c r="AU189" s="1">
        <f t="shared" si="75"/>
        <v>509</v>
      </c>
      <c r="AV189" s="9">
        <f t="shared" si="86"/>
        <v>1.018E-2</v>
      </c>
      <c r="AW189" s="9">
        <f t="shared" si="76"/>
        <v>0</v>
      </c>
      <c r="AX189" s="9">
        <f t="shared" si="77"/>
        <v>9.7000000000000003E-3</v>
      </c>
      <c r="AY189" s="9">
        <f t="shared" si="78"/>
        <v>4.8000000000000001E-4</v>
      </c>
      <c r="AZ189" s="9">
        <f t="shared" si="79"/>
        <v>0</v>
      </c>
      <c r="BA189" s="1">
        <f t="shared" si="87"/>
        <v>4.7151277013752456E-2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3"/>
        <v>177</v>
      </c>
      <c r="BK189" s="7">
        <f t="shared" si="93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>
        <f t="shared" si="68"/>
        <v>16393</v>
      </c>
      <c r="C190" s="1">
        <v>177</v>
      </c>
      <c r="D190" s="1">
        <v>33606</v>
      </c>
      <c r="E190" s="1">
        <v>16</v>
      </c>
      <c r="F190" s="1">
        <v>0</v>
      </c>
      <c r="G190" s="1">
        <v>16353</v>
      </c>
      <c r="H190" s="1">
        <v>0</v>
      </c>
      <c r="I190" s="1">
        <v>24</v>
      </c>
      <c r="J190" s="5">
        <v>53.42</v>
      </c>
      <c r="K190" s="5">
        <v>1.68</v>
      </c>
      <c r="L190" s="5">
        <v>25.8</v>
      </c>
      <c r="M190" s="111">
        <v>1</v>
      </c>
      <c r="N190" s="1">
        <v>6949</v>
      </c>
      <c r="O190" s="1">
        <v>9433</v>
      </c>
      <c r="P190" s="1">
        <v>0</v>
      </c>
      <c r="Q190" s="1">
        <v>9423</v>
      </c>
      <c r="R190" s="1">
        <v>9</v>
      </c>
      <c r="S190" s="1">
        <v>0</v>
      </c>
      <c r="T190" s="1">
        <v>0</v>
      </c>
      <c r="U190" s="1">
        <v>0</v>
      </c>
      <c r="V190" s="1">
        <v>0</v>
      </c>
      <c r="W190" s="1">
        <v>485</v>
      </c>
      <c r="X190" s="1">
        <v>24</v>
      </c>
      <c r="Y190" s="114">
        <v>0.61</v>
      </c>
      <c r="AA190" s="1">
        <f t="shared" si="80"/>
        <v>33606</v>
      </c>
      <c r="AB190" s="1">
        <f t="shared" si="80"/>
        <v>16</v>
      </c>
      <c r="AC190" s="1">
        <f t="shared" si="81"/>
        <v>16838</v>
      </c>
      <c r="AD190" s="1">
        <f t="shared" si="82"/>
        <v>48</v>
      </c>
      <c r="AE190" s="1">
        <f t="shared" si="88"/>
        <v>-1</v>
      </c>
      <c r="AF190" s="1">
        <f t="shared" si="83"/>
        <v>2</v>
      </c>
      <c r="AG190" s="1">
        <f t="shared" si="83"/>
        <v>0</v>
      </c>
      <c r="AH190" s="1">
        <f t="shared" si="83"/>
        <v>0</v>
      </c>
      <c r="AI190" s="1">
        <f t="shared" si="89"/>
        <v>1</v>
      </c>
      <c r="AJ190" s="9">
        <f t="shared" si="69"/>
        <v>1.4640395290672849E-3</v>
      </c>
      <c r="AK190" s="9">
        <f t="shared" si="70"/>
        <v>0.32785999999999998</v>
      </c>
      <c r="AL190" s="9">
        <f t="shared" si="71"/>
        <v>3.2000000000000003E-4</v>
      </c>
      <c r="AM190" s="9">
        <f t="shared" si="72"/>
        <v>0.32706000000000002</v>
      </c>
      <c r="AN190" s="9">
        <f t="shared" si="73"/>
        <v>4.8000000000000001E-4</v>
      </c>
      <c r="AO190" s="9">
        <f t="shared" si="74"/>
        <v>2.0000000000000002E-5</v>
      </c>
      <c r="AP190" s="1">
        <f t="shared" si="84"/>
        <v>0</v>
      </c>
      <c r="AQ190" s="1">
        <f t="shared" si="84"/>
        <v>0</v>
      </c>
      <c r="AS190" s="1">
        <f t="shared" si="85"/>
        <v>0</v>
      </c>
      <c r="AT190" s="1">
        <f t="shared" si="90"/>
        <v>0</v>
      </c>
      <c r="AU190" s="1">
        <f t="shared" si="75"/>
        <v>509</v>
      </c>
      <c r="AV190" s="9">
        <f t="shared" si="86"/>
        <v>1.018E-2</v>
      </c>
      <c r="AW190" s="9">
        <f t="shared" si="76"/>
        <v>0</v>
      </c>
      <c r="AX190" s="9">
        <f t="shared" si="77"/>
        <v>9.7000000000000003E-3</v>
      </c>
      <c r="AY190" s="9">
        <f t="shared" si="78"/>
        <v>4.8000000000000001E-4</v>
      </c>
      <c r="AZ190" s="9">
        <f t="shared" si="79"/>
        <v>0</v>
      </c>
      <c r="BA190" s="1">
        <f t="shared" si="87"/>
        <v>4.7151277013752456E-2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3"/>
        <v>178</v>
      </c>
      <c r="BK190" s="7">
        <f t="shared" si="93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>
        <f t="shared" si="68"/>
        <v>16392</v>
      </c>
      <c r="C191" s="1">
        <v>178</v>
      </c>
      <c r="D191" s="1">
        <v>33606</v>
      </c>
      <c r="E191" s="1">
        <v>14</v>
      </c>
      <c r="F191" s="1">
        <v>0</v>
      </c>
      <c r="G191" s="1">
        <v>16354</v>
      </c>
      <c r="H191" s="1">
        <v>0</v>
      </c>
      <c r="I191" s="1">
        <v>24</v>
      </c>
      <c r="J191" s="5">
        <v>53.42</v>
      </c>
      <c r="K191" s="5">
        <v>1.68</v>
      </c>
      <c r="L191" s="5">
        <v>25.8</v>
      </c>
      <c r="M191" s="111">
        <v>1</v>
      </c>
      <c r="N191" s="1">
        <v>6950</v>
      </c>
      <c r="O191" s="1">
        <v>9433</v>
      </c>
      <c r="P191" s="1">
        <v>0</v>
      </c>
      <c r="Q191" s="1">
        <v>9423</v>
      </c>
      <c r="R191" s="1">
        <v>9</v>
      </c>
      <c r="S191" s="1">
        <v>0</v>
      </c>
      <c r="T191" s="1">
        <v>0</v>
      </c>
      <c r="U191" s="1">
        <v>0</v>
      </c>
      <c r="V191" s="1">
        <v>0</v>
      </c>
      <c r="W191" s="1">
        <v>485</v>
      </c>
      <c r="X191" s="1">
        <v>24</v>
      </c>
      <c r="Y191" s="114">
        <v>0.61</v>
      </c>
      <c r="AA191" s="1">
        <f t="shared" si="80"/>
        <v>33606</v>
      </c>
      <c r="AB191" s="1">
        <f t="shared" si="80"/>
        <v>14</v>
      </c>
      <c r="AC191" s="1">
        <f t="shared" si="81"/>
        <v>16839</v>
      </c>
      <c r="AD191" s="1">
        <f t="shared" si="82"/>
        <v>48</v>
      </c>
      <c r="AE191" s="1">
        <f t="shared" si="88"/>
        <v>-2</v>
      </c>
      <c r="AF191" s="1">
        <f t="shared" si="83"/>
        <v>1</v>
      </c>
      <c r="AG191" s="1">
        <f t="shared" si="83"/>
        <v>0</v>
      </c>
      <c r="AH191" s="1">
        <f t="shared" si="83"/>
        <v>0</v>
      </c>
      <c r="AI191" s="1">
        <f t="shared" si="89"/>
        <v>-1</v>
      </c>
      <c r="AJ191" s="9">
        <f t="shared" si="69"/>
        <v>1.4641288433382138E-3</v>
      </c>
      <c r="AK191" s="9">
        <f t="shared" si="70"/>
        <v>0.32784000000000002</v>
      </c>
      <c r="AL191" s="9">
        <f t="shared" si="71"/>
        <v>2.7999999999999998E-4</v>
      </c>
      <c r="AM191" s="9">
        <f t="shared" si="72"/>
        <v>0.32707999999999998</v>
      </c>
      <c r="AN191" s="9">
        <f t="shared" si="73"/>
        <v>4.8000000000000001E-4</v>
      </c>
      <c r="AO191" s="9">
        <f t="shared" si="74"/>
        <v>-2.0000000000000002E-5</v>
      </c>
      <c r="AP191" s="1">
        <f t="shared" si="84"/>
        <v>0</v>
      </c>
      <c r="AQ191" s="1">
        <f t="shared" si="84"/>
        <v>0</v>
      </c>
      <c r="AS191" s="1">
        <f t="shared" si="85"/>
        <v>0</v>
      </c>
      <c r="AT191" s="1">
        <f t="shared" si="90"/>
        <v>0</v>
      </c>
      <c r="AU191" s="1">
        <f t="shared" si="75"/>
        <v>509</v>
      </c>
      <c r="AV191" s="9">
        <f t="shared" si="86"/>
        <v>1.018E-2</v>
      </c>
      <c r="AW191" s="9">
        <f t="shared" si="76"/>
        <v>0</v>
      </c>
      <c r="AX191" s="9">
        <f t="shared" si="77"/>
        <v>9.7000000000000003E-3</v>
      </c>
      <c r="AY191" s="9">
        <f t="shared" si="78"/>
        <v>4.8000000000000001E-4</v>
      </c>
      <c r="AZ191" s="9">
        <f t="shared" si="79"/>
        <v>0</v>
      </c>
      <c r="BA191" s="1">
        <f t="shared" si="87"/>
        <v>4.7151277013752456E-2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3"/>
        <v>179</v>
      </c>
      <c r="BK191" s="7">
        <f t="shared" si="93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>
        <f t="shared" si="68"/>
        <v>16393</v>
      </c>
      <c r="C192" s="1">
        <v>179</v>
      </c>
      <c r="D192" s="1">
        <v>33606</v>
      </c>
      <c r="E192" s="1">
        <v>13</v>
      </c>
      <c r="F192" s="1">
        <v>0</v>
      </c>
      <c r="G192" s="1">
        <v>16356</v>
      </c>
      <c r="H192" s="1">
        <v>0</v>
      </c>
      <c r="I192" s="1">
        <v>24</v>
      </c>
      <c r="J192" s="5">
        <v>53.41</v>
      </c>
      <c r="K192" s="5">
        <v>1.68</v>
      </c>
      <c r="L192" s="5">
        <v>25.8</v>
      </c>
      <c r="M192" s="111">
        <v>1</v>
      </c>
      <c r="N192" s="1">
        <v>6950</v>
      </c>
      <c r="O192" s="1">
        <v>9433</v>
      </c>
      <c r="P192" s="1">
        <v>0</v>
      </c>
      <c r="Q192" s="1">
        <v>9423</v>
      </c>
      <c r="R192" s="1">
        <v>9</v>
      </c>
      <c r="S192" s="1">
        <v>0</v>
      </c>
      <c r="T192" s="1">
        <v>0</v>
      </c>
      <c r="U192" s="1">
        <v>0</v>
      </c>
      <c r="V192" s="1">
        <v>0</v>
      </c>
      <c r="W192" s="1">
        <v>485</v>
      </c>
      <c r="X192" s="1">
        <v>24</v>
      </c>
      <c r="Y192" s="114">
        <v>0.61</v>
      </c>
      <c r="AA192" s="1">
        <f t="shared" si="80"/>
        <v>33606</v>
      </c>
      <c r="AB192" s="1">
        <f t="shared" si="80"/>
        <v>13</v>
      </c>
      <c r="AC192" s="1">
        <f t="shared" si="81"/>
        <v>16841</v>
      </c>
      <c r="AD192" s="1">
        <f t="shared" si="82"/>
        <v>48</v>
      </c>
      <c r="AE192" s="1">
        <f t="shared" si="88"/>
        <v>-1</v>
      </c>
      <c r="AF192" s="1">
        <f t="shared" si="83"/>
        <v>2</v>
      </c>
      <c r="AG192" s="1">
        <f t="shared" si="83"/>
        <v>0</v>
      </c>
      <c r="AH192" s="1">
        <f t="shared" si="83"/>
        <v>0</v>
      </c>
      <c r="AI192" s="1">
        <f t="shared" si="89"/>
        <v>1</v>
      </c>
      <c r="AJ192" s="9">
        <f t="shared" si="69"/>
        <v>1.4640395290672849E-3</v>
      </c>
      <c r="AK192" s="9">
        <f t="shared" si="70"/>
        <v>0.32785999999999998</v>
      </c>
      <c r="AL192" s="9">
        <f t="shared" si="71"/>
        <v>2.5999999999999998E-4</v>
      </c>
      <c r="AM192" s="9">
        <f t="shared" si="72"/>
        <v>0.32712000000000002</v>
      </c>
      <c r="AN192" s="9">
        <f t="shared" si="73"/>
        <v>4.8000000000000001E-4</v>
      </c>
      <c r="AO192" s="9">
        <f t="shared" si="74"/>
        <v>2.0000000000000002E-5</v>
      </c>
      <c r="AP192" s="1">
        <f t="shared" si="84"/>
        <v>0</v>
      </c>
      <c r="AQ192" s="1">
        <f t="shared" si="84"/>
        <v>0</v>
      </c>
      <c r="AS192" s="1">
        <f t="shared" si="85"/>
        <v>0</v>
      </c>
      <c r="AT192" s="1">
        <f t="shared" si="90"/>
        <v>0</v>
      </c>
      <c r="AU192" s="1">
        <f t="shared" si="75"/>
        <v>509</v>
      </c>
      <c r="AV192" s="9">
        <f t="shared" si="86"/>
        <v>1.018E-2</v>
      </c>
      <c r="AW192" s="9">
        <f t="shared" si="76"/>
        <v>0</v>
      </c>
      <c r="AX192" s="9">
        <f t="shared" si="77"/>
        <v>9.7000000000000003E-3</v>
      </c>
      <c r="AY192" s="9">
        <f t="shared" si="78"/>
        <v>4.8000000000000001E-4</v>
      </c>
      <c r="AZ192" s="9">
        <f t="shared" si="79"/>
        <v>0</v>
      </c>
      <c r="BA192" s="1">
        <f t="shared" si="87"/>
        <v>4.7151277013752456E-2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4">+BJ191+1</f>
        <v>180</v>
      </c>
      <c r="BK192" s="7">
        <f t="shared" si="94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>
        <f t="shared" si="68"/>
        <v>16393</v>
      </c>
      <c r="C193" s="1">
        <v>180</v>
      </c>
      <c r="D193" s="1">
        <v>33606</v>
      </c>
      <c r="E193" s="1">
        <v>12</v>
      </c>
      <c r="F193" s="1">
        <v>0</v>
      </c>
      <c r="G193" s="1">
        <v>16357</v>
      </c>
      <c r="H193" s="1">
        <v>0</v>
      </c>
      <c r="I193" s="1">
        <v>24</v>
      </c>
      <c r="J193" s="5">
        <v>53.41</v>
      </c>
      <c r="K193" s="5">
        <v>1.68</v>
      </c>
      <c r="L193" s="5">
        <v>25.8</v>
      </c>
      <c r="M193" s="111">
        <v>1</v>
      </c>
      <c r="N193" s="1">
        <v>6950</v>
      </c>
      <c r="O193" s="1">
        <v>9433</v>
      </c>
      <c r="P193" s="1">
        <v>0</v>
      </c>
      <c r="Q193" s="1">
        <v>9423</v>
      </c>
      <c r="R193" s="1">
        <v>9</v>
      </c>
      <c r="S193" s="1">
        <v>0</v>
      </c>
      <c r="T193" s="1">
        <v>0</v>
      </c>
      <c r="U193" s="1">
        <v>0</v>
      </c>
      <c r="V193" s="1">
        <v>0</v>
      </c>
      <c r="W193" s="1">
        <v>485</v>
      </c>
      <c r="X193" s="1">
        <v>24</v>
      </c>
      <c r="Y193" s="114">
        <v>0.61</v>
      </c>
      <c r="AA193" s="1">
        <f t="shared" si="80"/>
        <v>33606</v>
      </c>
      <c r="AB193" s="1">
        <f t="shared" si="80"/>
        <v>12</v>
      </c>
      <c r="AC193" s="1">
        <f t="shared" si="81"/>
        <v>16842</v>
      </c>
      <c r="AD193" s="1">
        <f t="shared" si="82"/>
        <v>48</v>
      </c>
      <c r="AE193" s="1">
        <f t="shared" si="88"/>
        <v>-1</v>
      </c>
      <c r="AF193" s="1">
        <f t="shared" si="83"/>
        <v>1</v>
      </c>
      <c r="AG193" s="1">
        <f t="shared" si="83"/>
        <v>0</v>
      </c>
      <c r="AH193" s="1">
        <f t="shared" si="83"/>
        <v>0</v>
      </c>
      <c r="AI193" s="1">
        <f t="shared" si="89"/>
        <v>0</v>
      </c>
      <c r="AJ193" s="9">
        <f t="shared" si="69"/>
        <v>1.4640395290672849E-3</v>
      </c>
      <c r="AK193" s="9">
        <f t="shared" si="70"/>
        <v>0.32785999999999998</v>
      </c>
      <c r="AL193" s="9">
        <f t="shared" si="71"/>
        <v>2.4000000000000001E-4</v>
      </c>
      <c r="AM193" s="9">
        <f t="shared" si="72"/>
        <v>0.32713999999999999</v>
      </c>
      <c r="AN193" s="9">
        <f t="shared" si="73"/>
        <v>4.8000000000000001E-4</v>
      </c>
      <c r="AO193" s="9">
        <f t="shared" si="74"/>
        <v>0</v>
      </c>
      <c r="AP193" s="1">
        <f t="shared" si="84"/>
        <v>0</v>
      </c>
      <c r="AQ193" s="1">
        <f t="shared" si="84"/>
        <v>0</v>
      </c>
      <c r="AS193" s="1">
        <f t="shared" si="85"/>
        <v>0</v>
      </c>
      <c r="AT193" s="1">
        <f t="shared" si="90"/>
        <v>0</v>
      </c>
      <c r="AU193" s="1">
        <f t="shared" si="75"/>
        <v>509</v>
      </c>
      <c r="AV193" s="9">
        <f t="shared" si="86"/>
        <v>1.018E-2</v>
      </c>
      <c r="AW193" s="9">
        <f t="shared" si="76"/>
        <v>0</v>
      </c>
      <c r="AX193" s="9">
        <f t="shared" si="77"/>
        <v>9.7000000000000003E-3</v>
      </c>
      <c r="AY193" s="9">
        <f t="shared" si="78"/>
        <v>4.8000000000000001E-4</v>
      </c>
      <c r="AZ193" s="9">
        <f t="shared" si="79"/>
        <v>0</v>
      </c>
      <c r="BA193" s="1">
        <f t="shared" si="87"/>
        <v>4.7151277013752456E-2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4"/>
        <v>181</v>
      </c>
      <c r="BK193" s="7">
        <f t="shared" si="94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8"/>
        <v>#VALUE!</v>
      </c>
      <c r="C194" s="1" t="s">
        <v>174</v>
      </c>
      <c r="D194" s="1" t="s">
        <v>175</v>
      </c>
      <c r="E194" s="1" t="s">
        <v>175</v>
      </c>
      <c r="F194" s="1" t="s">
        <v>175</v>
      </c>
      <c r="G194" s="1" t="s">
        <v>175</v>
      </c>
      <c r="H194" s="1" t="s">
        <v>175</v>
      </c>
      <c r="I194" s="1" t="s">
        <v>175</v>
      </c>
      <c r="J194" s="5" t="s">
        <v>175</v>
      </c>
      <c r="K194" s="5" t="s">
        <v>175</v>
      </c>
      <c r="L194" s="5" t="s">
        <v>175</v>
      </c>
      <c r="M194" s="111" t="s">
        <v>175</v>
      </c>
      <c r="N194" s="1" t="s">
        <v>175</v>
      </c>
      <c r="O194" s="1" t="s">
        <v>175</v>
      </c>
      <c r="P194" s="1" t="s">
        <v>175</v>
      </c>
      <c r="Q194" s="1" t="s">
        <v>175</v>
      </c>
      <c r="R194" s="1" t="s">
        <v>175</v>
      </c>
      <c r="S194" s="1" t="s">
        <v>175</v>
      </c>
      <c r="T194" s="1" t="s">
        <v>175</v>
      </c>
      <c r="U194" s="1" t="s">
        <v>175</v>
      </c>
      <c r="V194" s="1" t="s">
        <v>175</v>
      </c>
      <c r="W194" s="1" t="s">
        <v>175</v>
      </c>
      <c r="X194" s="1" t="s">
        <v>175</v>
      </c>
      <c r="Y194" s="114" t="s">
        <v>175</v>
      </c>
      <c r="AA194" s="1" t="e">
        <f t="shared" si="80"/>
        <v>#VALUE!</v>
      </c>
      <c r="AB194" s="1" t="e">
        <f t="shared" si="80"/>
        <v>#VALUE!</v>
      </c>
      <c r="AC194" s="1" t="e">
        <f t="shared" si="81"/>
        <v>#VALUE!</v>
      </c>
      <c r="AD194" s="1" t="e">
        <f t="shared" si="82"/>
        <v>#VALUE!</v>
      </c>
      <c r="AE194" s="1" t="e">
        <f t="shared" si="88"/>
        <v>#VALUE!</v>
      </c>
      <c r="AF194" s="1" t="e">
        <f t="shared" si="83"/>
        <v>#VALUE!</v>
      </c>
      <c r="AG194" s="1" t="e">
        <f t="shared" si="83"/>
        <v>#VALUE!</v>
      </c>
      <c r="AH194" s="1" t="e">
        <f t="shared" si="83"/>
        <v>#VALUE!</v>
      </c>
      <c r="AI194" s="1" t="e">
        <f t="shared" si="89"/>
        <v>#VALUE!</v>
      </c>
      <c r="AJ194" s="9" t="e">
        <f t="shared" si="69"/>
        <v>#VALUE!</v>
      </c>
      <c r="AK194" s="9" t="e">
        <f t="shared" si="70"/>
        <v>#VALUE!</v>
      </c>
      <c r="AL194" s="9" t="e">
        <f t="shared" si="71"/>
        <v>#VALUE!</v>
      </c>
      <c r="AM194" s="9" t="e">
        <f t="shared" si="72"/>
        <v>#VALUE!</v>
      </c>
      <c r="AN194" s="9" t="e">
        <f t="shared" si="73"/>
        <v>#VALUE!</v>
      </c>
      <c r="AO194" s="9" t="e">
        <f t="shared" si="74"/>
        <v>#VALUE!</v>
      </c>
      <c r="AP194" s="1" t="e">
        <f t="shared" si="84"/>
        <v>#VALUE!</v>
      </c>
      <c r="AQ194" s="1" t="e">
        <f t="shared" si="84"/>
        <v>#VALUE!</v>
      </c>
      <c r="AS194" s="1" t="e">
        <f t="shared" si="85"/>
        <v>#VALUE!</v>
      </c>
      <c r="AT194" s="1" t="e">
        <f t="shared" si="90"/>
        <v>#VALUE!</v>
      </c>
      <c r="AU194" s="1" t="e">
        <f t="shared" si="75"/>
        <v>#VALUE!</v>
      </c>
      <c r="AV194" s="9" t="e">
        <f t="shared" si="86"/>
        <v>#VALUE!</v>
      </c>
      <c r="AW194" s="9" t="e">
        <f t="shared" si="76"/>
        <v>#VALUE!</v>
      </c>
      <c r="AX194" s="9" t="e">
        <f t="shared" si="77"/>
        <v>#VALUE!</v>
      </c>
      <c r="AY194" s="9" t="e">
        <f t="shared" si="78"/>
        <v>#VALUE!</v>
      </c>
      <c r="AZ194" s="9" t="e">
        <f t="shared" si="79"/>
        <v>#VALUE!</v>
      </c>
      <c r="BA194" s="1" t="e">
        <f t="shared" si="87"/>
        <v>#VALUE!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4"/>
        <v>182</v>
      </c>
      <c r="BK194" s="7">
        <f t="shared" si="94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8"/>
        <v>#VALUE!</v>
      </c>
      <c r="C195" s="1" t="s">
        <v>5</v>
      </c>
      <c r="D195" s="1" t="s">
        <v>6</v>
      </c>
      <c r="E195" s="1" t="s">
        <v>29</v>
      </c>
      <c r="F195" s="1" t="s">
        <v>18</v>
      </c>
      <c r="G195" s="1" t="s">
        <v>7</v>
      </c>
      <c r="H195" s="1" t="s">
        <v>176</v>
      </c>
      <c r="I195" s="1" t="s">
        <v>8</v>
      </c>
      <c r="J195" s="5" t="s">
        <v>177</v>
      </c>
      <c r="K195" s="5" t="s">
        <v>178</v>
      </c>
      <c r="L195" s="5" t="s">
        <v>179</v>
      </c>
      <c r="M195" s="111" t="s">
        <v>13</v>
      </c>
      <c r="N195" s="1" t="s">
        <v>180</v>
      </c>
      <c r="O195" s="1" t="s">
        <v>28</v>
      </c>
      <c r="P195" s="1" t="s">
        <v>29</v>
      </c>
      <c r="Q195" s="1" t="s">
        <v>7</v>
      </c>
      <c r="R195" s="1" t="s">
        <v>8</v>
      </c>
      <c r="S195" s="1" t="s">
        <v>164</v>
      </c>
      <c r="T195" s="1" t="s">
        <v>103</v>
      </c>
      <c r="U195" s="1" t="s">
        <v>169</v>
      </c>
      <c r="V195" s="1" t="s">
        <v>29</v>
      </c>
      <c r="W195" s="1" t="s">
        <v>7</v>
      </c>
      <c r="X195" s="1" t="s">
        <v>8</v>
      </c>
      <c r="Y195" s="114" t="s">
        <v>13</v>
      </c>
      <c r="AA195" s="1" t="e">
        <f t="shared" si="80"/>
        <v>#VALUE!</v>
      </c>
      <c r="AB195" s="1" t="e">
        <f t="shared" si="80"/>
        <v>#VALUE!</v>
      </c>
      <c r="AC195" s="1" t="e">
        <f t="shared" si="81"/>
        <v>#VALUE!</v>
      </c>
      <c r="AD195" s="1" t="e">
        <f t="shared" si="82"/>
        <v>#VALUE!</v>
      </c>
      <c r="AE195" s="1" t="e">
        <f t="shared" si="88"/>
        <v>#VALUE!</v>
      </c>
      <c r="AF195" s="1" t="e">
        <f t="shared" si="83"/>
        <v>#VALUE!</v>
      </c>
      <c r="AG195" s="1" t="e">
        <f t="shared" si="83"/>
        <v>#VALUE!</v>
      </c>
      <c r="AH195" s="1" t="e">
        <f t="shared" si="83"/>
        <v>#VALUE!</v>
      </c>
      <c r="AI195" s="1" t="e">
        <f t="shared" si="89"/>
        <v>#VALUE!</v>
      </c>
      <c r="AJ195" s="9" t="e">
        <f t="shared" si="69"/>
        <v>#VALUE!</v>
      </c>
      <c r="AK195" s="9" t="e">
        <f t="shared" si="70"/>
        <v>#VALUE!</v>
      </c>
      <c r="AL195" s="9" t="e">
        <f t="shared" si="71"/>
        <v>#VALUE!</v>
      </c>
      <c r="AM195" s="9" t="e">
        <f t="shared" si="72"/>
        <v>#VALUE!</v>
      </c>
      <c r="AN195" s="9" t="e">
        <f t="shared" si="73"/>
        <v>#VALUE!</v>
      </c>
      <c r="AO195" s="9" t="e">
        <f t="shared" si="74"/>
        <v>#VALUE!</v>
      </c>
      <c r="AP195" s="1" t="e">
        <f t="shared" si="84"/>
        <v>#VALUE!</v>
      </c>
      <c r="AQ195" s="1" t="e">
        <f t="shared" si="84"/>
        <v>#VALUE!</v>
      </c>
      <c r="AS195" s="1" t="e">
        <f t="shared" si="85"/>
        <v>#VALUE!</v>
      </c>
      <c r="AT195" s="1" t="e">
        <f t="shared" si="90"/>
        <v>#VALUE!</v>
      </c>
      <c r="AU195" s="1" t="e">
        <f t="shared" si="75"/>
        <v>#VALUE!</v>
      </c>
      <c r="AV195" s="9" t="e">
        <f t="shared" si="86"/>
        <v>#VALUE!</v>
      </c>
      <c r="AW195" s="9" t="e">
        <f t="shared" si="76"/>
        <v>#VALUE!</v>
      </c>
      <c r="AX195" s="9" t="e">
        <f t="shared" si="77"/>
        <v>#VALUE!</v>
      </c>
      <c r="AY195" s="9" t="e">
        <f t="shared" si="78"/>
        <v>#VALUE!</v>
      </c>
      <c r="AZ195" s="9" t="e">
        <f t="shared" si="79"/>
        <v>#VALUE!</v>
      </c>
      <c r="BA195" s="1" t="e">
        <f t="shared" si="87"/>
        <v>#VALUE!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4"/>
        <v>183</v>
      </c>
      <c r="BK195" s="7">
        <f t="shared" si="94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8"/>
        <v>#N/A</v>
      </c>
      <c r="J196" s="5"/>
      <c r="K196" s="5"/>
      <c r="L196" s="5"/>
      <c r="M196" s="111"/>
      <c r="Y196" s="114"/>
      <c r="AA196" s="1">
        <f t="shared" si="80"/>
        <v>0</v>
      </c>
      <c r="AB196" s="1">
        <f t="shared" si="80"/>
        <v>0</v>
      </c>
      <c r="AC196" s="1">
        <f t="shared" si="81"/>
        <v>0</v>
      </c>
      <c r="AD196" s="1">
        <f t="shared" si="82"/>
        <v>0</v>
      </c>
      <c r="AE196" s="1" t="str">
        <f t="shared" si="88"/>
        <v/>
      </c>
      <c r="AF196" s="1" t="str">
        <f t="shared" si="83"/>
        <v/>
      </c>
      <c r="AG196" s="1" t="str">
        <f t="shared" si="83"/>
        <v/>
      </c>
      <c r="AH196" s="1" t="str">
        <f t="shared" si="83"/>
        <v/>
      </c>
      <c r="AI196" s="1" t="e">
        <f t="shared" si="89"/>
        <v>#N/A</v>
      </c>
      <c r="AJ196" s="9" t="e">
        <f t="shared" si="69"/>
        <v>#N/A</v>
      </c>
      <c r="AK196" s="9" t="e">
        <f t="shared" si="70"/>
        <v>#N/A</v>
      </c>
      <c r="AL196" s="9" t="e">
        <f t="shared" si="71"/>
        <v>#N/A</v>
      </c>
      <c r="AM196" s="9" t="e">
        <f t="shared" si="72"/>
        <v>#N/A</v>
      </c>
      <c r="AN196" s="9" t="e">
        <f t="shared" si="73"/>
        <v>#N/A</v>
      </c>
      <c r="AO196" s="9" t="e">
        <f t="shared" si="74"/>
        <v>#N/A</v>
      </c>
      <c r="AP196" s="1" t="str">
        <f t="shared" si="84"/>
        <v/>
      </c>
      <c r="AQ196" s="1" t="str">
        <f t="shared" si="84"/>
        <v/>
      </c>
      <c r="AS196" s="1" t="str">
        <f t="shared" si="85"/>
        <v/>
      </c>
      <c r="AT196" s="1" t="e">
        <f t="shared" si="90"/>
        <v>#N/A</v>
      </c>
      <c r="AU196" s="1" t="e">
        <f t="shared" si="75"/>
        <v>#N/A</v>
      </c>
      <c r="AV196" s="9" t="e">
        <f t="shared" si="86"/>
        <v>#N/A</v>
      </c>
      <c r="AW196" s="9" t="e">
        <f t="shared" si="76"/>
        <v>#N/A</v>
      </c>
      <c r="AX196" s="9" t="e">
        <f t="shared" si="77"/>
        <v>#N/A</v>
      </c>
      <c r="AY196" s="9" t="e">
        <f t="shared" si="78"/>
        <v>#N/A</v>
      </c>
      <c r="AZ196" s="9" t="e">
        <f t="shared" si="79"/>
        <v>#N/A</v>
      </c>
      <c r="BA196" s="1" t="e">
        <f t="shared" si="8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4"/>
        <v>184</v>
      </c>
      <c r="BK196" s="7">
        <f t="shared" si="94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>
        <f t="shared" si="68"/>
        <v>0</v>
      </c>
      <c r="C197" s="1" t="s">
        <v>181</v>
      </c>
      <c r="D197" s="1" t="s">
        <v>182</v>
      </c>
      <c r="J197" s="5"/>
      <c r="K197" s="5"/>
      <c r="L197" s="5"/>
      <c r="M197" s="111"/>
      <c r="Y197" s="114"/>
      <c r="AA197" s="1" t="e">
        <f t="shared" si="80"/>
        <v>#VALUE!</v>
      </c>
      <c r="AB197" s="1">
        <f t="shared" si="80"/>
        <v>0</v>
      </c>
      <c r="AC197" s="1">
        <f t="shared" si="81"/>
        <v>0</v>
      </c>
      <c r="AD197" s="1">
        <f t="shared" si="82"/>
        <v>0</v>
      </c>
      <c r="AE197" s="1">
        <f t="shared" si="88"/>
        <v>0</v>
      </c>
      <c r="AF197" s="1">
        <f t="shared" si="83"/>
        <v>0</v>
      </c>
      <c r="AG197" s="1">
        <f t="shared" si="83"/>
        <v>0</v>
      </c>
      <c r="AH197" s="1">
        <f t="shared" si="83"/>
        <v>0</v>
      </c>
      <c r="AI197" s="1">
        <f t="shared" si="89"/>
        <v>0</v>
      </c>
      <c r="AJ197" s="9" t="e">
        <f t="shared" si="69"/>
        <v>#N/A</v>
      </c>
      <c r="AK197" s="9" t="e">
        <f t="shared" si="70"/>
        <v>#N/A</v>
      </c>
      <c r="AL197" s="9" t="e">
        <f t="shared" si="71"/>
        <v>#N/A</v>
      </c>
      <c r="AM197" s="9" t="e">
        <f t="shared" si="72"/>
        <v>#N/A</v>
      </c>
      <c r="AN197" s="9" t="e">
        <f t="shared" si="73"/>
        <v>#N/A</v>
      </c>
      <c r="AO197" s="9" t="e">
        <f t="shared" si="74"/>
        <v>#N/A</v>
      </c>
      <c r="AP197" s="1">
        <f t="shared" si="84"/>
        <v>0</v>
      </c>
      <c r="AQ197" s="1">
        <f t="shared" si="84"/>
        <v>0</v>
      </c>
      <c r="AS197" s="1">
        <f t="shared" si="85"/>
        <v>0</v>
      </c>
      <c r="AT197" s="1">
        <f t="shared" si="90"/>
        <v>0</v>
      </c>
      <c r="AU197" s="1">
        <f t="shared" si="75"/>
        <v>0</v>
      </c>
      <c r="AV197" s="9" t="e">
        <f t="shared" si="86"/>
        <v>#N/A</v>
      </c>
      <c r="AW197" s="9" t="e">
        <f t="shared" si="76"/>
        <v>#N/A</v>
      </c>
      <c r="AX197" s="9" t="e">
        <f t="shared" si="77"/>
        <v>#N/A</v>
      </c>
      <c r="AY197" s="9" t="e">
        <f t="shared" si="78"/>
        <v>#N/A</v>
      </c>
      <c r="AZ197" s="9" t="e">
        <f t="shared" si="79"/>
        <v>#N/A</v>
      </c>
      <c r="BA197" s="1" t="e">
        <f t="shared" si="8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8"/>
        <v>#VALUE!</v>
      </c>
      <c r="C198" s="1" t="s">
        <v>5</v>
      </c>
      <c r="D198" s="1" t="s">
        <v>6</v>
      </c>
      <c r="E198" s="1" t="s">
        <v>29</v>
      </c>
      <c r="F198" s="1" t="s">
        <v>18</v>
      </c>
      <c r="G198" s="1" t="s">
        <v>7</v>
      </c>
      <c r="H198" s="1" t="s">
        <v>176</v>
      </c>
      <c r="I198" s="1" t="s">
        <v>8</v>
      </c>
      <c r="J198" s="5" t="s">
        <v>164</v>
      </c>
      <c r="K198" s="5" t="s">
        <v>103</v>
      </c>
      <c r="L198" s="5" t="s">
        <v>169</v>
      </c>
      <c r="M198" s="111"/>
      <c r="Y198" s="114"/>
      <c r="AA198" s="1" t="e">
        <f t="shared" si="80"/>
        <v>#VALUE!</v>
      </c>
      <c r="AB198" s="1" t="e">
        <f t="shared" si="80"/>
        <v>#VALUE!</v>
      </c>
      <c r="AC198" s="1" t="e">
        <f t="shared" si="81"/>
        <v>#VALUE!</v>
      </c>
      <c r="AD198" s="1" t="e">
        <f t="shared" si="82"/>
        <v>#VALUE!</v>
      </c>
      <c r="AE198" s="1" t="e">
        <f t="shared" si="88"/>
        <v>#VALUE!</v>
      </c>
      <c r="AF198" s="1" t="e">
        <f t="shared" si="83"/>
        <v>#VALUE!</v>
      </c>
      <c r="AG198" s="1" t="e">
        <f t="shared" si="83"/>
        <v>#VALUE!</v>
      </c>
      <c r="AH198" s="1" t="e">
        <f t="shared" si="83"/>
        <v>#VALUE!</v>
      </c>
      <c r="AI198" s="1" t="e">
        <f t="shared" si="89"/>
        <v>#VALUE!</v>
      </c>
      <c r="AJ198" s="9" t="e">
        <f t="shared" si="69"/>
        <v>#VALUE!</v>
      </c>
      <c r="AK198" s="9" t="e">
        <f t="shared" si="70"/>
        <v>#VALUE!</v>
      </c>
      <c r="AL198" s="9" t="e">
        <f t="shared" si="71"/>
        <v>#VALUE!</v>
      </c>
      <c r="AM198" s="9" t="e">
        <f t="shared" si="72"/>
        <v>#VALUE!</v>
      </c>
      <c r="AN198" s="9" t="e">
        <f t="shared" si="73"/>
        <v>#VALUE!</v>
      </c>
      <c r="AO198" s="9" t="e">
        <f t="shared" si="74"/>
        <v>#VALUE!</v>
      </c>
      <c r="AP198" s="1">
        <f t="shared" si="84"/>
        <v>0</v>
      </c>
      <c r="AQ198" s="1">
        <f t="shared" si="84"/>
        <v>0</v>
      </c>
      <c r="AS198" s="1">
        <f t="shared" si="85"/>
        <v>0</v>
      </c>
      <c r="AT198" s="1">
        <f t="shared" si="90"/>
        <v>0</v>
      </c>
      <c r="AU198" s="1">
        <f t="shared" si="75"/>
        <v>0</v>
      </c>
      <c r="AV198" s="9" t="e">
        <f t="shared" si="86"/>
        <v>#VALUE!</v>
      </c>
      <c r="AW198" s="9" t="e">
        <f t="shared" si="76"/>
        <v>#VALUE!</v>
      </c>
      <c r="AX198" s="9" t="e">
        <f t="shared" si="77"/>
        <v>#VALUE!</v>
      </c>
      <c r="AY198" s="9" t="e">
        <f t="shared" si="78"/>
        <v>#VALUE!</v>
      </c>
      <c r="AZ198" s="9" t="e">
        <f t="shared" si="79"/>
        <v>#VALUE!</v>
      </c>
      <c r="BA198" s="1" t="e">
        <f t="shared" si="8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8"/>
        <v>#VALUE!</v>
      </c>
      <c r="C199" s="1" t="s">
        <v>174</v>
      </c>
      <c r="D199" s="1" t="s">
        <v>175</v>
      </c>
      <c r="E199" s="1" t="s">
        <v>175</v>
      </c>
      <c r="F199" s="1" t="s">
        <v>175</v>
      </c>
      <c r="G199" s="1" t="s">
        <v>175</v>
      </c>
      <c r="H199" s="1" t="s">
        <v>175</v>
      </c>
      <c r="I199" s="1" t="s">
        <v>175</v>
      </c>
      <c r="J199" s="5" t="s">
        <v>175</v>
      </c>
      <c r="K199" s="5" t="s">
        <v>175</v>
      </c>
      <c r="L199" s="5" t="s">
        <v>175</v>
      </c>
      <c r="M199" s="111"/>
      <c r="Y199" s="114"/>
      <c r="AA199" s="1" t="e">
        <f t="shared" si="80"/>
        <v>#VALUE!</v>
      </c>
      <c r="AB199" s="1" t="e">
        <f t="shared" si="80"/>
        <v>#VALUE!</v>
      </c>
      <c r="AC199" s="1" t="e">
        <f t="shared" si="81"/>
        <v>#VALUE!</v>
      </c>
      <c r="AD199" s="1" t="e">
        <f t="shared" si="82"/>
        <v>#VALUE!</v>
      </c>
      <c r="AE199" s="1" t="e">
        <f t="shared" si="88"/>
        <v>#VALUE!</v>
      </c>
      <c r="AF199" s="1" t="e">
        <f t="shared" si="83"/>
        <v>#VALUE!</v>
      </c>
      <c r="AG199" s="1" t="e">
        <f t="shared" si="83"/>
        <v>#VALUE!</v>
      </c>
      <c r="AH199" s="1" t="e">
        <f t="shared" si="83"/>
        <v>#VALUE!</v>
      </c>
      <c r="AI199" s="1" t="e">
        <f t="shared" si="89"/>
        <v>#VALUE!</v>
      </c>
      <c r="AJ199" s="9" t="e">
        <f t="shared" si="69"/>
        <v>#VALUE!</v>
      </c>
      <c r="AK199" s="9" t="e">
        <f t="shared" si="70"/>
        <v>#VALUE!</v>
      </c>
      <c r="AL199" s="9" t="e">
        <f t="shared" si="71"/>
        <v>#VALUE!</v>
      </c>
      <c r="AM199" s="9" t="e">
        <f t="shared" si="72"/>
        <v>#VALUE!</v>
      </c>
      <c r="AN199" s="9" t="e">
        <f t="shared" si="73"/>
        <v>#VALUE!</v>
      </c>
      <c r="AO199" s="9" t="e">
        <f t="shared" si="74"/>
        <v>#VALUE!</v>
      </c>
      <c r="AP199" s="1">
        <f t="shared" si="84"/>
        <v>0</v>
      </c>
      <c r="AQ199" s="1">
        <f t="shared" si="84"/>
        <v>0</v>
      </c>
      <c r="AS199" s="1">
        <f t="shared" si="85"/>
        <v>0</v>
      </c>
      <c r="AT199" s="1">
        <f t="shared" si="90"/>
        <v>0</v>
      </c>
      <c r="AU199" s="1">
        <f t="shared" si="75"/>
        <v>0</v>
      </c>
      <c r="AV199" s="9" t="e">
        <f t="shared" si="86"/>
        <v>#VALUE!</v>
      </c>
      <c r="AW199" s="9" t="e">
        <f t="shared" si="76"/>
        <v>#VALUE!</v>
      </c>
      <c r="AX199" s="9" t="e">
        <f t="shared" si="77"/>
        <v>#VALUE!</v>
      </c>
      <c r="AY199" s="9" t="e">
        <f t="shared" si="78"/>
        <v>#VALUE!</v>
      </c>
      <c r="AZ199" s="9" t="e">
        <f t="shared" si="79"/>
        <v>#VALUE!</v>
      </c>
      <c r="BA199" s="1" t="e">
        <f t="shared" si="8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>
        <f t="shared" si="68"/>
        <v>0</v>
      </c>
      <c r="C200" s="1">
        <v>1</v>
      </c>
      <c r="D200" s="1">
        <v>1999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5">
        <v>0</v>
      </c>
      <c r="K200" s="5">
        <v>0</v>
      </c>
      <c r="L200" s="5">
        <v>0</v>
      </c>
      <c r="M200" s="111"/>
      <c r="Y200" s="114"/>
      <c r="AA200" s="1">
        <f t="shared" si="80"/>
        <v>1999</v>
      </c>
      <c r="AB200" s="1">
        <f t="shared" si="80"/>
        <v>0</v>
      </c>
      <c r="AC200" s="1">
        <f t="shared" si="81"/>
        <v>0</v>
      </c>
      <c r="AD200" s="1">
        <f t="shared" si="82"/>
        <v>0</v>
      </c>
      <c r="AE200" s="1" t="e">
        <f t="shared" si="88"/>
        <v>#VALUE!</v>
      </c>
      <c r="AF200" s="1" t="e">
        <f t="shared" si="83"/>
        <v>#VALUE!</v>
      </c>
      <c r="AG200" s="1" t="e">
        <f t="shared" si="83"/>
        <v>#VALUE!</v>
      </c>
      <c r="AH200" s="1" t="e">
        <f t="shared" si="83"/>
        <v>#VALUE!</v>
      </c>
      <c r="AI200" s="1" t="e">
        <f t="shared" si="89"/>
        <v>#VALUE!</v>
      </c>
      <c r="AJ200" s="9" t="e">
        <f t="shared" si="69"/>
        <v>#N/A</v>
      </c>
      <c r="AK200" s="9" t="e">
        <f t="shared" si="70"/>
        <v>#N/A</v>
      </c>
      <c r="AL200" s="9" t="e">
        <f t="shared" si="71"/>
        <v>#N/A</v>
      </c>
      <c r="AM200" s="9" t="e">
        <f t="shared" si="72"/>
        <v>#N/A</v>
      </c>
      <c r="AN200" s="9" t="e">
        <f t="shared" si="73"/>
        <v>#N/A</v>
      </c>
      <c r="AO200" s="9" t="e">
        <f t="shared" si="74"/>
        <v>#N/A</v>
      </c>
      <c r="AP200" s="1">
        <f t="shared" si="84"/>
        <v>0</v>
      </c>
      <c r="AQ200" s="1">
        <f t="shared" si="84"/>
        <v>0</v>
      </c>
      <c r="AS200" s="1">
        <f t="shared" si="85"/>
        <v>0</v>
      </c>
      <c r="AT200" s="1">
        <f t="shared" si="90"/>
        <v>0</v>
      </c>
      <c r="AU200" s="1">
        <f t="shared" si="75"/>
        <v>0</v>
      </c>
      <c r="AV200" s="9" t="e">
        <f t="shared" si="86"/>
        <v>#N/A</v>
      </c>
      <c r="AW200" s="9" t="e">
        <f t="shared" si="76"/>
        <v>#N/A</v>
      </c>
      <c r="AX200" s="9" t="e">
        <f t="shared" si="77"/>
        <v>#N/A</v>
      </c>
      <c r="AY200" s="9" t="e">
        <f t="shared" si="78"/>
        <v>#N/A</v>
      </c>
      <c r="AZ200" s="9" t="e">
        <f t="shared" si="79"/>
        <v>#N/A</v>
      </c>
      <c r="BA200" s="1" t="e">
        <f t="shared" si="8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>
        <f t="shared" si="68"/>
        <v>0</v>
      </c>
      <c r="C201" s="1">
        <v>2</v>
      </c>
      <c r="D201" s="1">
        <v>1999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5">
        <v>0</v>
      </c>
      <c r="K201" s="5">
        <v>0</v>
      </c>
      <c r="L201" s="5">
        <v>0</v>
      </c>
      <c r="M201" s="111"/>
      <c r="Y201" s="114"/>
      <c r="AA201" s="1">
        <f t="shared" si="80"/>
        <v>1999</v>
      </c>
      <c r="AB201" s="1">
        <f t="shared" si="80"/>
        <v>0</v>
      </c>
      <c r="AC201" s="1">
        <f t="shared" si="81"/>
        <v>0</v>
      </c>
      <c r="AD201" s="1">
        <f t="shared" si="82"/>
        <v>0</v>
      </c>
      <c r="AE201" s="1">
        <f t="shared" si="88"/>
        <v>0</v>
      </c>
      <c r="AF201" s="1">
        <f t="shared" si="83"/>
        <v>0</v>
      </c>
      <c r="AG201" s="1">
        <f t="shared" si="83"/>
        <v>0</v>
      </c>
      <c r="AH201" s="1">
        <f t="shared" si="83"/>
        <v>0</v>
      </c>
      <c r="AI201" s="1">
        <f t="shared" si="89"/>
        <v>0</v>
      </c>
      <c r="AJ201" s="9" t="e">
        <f t="shared" si="69"/>
        <v>#N/A</v>
      </c>
      <c r="AK201" s="9" t="e">
        <f t="shared" si="70"/>
        <v>#N/A</v>
      </c>
      <c r="AL201" s="9" t="e">
        <f t="shared" si="71"/>
        <v>#N/A</v>
      </c>
      <c r="AM201" s="9" t="e">
        <f t="shared" si="72"/>
        <v>#N/A</v>
      </c>
      <c r="AN201" s="9" t="e">
        <f t="shared" si="73"/>
        <v>#N/A</v>
      </c>
      <c r="AO201" s="9" t="e">
        <f t="shared" si="74"/>
        <v>#N/A</v>
      </c>
      <c r="AP201" s="1">
        <f t="shared" si="84"/>
        <v>0</v>
      </c>
      <c r="AQ201" s="1">
        <f t="shared" si="84"/>
        <v>0</v>
      </c>
      <c r="AS201" s="1">
        <f t="shared" si="85"/>
        <v>0</v>
      </c>
      <c r="AT201" s="1">
        <f t="shared" si="90"/>
        <v>0</v>
      </c>
      <c r="AU201" s="1">
        <f t="shared" si="75"/>
        <v>0</v>
      </c>
      <c r="AV201" s="9" t="e">
        <f t="shared" si="86"/>
        <v>#N/A</v>
      </c>
      <c r="AW201" s="9" t="e">
        <f t="shared" si="76"/>
        <v>#N/A</v>
      </c>
      <c r="AX201" s="9" t="e">
        <f t="shared" si="77"/>
        <v>#N/A</v>
      </c>
      <c r="AY201" s="9" t="e">
        <f t="shared" si="78"/>
        <v>#N/A</v>
      </c>
      <c r="AZ201" s="9" t="e">
        <f t="shared" si="79"/>
        <v>#N/A</v>
      </c>
      <c r="BA201" s="1" t="e">
        <f t="shared" si="8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>
        <f t="shared" si="68"/>
        <v>0</v>
      </c>
      <c r="C202" s="1">
        <v>3</v>
      </c>
      <c r="D202" s="1">
        <v>1999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5">
        <v>0</v>
      </c>
      <c r="K202" s="5">
        <v>0</v>
      </c>
      <c r="L202" s="5">
        <v>0</v>
      </c>
      <c r="M202" s="111"/>
      <c r="Y202" s="114"/>
      <c r="AA202" s="1">
        <f t="shared" si="80"/>
        <v>1999</v>
      </c>
      <c r="AB202" s="1">
        <f t="shared" si="80"/>
        <v>0</v>
      </c>
      <c r="AC202" s="1">
        <f t="shared" si="81"/>
        <v>0</v>
      </c>
      <c r="AD202" s="1">
        <f t="shared" si="82"/>
        <v>0</v>
      </c>
      <c r="AE202" s="1">
        <f t="shared" si="88"/>
        <v>0</v>
      </c>
      <c r="AF202" s="1">
        <f t="shared" si="83"/>
        <v>0</v>
      </c>
      <c r="AG202" s="1">
        <f t="shared" si="83"/>
        <v>0</v>
      </c>
      <c r="AH202" s="1">
        <f t="shared" si="83"/>
        <v>0</v>
      </c>
      <c r="AI202" s="1">
        <f t="shared" si="89"/>
        <v>0</v>
      </c>
      <c r="AJ202" s="9" t="e">
        <f t="shared" si="69"/>
        <v>#N/A</v>
      </c>
      <c r="AK202" s="9" t="e">
        <f t="shared" si="70"/>
        <v>#N/A</v>
      </c>
      <c r="AL202" s="9" t="e">
        <f t="shared" si="71"/>
        <v>#N/A</v>
      </c>
      <c r="AM202" s="9" t="e">
        <f t="shared" si="72"/>
        <v>#N/A</v>
      </c>
      <c r="AN202" s="9" t="e">
        <f t="shared" si="73"/>
        <v>#N/A</v>
      </c>
      <c r="AO202" s="9" t="e">
        <f t="shared" si="74"/>
        <v>#N/A</v>
      </c>
      <c r="AP202" s="1">
        <f t="shared" si="84"/>
        <v>0</v>
      </c>
      <c r="AQ202" s="1">
        <f t="shared" si="84"/>
        <v>0</v>
      </c>
      <c r="AS202" s="1">
        <f t="shared" si="85"/>
        <v>0</v>
      </c>
      <c r="AT202" s="1">
        <f t="shared" si="90"/>
        <v>0</v>
      </c>
      <c r="AU202" s="1">
        <f t="shared" si="75"/>
        <v>0</v>
      </c>
      <c r="AV202" s="9" t="e">
        <f t="shared" si="86"/>
        <v>#N/A</v>
      </c>
      <c r="AW202" s="9" t="e">
        <f t="shared" si="76"/>
        <v>#N/A</v>
      </c>
      <c r="AX202" s="9" t="e">
        <f t="shared" si="77"/>
        <v>#N/A</v>
      </c>
      <c r="AY202" s="9" t="e">
        <f t="shared" si="78"/>
        <v>#N/A</v>
      </c>
      <c r="AZ202" s="9" t="e">
        <f t="shared" si="79"/>
        <v>#N/A</v>
      </c>
      <c r="BA202" s="1" t="e">
        <f t="shared" si="8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>
        <f t="shared" si="68"/>
        <v>0</v>
      </c>
      <c r="C203" s="1">
        <v>4</v>
      </c>
      <c r="D203" s="1">
        <v>1999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5">
        <v>0</v>
      </c>
      <c r="K203" s="5">
        <v>0</v>
      </c>
      <c r="L203" s="5">
        <v>0</v>
      </c>
      <c r="M203" s="111"/>
      <c r="Y203" s="114"/>
      <c r="AA203" s="1">
        <f t="shared" si="80"/>
        <v>1999</v>
      </c>
      <c r="AB203" s="1">
        <f t="shared" si="80"/>
        <v>0</v>
      </c>
      <c r="AC203" s="1">
        <f t="shared" si="81"/>
        <v>0</v>
      </c>
      <c r="AD203" s="1">
        <f t="shared" si="82"/>
        <v>0</v>
      </c>
      <c r="AE203" s="1">
        <f t="shared" si="88"/>
        <v>0</v>
      </c>
      <c r="AF203" s="1">
        <f t="shared" si="83"/>
        <v>0</v>
      </c>
      <c r="AG203" s="1">
        <f t="shared" si="83"/>
        <v>0</v>
      </c>
      <c r="AH203" s="1">
        <f t="shared" si="83"/>
        <v>0</v>
      </c>
      <c r="AI203" s="1">
        <f t="shared" si="89"/>
        <v>0</v>
      </c>
      <c r="AJ203" s="9" t="e">
        <f t="shared" si="69"/>
        <v>#N/A</v>
      </c>
      <c r="AK203" s="9" t="e">
        <f t="shared" si="70"/>
        <v>#N/A</v>
      </c>
      <c r="AL203" s="9" t="e">
        <f t="shared" si="71"/>
        <v>#N/A</v>
      </c>
      <c r="AM203" s="9" t="e">
        <f t="shared" si="72"/>
        <v>#N/A</v>
      </c>
      <c r="AN203" s="9" t="e">
        <f t="shared" si="73"/>
        <v>#N/A</v>
      </c>
      <c r="AO203" s="9" t="e">
        <f t="shared" si="74"/>
        <v>#N/A</v>
      </c>
      <c r="AP203" s="1">
        <f t="shared" si="84"/>
        <v>0</v>
      </c>
      <c r="AQ203" s="1">
        <f t="shared" si="84"/>
        <v>0</v>
      </c>
      <c r="AS203" s="1">
        <f t="shared" si="85"/>
        <v>0</v>
      </c>
      <c r="AT203" s="1">
        <f t="shared" si="90"/>
        <v>0</v>
      </c>
      <c r="AU203" s="1">
        <f t="shared" si="75"/>
        <v>0</v>
      </c>
      <c r="AV203" s="9" t="e">
        <f t="shared" si="86"/>
        <v>#N/A</v>
      </c>
      <c r="AW203" s="9" t="e">
        <f t="shared" si="76"/>
        <v>#N/A</v>
      </c>
      <c r="AX203" s="9" t="e">
        <f t="shared" si="77"/>
        <v>#N/A</v>
      </c>
      <c r="AY203" s="9" t="e">
        <f t="shared" si="78"/>
        <v>#N/A</v>
      </c>
      <c r="AZ203" s="9" t="e">
        <f t="shared" si="79"/>
        <v>#N/A</v>
      </c>
      <c r="BA203" s="1" t="e">
        <f t="shared" si="8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>
        <f t="shared" si="68"/>
        <v>0</v>
      </c>
      <c r="C204" s="1">
        <v>5</v>
      </c>
      <c r="D204" s="1">
        <v>1999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5">
        <v>0</v>
      </c>
      <c r="K204" s="5">
        <v>0</v>
      </c>
      <c r="L204" s="5">
        <v>0</v>
      </c>
      <c r="M204" s="111"/>
      <c r="Y204" s="114"/>
      <c r="AA204" s="1">
        <f t="shared" si="80"/>
        <v>1999</v>
      </c>
      <c r="AB204" s="1">
        <f t="shared" si="80"/>
        <v>0</v>
      </c>
      <c r="AC204" s="1">
        <f t="shared" si="81"/>
        <v>0</v>
      </c>
      <c r="AD204" s="1">
        <f t="shared" si="82"/>
        <v>0</v>
      </c>
      <c r="AE204" s="1">
        <f t="shared" si="88"/>
        <v>0</v>
      </c>
      <c r="AF204" s="1">
        <f t="shared" si="83"/>
        <v>0</v>
      </c>
      <c r="AG204" s="1">
        <f t="shared" si="83"/>
        <v>0</v>
      </c>
      <c r="AH204" s="1">
        <f t="shared" si="83"/>
        <v>0</v>
      </c>
      <c r="AI204" s="1">
        <f t="shared" si="89"/>
        <v>0</v>
      </c>
      <c r="AJ204" s="9" t="e">
        <f t="shared" si="69"/>
        <v>#N/A</v>
      </c>
      <c r="AK204" s="9" t="e">
        <f t="shared" si="70"/>
        <v>#N/A</v>
      </c>
      <c r="AL204" s="9" t="e">
        <f t="shared" si="71"/>
        <v>#N/A</v>
      </c>
      <c r="AM204" s="9" t="e">
        <f t="shared" si="72"/>
        <v>#N/A</v>
      </c>
      <c r="AN204" s="9" t="e">
        <f t="shared" si="73"/>
        <v>#N/A</v>
      </c>
      <c r="AO204" s="9" t="e">
        <f t="shared" si="74"/>
        <v>#N/A</v>
      </c>
      <c r="AP204" s="1">
        <f t="shared" si="84"/>
        <v>0</v>
      </c>
      <c r="AQ204" s="1">
        <f t="shared" si="84"/>
        <v>0</v>
      </c>
      <c r="AS204" s="1">
        <f t="shared" si="85"/>
        <v>0</v>
      </c>
      <c r="AT204" s="1">
        <f t="shared" si="90"/>
        <v>0</v>
      </c>
      <c r="AU204" s="1">
        <f t="shared" si="75"/>
        <v>0</v>
      </c>
      <c r="AV204" s="9" t="e">
        <f t="shared" si="86"/>
        <v>#N/A</v>
      </c>
      <c r="AW204" s="9" t="e">
        <f t="shared" si="76"/>
        <v>#N/A</v>
      </c>
      <c r="AX204" s="9" t="e">
        <f t="shared" si="77"/>
        <v>#N/A</v>
      </c>
      <c r="AY204" s="9" t="e">
        <f t="shared" si="78"/>
        <v>#N/A</v>
      </c>
      <c r="AZ204" s="9" t="e">
        <f t="shared" si="79"/>
        <v>#N/A</v>
      </c>
      <c r="BA204" s="1" t="e">
        <f t="shared" si="8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>
        <f t="shared" si="68"/>
        <v>0</v>
      </c>
      <c r="C205" s="1">
        <v>6</v>
      </c>
      <c r="D205" s="1">
        <v>1999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5">
        <v>0</v>
      </c>
      <c r="K205" s="5">
        <v>0</v>
      </c>
      <c r="L205" s="5">
        <v>0</v>
      </c>
      <c r="M205" s="111"/>
      <c r="Y205" s="114"/>
      <c r="AA205" s="1">
        <f t="shared" si="80"/>
        <v>1999</v>
      </c>
      <c r="AB205" s="1">
        <f t="shared" si="80"/>
        <v>0</v>
      </c>
      <c r="AC205" s="1">
        <f t="shared" si="81"/>
        <v>0</v>
      </c>
      <c r="AD205" s="1">
        <f t="shared" si="82"/>
        <v>0</v>
      </c>
      <c r="AE205" s="1">
        <f t="shared" si="88"/>
        <v>0</v>
      </c>
      <c r="AF205" s="1">
        <f t="shared" si="83"/>
        <v>0</v>
      </c>
      <c r="AG205" s="1">
        <f t="shared" si="83"/>
        <v>0</v>
      </c>
      <c r="AH205" s="1">
        <f t="shared" si="83"/>
        <v>0</v>
      </c>
      <c r="AI205" s="1">
        <f t="shared" si="89"/>
        <v>0</v>
      </c>
      <c r="AJ205" s="9" t="e">
        <f t="shared" si="69"/>
        <v>#N/A</v>
      </c>
      <c r="AK205" s="9" t="e">
        <f t="shared" si="70"/>
        <v>#N/A</v>
      </c>
      <c r="AL205" s="9" t="e">
        <f t="shared" si="71"/>
        <v>#N/A</v>
      </c>
      <c r="AM205" s="9" t="e">
        <f t="shared" si="72"/>
        <v>#N/A</v>
      </c>
      <c r="AN205" s="9" t="e">
        <f t="shared" si="73"/>
        <v>#N/A</v>
      </c>
      <c r="AO205" s="9" t="e">
        <f t="shared" si="74"/>
        <v>#N/A</v>
      </c>
      <c r="AP205" s="1">
        <f t="shared" si="84"/>
        <v>0</v>
      </c>
      <c r="AQ205" s="1">
        <f t="shared" si="84"/>
        <v>0</v>
      </c>
      <c r="AS205" s="1">
        <f t="shared" si="85"/>
        <v>0</v>
      </c>
      <c r="AT205" s="1">
        <f t="shared" si="90"/>
        <v>0</v>
      </c>
      <c r="AU205" s="1">
        <f t="shared" si="75"/>
        <v>0</v>
      </c>
      <c r="AV205" s="9" t="e">
        <f t="shared" si="86"/>
        <v>#N/A</v>
      </c>
      <c r="AW205" s="9" t="e">
        <f t="shared" si="76"/>
        <v>#N/A</v>
      </c>
      <c r="AX205" s="9" t="e">
        <f t="shared" si="77"/>
        <v>#N/A</v>
      </c>
      <c r="AY205" s="9" t="e">
        <f t="shared" si="78"/>
        <v>#N/A</v>
      </c>
      <c r="AZ205" s="9" t="e">
        <f t="shared" si="79"/>
        <v>#N/A</v>
      </c>
      <c r="BA205" s="1" t="e">
        <f t="shared" si="8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>
        <f t="shared" ref="B206:B269" si="95">IF(C206="",NA(),E206+G206+H206+I206)</f>
        <v>0</v>
      </c>
      <c r="C206" s="1">
        <v>7</v>
      </c>
      <c r="D206" s="1">
        <v>1999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5">
        <v>0</v>
      </c>
      <c r="K206" s="5">
        <v>0</v>
      </c>
      <c r="L206" s="5">
        <v>0</v>
      </c>
      <c r="M206" s="111"/>
      <c r="Y206" s="114"/>
      <c r="AA206" s="1">
        <f t="shared" si="80"/>
        <v>1999</v>
      </c>
      <c r="AB206" s="1">
        <f t="shared" si="80"/>
        <v>0</v>
      </c>
      <c r="AC206" s="1">
        <f t="shared" si="81"/>
        <v>0</v>
      </c>
      <c r="AD206" s="1">
        <f t="shared" si="82"/>
        <v>0</v>
      </c>
      <c r="AE206" s="1">
        <f t="shared" si="88"/>
        <v>0</v>
      </c>
      <c r="AF206" s="1">
        <f t="shared" si="83"/>
        <v>0</v>
      </c>
      <c r="AG206" s="1">
        <f t="shared" si="83"/>
        <v>0</v>
      </c>
      <c r="AH206" s="1">
        <f t="shared" si="83"/>
        <v>0</v>
      </c>
      <c r="AI206" s="1">
        <f t="shared" si="89"/>
        <v>0</v>
      </c>
      <c r="AJ206" s="9" t="e">
        <f t="shared" ref="AJ206:AJ269" si="96">IF(OR(ISNA(B206),B206=0),NA(),I206/B206)</f>
        <v>#N/A</v>
      </c>
      <c r="AK206" s="9" t="e">
        <f t="shared" ref="AK206:AK269" si="97">IF(OR(ISNA(B206),B206=0),NA(),B206/$AK$11)</f>
        <v>#N/A</v>
      </c>
      <c r="AL206" s="9" t="e">
        <f t="shared" ref="AL206:AL269" si="98">IF(OR(ISNA(B206),B206=0),NA(),E206/$AK$11)</f>
        <v>#N/A</v>
      </c>
      <c r="AM206" s="9" t="e">
        <f t="shared" ref="AM206:AM269" si="99">IF(OR(ISNA(B206),B206=0),NA(),G206/$AK$11)</f>
        <v>#N/A</v>
      </c>
      <c r="AN206" s="9" t="e">
        <f t="shared" ref="AN206:AN269" si="100">IF(OR(ISNA(B206),B206=0),NA(),I206/$AK$11)</f>
        <v>#N/A</v>
      </c>
      <c r="AO206" s="9" t="e">
        <f t="shared" ref="AO206:AO269" si="101">+IF(OR(ISNA(B206),B206=0),NA(),AI206/$AK$11)</f>
        <v>#N/A</v>
      </c>
      <c r="AP206" s="1">
        <f t="shared" si="84"/>
        <v>0</v>
      </c>
      <c r="AQ206" s="1">
        <f t="shared" si="84"/>
        <v>0</v>
      </c>
      <c r="AS206" s="1">
        <f t="shared" si="85"/>
        <v>0</v>
      </c>
      <c r="AT206" s="1">
        <f t="shared" si="90"/>
        <v>0</v>
      </c>
      <c r="AU206" s="1">
        <f t="shared" ref="AU206:AU269" si="102">IF(C206="",NA(),V206+W206+X206)</f>
        <v>0</v>
      </c>
      <c r="AV206" s="9" t="e">
        <f t="shared" si="86"/>
        <v>#N/A</v>
      </c>
      <c r="AW206" s="9" t="e">
        <f t="shared" ref="AW206:AW269" si="103">IF(OR(ISNA(B206),B206=0),NA(),V206/$AK$11)</f>
        <v>#N/A</v>
      </c>
      <c r="AX206" s="9" t="e">
        <f t="shared" ref="AX206:AX269" si="104">IF(OR(ISNA(B206),B206=0),NA(),W206/$AK$11)</f>
        <v>#N/A</v>
      </c>
      <c r="AY206" s="9" t="e">
        <f t="shared" ref="AY206:AY269" si="105">IF(OR(ISNA(B206),B206=0),NA(),X206/$AK$11)</f>
        <v>#N/A</v>
      </c>
      <c r="AZ206" s="9" t="e">
        <f t="shared" ref="AZ206:AZ269" si="106">IF(OR(ISNA(B206),B206=0),NA(),AT206/$AK$11)</f>
        <v>#N/A</v>
      </c>
      <c r="BA206" s="1" t="e">
        <f t="shared" si="87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>
        <f t="shared" si="95"/>
        <v>0</v>
      </c>
      <c r="C207" s="1">
        <v>8</v>
      </c>
      <c r="D207" s="1">
        <v>1999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5">
        <v>0</v>
      </c>
      <c r="K207" s="5">
        <v>0</v>
      </c>
      <c r="L207" s="5">
        <v>0</v>
      </c>
      <c r="M207" s="111"/>
      <c r="Y207" s="114"/>
      <c r="AA207" s="1">
        <f t="shared" ref="AA207:AB270" si="107">+D207+U207</f>
        <v>1999</v>
      </c>
      <c r="AB207" s="1">
        <f t="shared" si="107"/>
        <v>0</v>
      </c>
      <c r="AC207" s="1">
        <f t="shared" ref="AC207:AC270" si="108">+G207+W207</f>
        <v>0</v>
      </c>
      <c r="AD207" s="1">
        <f t="shared" ref="AD207:AD270" si="109">+I207+X207</f>
        <v>0</v>
      </c>
      <c r="AE207" s="1">
        <f t="shared" si="88"/>
        <v>0</v>
      </c>
      <c r="AF207" s="1">
        <f t="shared" ref="AF207:AH270" si="110">IF($C207="","",G207-G206)</f>
        <v>0</v>
      </c>
      <c r="AG207" s="1">
        <f t="shared" si="110"/>
        <v>0</v>
      </c>
      <c r="AH207" s="1">
        <f t="shared" si="110"/>
        <v>0</v>
      </c>
      <c r="AI207" s="1">
        <f t="shared" si="89"/>
        <v>0</v>
      </c>
      <c r="AJ207" s="9" t="e">
        <f t="shared" si="96"/>
        <v>#N/A</v>
      </c>
      <c r="AK207" s="9" t="e">
        <f t="shared" si="97"/>
        <v>#N/A</v>
      </c>
      <c r="AL207" s="9" t="e">
        <f t="shared" si="98"/>
        <v>#N/A</v>
      </c>
      <c r="AM207" s="9" t="e">
        <f t="shared" si="99"/>
        <v>#N/A</v>
      </c>
      <c r="AN207" s="9" t="e">
        <f t="shared" si="100"/>
        <v>#N/A</v>
      </c>
      <c r="AO207" s="9" t="e">
        <f t="shared" si="101"/>
        <v>#N/A</v>
      </c>
      <c r="AP207" s="1">
        <f t="shared" ref="AP207:AQ270" si="111">IF($C207="","",V207-V206)</f>
        <v>0</v>
      </c>
      <c r="AQ207" s="1">
        <f t="shared" si="111"/>
        <v>0</v>
      </c>
      <c r="AS207" s="1">
        <f t="shared" ref="AS207:AS270" si="112">IF($C207="","",X207-X206)</f>
        <v>0</v>
      </c>
      <c r="AT207" s="1">
        <f t="shared" si="90"/>
        <v>0</v>
      </c>
      <c r="AU207" s="1">
        <f t="shared" si="102"/>
        <v>0</v>
      </c>
      <c r="AV207" s="9" t="e">
        <f t="shared" ref="AV207:AV270" si="113">IF(OR(ISNA(B207),B207=0),NA(),AU207/$AK$11)</f>
        <v>#N/A</v>
      </c>
      <c r="AW207" s="9" t="e">
        <f t="shared" si="103"/>
        <v>#N/A</v>
      </c>
      <c r="AX207" s="9" t="e">
        <f t="shared" si="104"/>
        <v>#N/A</v>
      </c>
      <c r="AY207" s="9" t="e">
        <f t="shared" si="105"/>
        <v>#N/A</v>
      </c>
      <c r="AZ207" s="9" t="e">
        <f t="shared" si="106"/>
        <v>#N/A</v>
      </c>
      <c r="BA207" s="1" t="e">
        <f t="shared" ref="BA207:BA270" si="114">IF(OR(ISNA(AU207),AU207=0),NA(),X207/AU207)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>
        <f t="shared" si="95"/>
        <v>1</v>
      </c>
      <c r="C208" s="1">
        <v>9</v>
      </c>
      <c r="D208" s="1">
        <v>1998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5">
        <v>0</v>
      </c>
      <c r="K208" s="5">
        <v>0</v>
      </c>
      <c r="L208" s="5">
        <v>0</v>
      </c>
      <c r="M208" s="111"/>
      <c r="Y208" s="114"/>
      <c r="AA208" s="1">
        <f t="shared" si="107"/>
        <v>1998</v>
      </c>
      <c r="AB208" s="1">
        <f t="shared" si="107"/>
        <v>1</v>
      </c>
      <c r="AC208" s="1">
        <f t="shared" si="108"/>
        <v>0</v>
      </c>
      <c r="AD208" s="1">
        <f t="shared" si="109"/>
        <v>0</v>
      </c>
      <c r="AE208" s="1">
        <f t="shared" ref="AE208:AE271" si="115">IF($C208="","",E208-E207)</f>
        <v>1</v>
      </c>
      <c r="AF208" s="1">
        <f t="shared" si="110"/>
        <v>0</v>
      </c>
      <c r="AG208" s="1">
        <f t="shared" si="110"/>
        <v>0</v>
      </c>
      <c r="AH208" s="1">
        <f t="shared" si="110"/>
        <v>0</v>
      </c>
      <c r="AI208" s="1">
        <f t="shared" ref="AI208:AI271" si="116">IF(OR($C208="",ISNA($C208)),NA(),AE208+AF208+AG208+AH208)</f>
        <v>1</v>
      </c>
      <c r="AJ208" s="9">
        <f t="shared" si="96"/>
        <v>0</v>
      </c>
      <c r="AK208" s="9">
        <f t="shared" si="97"/>
        <v>2.0000000000000002E-5</v>
      </c>
      <c r="AL208" s="9">
        <f t="shared" si="98"/>
        <v>2.0000000000000002E-5</v>
      </c>
      <c r="AM208" s="9">
        <f t="shared" si="99"/>
        <v>0</v>
      </c>
      <c r="AN208" s="9">
        <f t="shared" si="100"/>
        <v>0</v>
      </c>
      <c r="AO208" s="9">
        <f t="shared" si="101"/>
        <v>2.0000000000000002E-5</v>
      </c>
      <c r="AP208" s="1">
        <f t="shared" si="111"/>
        <v>0</v>
      </c>
      <c r="AQ208" s="1">
        <f t="shared" si="111"/>
        <v>0</v>
      </c>
      <c r="AS208" s="1">
        <f t="shared" si="112"/>
        <v>0</v>
      </c>
      <c r="AT208" s="1">
        <f t="shared" ref="AT208:AT271" si="117">IF(OR($C208="",ISNA($C208)),NA(),AP208+AQ208+AR208+AS208)</f>
        <v>0</v>
      </c>
      <c r="AU208" s="1">
        <f t="shared" si="102"/>
        <v>0</v>
      </c>
      <c r="AV208" s="9">
        <f t="shared" si="113"/>
        <v>0</v>
      </c>
      <c r="AW208" s="9">
        <f t="shared" si="103"/>
        <v>0</v>
      </c>
      <c r="AX208" s="9">
        <f t="shared" si="104"/>
        <v>0</v>
      </c>
      <c r="AY208" s="9">
        <f t="shared" si="105"/>
        <v>0</v>
      </c>
      <c r="AZ208" s="9">
        <f t="shared" si="106"/>
        <v>0</v>
      </c>
      <c r="BA208" s="1" t="e">
        <f t="shared" si="114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>
        <f t="shared" si="95"/>
        <v>1</v>
      </c>
      <c r="C209" s="1">
        <v>10</v>
      </c>
      <c r="D209" s="1">
        <v>1998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  <c r="J209" s="5">
        <v>0</v>
      </c>
      <c r="K209" s="5">
        <v>0</v>
      </c>
      <c r="L209" s="5">
        <v>0</v>
      </c>
      <c r="M209" s="111"/>
      <c r="Y209" s="114"/>
      <c r="AA209" s="1">
        <f t="shared" si="107"/>
        <v>1998</v>
      </c>
      <c r="AB209" s="1">
        <f t="shared" si="107"/>
        <v>1</v>
      </c>
      <c r="AC209" s="1">
        <f t="shared" si="108"/>
        <v>0</v>
      </c>
      <c r="AD209" s="1">
        <f t="shared" si="109"/>
        <v>0</v>
      </c>
      <c r="AE209" s="1">
        <f t="shared" si="115"/>
        <v>0</v>
      </c>
      <c r="AF209" s="1">
        <f t="shared" si="110"/>
        <v>0</v>
      </c>
      <c r="AG209" s="1">
        <f t="shared" si="110"/>
        <v>0</v>
      </c>
      <c r="AH209" s="1">
        <f t="shared" si="110"/>
        <v>0</v>
      </c>
      <c r="AI209" s="1">
        <f t="shared" si="116"/>
        <v>0</v>
      </c>
      <c r="AJ209" s="9">
        <f t="shared" si="96"/>
        <v>0</v>
      </c>
      <c r="AK209" s="9">
        <f t="shared" si="97"/>
        <v>2.0000000000000002E-5</v>
      </c>
      <c r="AL209" s="9">
        <f t="shared" si="98"/>
        <v>2.0000000000000002E-5</v>
      </c>
      <c r="AM209" s="9">
        <f t="shared" si="99"/>
        <v>0</v>
      </c>
      <c r="AN209" s="9">
        <f t="shared" si="100"/>
        <v>0</v>
      </c>
      <c r="AO209" s="9">
        <f t="shared" si="101"/>
        <v>0</v>
      </c>
      <c r="AP209" s="1">
        <f t="shared" si="111"/>
        <v>0</v>
      </c>
      <c r="AQ209" s="1">
        <f t="shared" si="111"/>
        <v>0</v>
      </c>
      <c r="AS209" s="1">
        <f t="shared" si="112"/>
        <v>0</v>
      </c>
      <c r="AT209" s="1">
        <f t="shared" si="117"/>
        <v>0</v>
      </c>
      <c r="AU209" s="1">
        <f t="shared" si="102"/>
        <v>0</v>
      </c>
      <c r="AV209" s="9">
        <f t="shared" si="113"/>
        <v>0</v>
      </c>
      <c r="AW209" s="9">
        <f t="shared" si="103"/>
        <v>0</v>
      </c>
      <c r="AX209" s="9">
        <f t="shared" si="104"/>
        <v>0</v>
      </c>
      <c r="AY209" s="9">
        <f t="shared" si="105"/>
        <v>0</v>
      </c>
      <c r="AZ209" s="9">
        <f t="shared" si="106"/>
        <v>0</v>
      </c>
      <c r="BA209" s="1" t="e">
        <f t="shared" si="114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>
        <f t="shared" si="95"/>
        <v>1</v>
      </c>
      <c r="C210" s="1">
        <v>11</v>
      </c>
      <c r="D210" s="1">
        <v>1998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5">
        <v>0</v>
      </c>
      <c r="K210" s="5">
        <v>0</v>
      </c>
      <c r="L210" s="5">
        <v>0</v>
      </c>
      <c r="M210" s="111"/>
      <c r="Y210" s="114"/>
      <c r="AA210" s="1">
        <f t="shared" si="107"/>
        <v>1998</v>
      </c>
      <c r="AB210" s="1">
        <f t="shared" si="107"/>
        <v>1</v>
      </c>
      <c r="AC210" s="1">
        <f t="shared" si="108"/>
        <v>0</v>
      </c>
      <c r="AD210" s="1">
        <f t="shared" si="109"/>
        <v>0</v>
      </c>
      <c r="AE210" s="1">
        <f t="shared" si="115"/>
        <v>0</v>
      </c>
      <c r="AF210" s="1">
        <f t="shared" si="110"/>
        <v>0</v>
      </c>
      <c r="AG210" s="1">
        <f t="shared" si="110"/>
        <v>0</v>
      </c>
      <c r="AH210" s="1">
        <f t="shared" si="110"/>
        <v>0</v>
      </c>
      <c r="AI210" s="1">
        <f t="shared" si="116"/>
        <v>0</v>
      </c>
      <c r="AJ210" s="9">
        <f t="shared" si="96"/>
        <v>0</v>
      </c>
      <c r="AK210" s="9">
        <f t="shared" si="97"/>
        <v>2.0000000000000002E-5</v>
      </c>
      <c r="AL210" s="9">
        <f t="shared" si="98"/>
        <v>2.0000000000000002E-5</v>
      </c>
      <c r="AM210" s="9">
        <f t="shared" si="99"/>
        <v>0</v>
      </c>
      <c r="AN210" s="9">
        <f t="shared" si="100"/>
        <v>0</v>
      </c>
      <c r="AO210" s="9">
        <f t="shared" si="101"/>
        <v>0</v>
      </c>
      <c r="AP210" s="1">
        <f t="shared" si="111"/>
        <v>0</v>
      </c>
      <c r="AQ210" s="1">
        <f t="shared" si="111"/>
        <v>0</v>
      </c>
      <c r="AS210" s="1">
        <f t="shared" si="112"/>
        <v>0</v>
      </c>
      <c r="AT210" s="1">
        <f t="shared" si="117"/>
        <v>0</v>
      </c>
      <c r="AU210" s="1">
        <f t="shared" si="102"/>
        <v>0</v>
      </c>
      <c r="AV210" s="9">
        <f t="shared" si="113"/>
        <v>0</v>
      </c>
      <c r="AW210" s="9">
        <f t="shared" si="103"/>
        <v>0</v>
      </c>
      <c r="AX210" s="9">
        <f t="shared" si="104"/>
        <v>0</v>
      </c>
      <c r="AY210" s="9">
        <f t="shared" si="105"/>
        <v>0</v>
      </c>
      <c r="AZ210" s="9">
        <f t="shared" si="106"/>
        <v>0</v>
      </c>
      <c r="BA210" s="1" t="e">
        <f t="shared" si="114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>
        <f t="shared" si="95"/>
        <v>2</v>
      </c>
      <c r="C211" s="1">
        <v>12</v>
      </c>
      <c r="D211" s="1">
        <v>1997</v>
      </c>
      <c r="E211" s="1">
        <v>2</v>
      </c>
      <c r="F211" s="1">
        <v>0</v>
      </c>
      <c r="G211" s="1">
        <v>0</v>
      </c>
      <c r="H211" s="1">
        <v>0</v>
      </c>
      <c r="I211" s="1">
        <v>0</v>
      </c>
      <c r="J211" s="5">
        <v>0</v>
      </c>
      <c r="K211" s="5">
        <v>0</v>
      </c>
      <c r="L211" s="5">
        <v>0</v>
      </c>
      <c r="M211" s="111"/>
      <c r="Y211" s="114"/>
      <c r="AA211" s="1">
        <f t="shared" si="107"/>
        <v>1997</v>
      </c>
      <c r="AB211" s="1">
        <f t="shared" si="107"/>
        <v>2</v>
      </c>
      <c r="AC211" s="1">
        <f t="shared" si="108"/>
        <v>0</v>
      </c>
      <c r="AD211" s="1">
        <f t="shared" si="109"/>
        <v>0</v>
      </c>
      <c r="AE211" s="1">
        <f t="shared" si="115"/>
        <v>1</v>
      </c>
      <c r="AF211" s="1">
        <f t="shared" si="110"/>
        <v>0</v>
      </c>
      <c r="AG211" s="1">
        <f t="shared" si="110"/>
        <v>0</v>
      </c>
      <c r="AH211" s="1">
        <f t="shared" si="110"/>
        <v>0</v>
      </c>
      <c r="AI211" s="1">
        <f t="shared" si="116"/>
        <v>1</v>
      </c>
      <c r="AJ211" s="9">
        <f t="shared" si="96"/>
        <v>0</v>
      </c>
      <c r="AK211" s="9">
        <f t="shared" si="97"/>
        <v>4.0000000000000003E-5</v>
      </c>
      <c r="AL211" s="9">
        <f t="shared" si="98"/>
        <v>4.0000000000000003E-5</v>
      </c>
      <c r="AM211" s="9">
        <f t="shared" si="99"/>
        <v>0</v>
      </c>
      <c r="AN211" s="9">
        <f t="shared" si="100"/>
        <v>0</v>
      </c>
      <c r="AO211" s="9">
        <f t="shared" si="101"/>
        <v>2.0000000000000002E-5</v>
      </c>
      <c r="AP211" s="1">
        <f t="shared" si="111"/>
        <v>0</v>
      </c>
      <c r="AQ211" s="1">
        <f t="shared" si="111"/>
        <v>0</v>
      </c>
      <c r="AS211" s="1">
        <f t="shared" si="112"/>
        <v>0</v>
      </c>
      <c r="AT211" s="1">
        <f t="shared" si="117"/>
        <v>0</v>
      </c>
      <c r="AU211" s="1">
        <f t="shared" si="102"/>
        <v>0</v>
      </c>
      <c r="AV211" s="9">
        <f t="shared" si="113"/>
        <v>0</v>
      </c>
      <c r="AW211" s="9">
        <f t="shared" si="103"/>
        <v>0</v>
      </c>
      <c r="AX211" s="9">
        <f t="shared" si="104"/>
        <v>0</v>
      </c>
      <c r="AY211" s="9">
        <f t="shared" si="105"/>
        <v>0</v>
      </c>
      <c r="AZ211" s="9">
        <f t="shared" si="106"/>
        <v>0</v>
      </c>
      <c r="BA211" s="1" t="e">
        <f t="shared" si="114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>
        <f t="shared" si="95"/>
        <v>2</v>
      </c>
      <c r="C212" s="1">
        <v>13</v>
      </c>
      <c r="D212" s="1">
        <v>1997</v>
      </c>
      <c r="E212" s="1">
        <v>2</v>
      </c>
      <c r="F212" s="1">
        <v>0</v>
      </c>
      <c r="G212" s="1">
        <v>0</v>
      </c>
      <c r="H212" s="1">
        <v>0</v>
      </c>
      <c r="I212" s="1">
        <v>0</v>
      </c>
      <c r="J212" s="5">
        <v>0</v>
      </c>
      <c r="K212" s="5">
        <v>0</v>
      </c>
      <c r="L212" s="5">
        <v>0</v>
      </c>
      <c r="M212" s="111"/>
      <c r="Y212" s="114"/>
      <c r="AA212" s="1">
        <f t="shared" si="107"/>
        <v>1997</v>
      </c>
      <c r="AB212" s="1">
        <f t="shared" si="107"/>
        <v>2</v>
      </c>
      <c r="AC212" s="1">
        <f t="shared" si="108"/>
        <v>0</v>
      </c>
      <c r="AD212" s="1">
        <f t="shared" si="109"/>
        <v>0</v>
      </c>
      <c r="AE212" s="1">
        <f t="shared" si="115"/>
        <v>0</v>
      </c>
      <c r="AF212" s="1">
        <f t="shared" si="110"/>
        <v>0</v>
      </c>
      <c r="AG212" s="1">
        <f t="shared" si="110"/>
        <v>0</v>
      </c>
      <c r="AH212" s="1">
        <f t="shared" si="110"/>
        <v>0</v>
      </c>
      <c r="AI212" s="1">
        <f t="shared" si="116"/>
        <v>0</v>
      </c>
      <c r="AJ212" s="9">
        <f t="shared" si="96"/>
        <v>0</v>
      </c>
      <c r="AK212" s="9">
        <f t="shared" si="97"/>
        <v>4.0000000000000003E-5</v>
      </c>
      <c r="AL212" s="9">
        <f t="shared" si="98"/>
        <v>4.0000000000000003E-5</v>
      </c>
      <c r="AM212" s="9">
        <f t="shared" si="99"/>
        <v>0</v>
      </c>
      <c r="AN212" s="9">
        <f t="shared" si="100"/>
        <v>0</v>
      </c>
      <c r="AO212" s="9">
        <f t="shared" si="101"/>
        <v>0</v>
      </c>
      <c r="AP212" s="1">
        <f t="shared" si="111"/>
        <v>0</v>
      </c>
      <c r="AQ212" s="1">
        <f t="shared" si="111"/>
        <v>0</v>
      </c>
      <c r="AS212" s="1">
        <f t="shared" si="112"/>
        <v>0</v>
      </c>
      <c r="AT212" s="1">
        <f t="shared" si="117"/>
        <v>0</v>
      </c>
      <c r="AU212" s="1">
        <f t="shared" si="102"/>
        <v>0</v>
      </c>
      <c r="AV212" s="9">
        <f t="shared" si="113"/>
        <v>0</v>
      </c>
      <c r="AW212" s="9">
        <f t="shared" si="103"/>
        <v>0</v>
      </c>
      <c r="AX212" s="9">
        <f t="shared" si="104"/>
        <v>0</v>
      </c>
      <c r="AY212" s="9">
        <f t="shared" si="105"/>
        <v>0</v>
      </c>
      <c r="AZ212" s="9">
        <f t="shared" si="106"/>
        <v>0</v>
      </c>
      <c r="BA212" s="1" t="e">
        <f t="shared" si="114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>
        <f t="shared" si="95"/>
        <v>2</v>
      </c>
      <c r="C213" s="1">
        <v>14</v>
      </c>
      <c r="D213" s="1">
        <v>1997</v>
      </c>
      <c r="E213" s="1">
        <v>2</v>
      </c>
      <c r="F213" s="1">
        <v>0</v>
      </c>
      <c r="G213" s="1">
        <v>0</v>
      </c>
      <c r="H213" s="1">
        <v>0</v>
      </c>
      <c r="I213" s="1">
        <v>0</v>
      </c>
      <c r="J213" s="5">
        <v>0</v>
      </c>
      <c r="K213" s="5">
        <v>0</v>
      </c>
      <c r="L213" s="5">
        <v>0</v>
      </c>
      <c r="M213" s="111"/>
      <c r="Y213" s="114"/>
      <c r="AA213" s="1">
        <f t="shared" si="107"/>
        <v>1997</v>
      </c>
      <c r="AB213" s="1">
        <f t="shared" si="107"/>
        <v>2</v>
      </c>
      <c r="AC213" s="1">
        <f t="shared" si="108"/>
        <v>0</v>
      </c>
      <c r="AD213" s="1">
        <f t="shared" si="109"/>
        <v>0</v>
      </c>
      <c r="AE213" s="1">
        <f t="shared" si="115"/>
        <v>0</v>
      </c>
      <c r="AF213" s="1">
        <f t="shared" si="110"/>
        <v>0</v>
      </c>
      <c r="AG213" s="1">
        <f t="shared" si="110"/>
        <v>0</v>
      </c>
      <c r="AH213" s="1">
        <f t="shared" si="110"/>
        <v>0</v>
      </c>
      <c r="AI213" s="1">
        <f t="shared" si="116"/>
        <v>0</v>
      </c>
      <c r="AJ213" s="9">
        <f t="shared" si="96"/>
        <v>0</v>
      </c>
      <c r="AK213" s="9">
        <f t="shared" si="97"/>
        <v>4.0000000000000003E-5</v>
      </c>
      <c r="AL213" s="9">
        <f t="shared" si="98"/>
        <v>4.0000000000000003E-5</v>
      </c>
      <c r="AM213" s="9">
        <f t="shared" si="99"/>
        <v>0</v>
      </c>
      <c r="AN213" s="9">
        <f t="shared" si="100"/>
        <v>0</v>
      </c>
      <c r="AO213" s="9">
        <f t="shared" si="101"/>
        <v>0</v>
      </c>
      <c r="AP213" s="1">
        <f t="shared" si="111"/>
        <v>0</v>
      </c>
      <c r="AQ213" s="1">
        <f t="shared" si="111"/>
        <v>0</v>
      </c>
      <c r="AS213" s="1">
        <f t="shared" si="112"/>
        <v>0</v>
      </c>
      <c r="AT213" s="1">
        <f t="shared" si="117"/>
        <v>0</v>
      </c>
      <c r="AU213" s="1">
        <f t="shared" si="102"/>
        <v>0</v>
      </c>
      <c r="AV213" s="9">
        <f t="shared" si="113"/>
        <v>0</v>
      </c>
      <c r="AW213" s="9">
        <f t="shared" si="103"/>
        <v>0</v>
      </c>
      <c r="AX213" s="9">
        <f t="shared" si="104"/>
        <v>0</v>
      </c>
      <c r="AY213" s="9">
        <f t="shared" si="105"/>
        <v>0</v>
      </c>
      <c r="AZ213" s="9">
        <f t="shared" si="106"/>
        <v>0</v>
      </c>
      <c r="BA213" s="1" t="e">
        <f t="shared" si="114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>
        <f t="shared" si="95"/>
        <v>3</v>
      </c>
      <c r="C214" s="1">
        <v>15</v>
      </c>
      <c r="D214" s="1">
        <v>1996</v>
      </c>
      <c r="E214" s="1">
        <v>3</v>
      </c>
      <c r="F214" s="1">
        <v>0</v>
      </c>
      <c r="G214" s="1">
        <v>0</v>
      </c>
      <c r="H214" s="1">
        <v>0</v>
      </c>
      <c r="I214" s="1">
        <v>0</v>
      </c>
      <c r="J214" s="5">
        <v>0</v>
      </c>
      <c r="K214" s="5">
        <v>0</v>
      </c>
      <c r="L214" s="5">
        <v>0</v>
      </c>
      <c r="M214" s="111"/>
      <c r="Y214" s="114"/>
      <c r="AA214" s="1">
        <f t="shared" si="107"/>
        <v>1996</v>
      </c>
      <c r="AB214" s="1">
        <f t="shared" si="107"/>
        <v>3</v>
      </c>
      <c r="AC214" s="1">
        <f t="shared" si="108"/>
        <v>0</v>
      </c>
      <c r="AD214" s="1">
        <f t="shared" si="109"/>
        <v>0</v>
      </c>
      <c r="AE214" s="1">
        <f t="shared" si="115"/>
        <v>1</v>
      </c>
      <c r="AF214" s="1">
        <f t="shared" si="110"/>
        <v>0</v>
      </c>
      <c r="AG214" s="1">
        <f t="shared" si="110"/>
        <v>0</v>
      </c>
      <c r="AH214" s="1">
        <f t="shared" si="110"/>
        <v>0</v>
      </c>
      <c r="AI214" s="1">
        <f t="shared" si="116"/>
        <v>1</v>
      </c>
      <c r="AJ214" s="9">
        <f t="shared" si="96"/>
        <v>0</v>
      </c>
      <c r="AK214" s="9">
        <f t="shared" si="97"/>
        <v>6.0000000000000002E-5</v>
      </c>
      <c r="AL214" s="9">
        <f t="shared" si="98"/>
        <v>6.0000000000000002E-5</v>
      </c>
      <c r="AM214" s="9">
        <f t="shared" si="99"/>
        <v>0</v>
      </c>
      <c r="AN214" s="9">
        <f t="shared" si="100"/>
        <v>0</v>
      </c>
      <c r="AO214" s="9">
        <f t="shared" si="101"/>
        <v>2.0000000000000002E-5</v>
      </c>
      <c r="AP214" s="1">
        <f t="shared" si="111"/>
        <v>0</v>
      </c>
      <c r="AQ214" s="1">
        <f t="shared" si="111"/>
        <v>0</v>
      </c>
      <c r="AS214" s="1">
        <f t="shared" si="112"/>
        <v>0</v>
      </c>
      <c r="AT214" s="1">
        <f t="shared" si="117"/>
        <v>0</v>
      </c>
      <c r="AU214" s="1">
        <f t="shared" si="102"/>
        <v>0</v>
      </c>
      <c r="AV214" s="9">
        <f t="shared" si="113"/>
        <v>0</v>
      </c>
      <c r="AW214" s="9">
        <f t="shared" si="103"/>
        <v>0</v>
      </c>
      <c r="AX214" s="9">
        <f t="shared" si="104"/>
        <v>0</v>
      </c>
      <c r="AY214" s="9">
        <f t="shared" si="105"/>
        <v>0</v>
      </c>
      <c r="AZ214" s="9">
        <f t="shared" si="106"/>
        <v>0</v>
      </c>
      <c r="BA214" s="1" t="e">
        <f t="shared" si="114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>
        <f t="shared" si="95"/>
        <v>3</v>
      </c>
      <c r="C215" s="1">
        <v>16</v>
      </c>
      <c r="D215" s="1">
        <v>1996</v>
      </c>
      <c r="E215" s="1">
        <v>3</v>
      </c>
      <c r="F215" s="1">
        <v>0</v>
      </c>
      <c r="G215" s="1">
        <v>0</v>
      </c>
      <c r="H215" s="1">
        <v>0</v>
      </c>
      <c r="I215" s="1">
        <v>0</v>
      </c>
      <c r="J215" s="5">
        <v>0</v>
      </c>
      <c r="K215" s="5">
        <v>0</v>
      </c>
      <c r="L215" s="5">
        <v>0</v>
      </c>
      <c r="M215" s="111"/>
      <c r="Y215" s="114"/>
      <c r="AA215" s="1">
        <f t="shared" si="107"/>
        <v>1996</v>
      </c>
      <c r="AB215" s="1">
        <f t="shared" si="107"/>
        <v>3</v>
      </c>
      <c r="AC215" s="1">
        <f t="shared" si="108"/>
        <v>0</v>
      </c>
      <c r="AD215" s="1">
        <f t="shared" si="109"/>
        <v>0</v>
      </c>
      <c r="AE215" s="1">
        <f t="shared" si="115"/>
        <v>0</v>
      </c>
      <c r="AF215" s="1">
        <f t="shared" si="110"/>
        <v>0</v>
      </c>
      <c r="AG215" s="1">
        <f t="shared" si="110"/>
        <v>0</v>
      </c>
      <c r="AH215" s="1">
        <f t="shared" si="110"/>
        <v>0</v>
      </c>
      <c r="AI215" s="1">
        <f t="shared" si="116"/>
        <v>0</v>
      </c>
      <c r="AJ215" s="9">
        <f t="shared" si="96"/>
        <v>0</v>
      </c>
      <c r="AK215" s="9">
        <f t="shared" si="97"/>
        <v>6.0000000000000002E-5</v>
      </c>
      <c r="AL215" s="9">
        <f t="shared" si="98"/>
        <v>6.0000000000000002E-5</v>
      </c>
      <c r="AM215" s="9">
        <f t="shared" si="99"/>
        <v>0</v>
      </c>
      <c r="AN215" s="9">
        <f t="shared" si="100"/>
        <v>0</v>
      </c>
      <c r="AO215" s="9">
        <f t="shared" si="101"/>
        <v>0</v>
      </c>
      <c r="AP215" s="1">
        <f t="shared" si="111"/>
        <v>0</v>
      </c>
      <c r="AQ215" s="1">
        <f t="shared" si="111"/>
        <v>0</v>
      </c>
      <c r="AS215" s="1">
        <f t="shared" si="112"/>
        <v>0</v>
      </c>
      <c r="AT215" s="1">
        <f t="shared" si="117"/>
        <v>0</v>
      </c>
      <c r="AU215" s="1">
        <f t="shared" si="102"/>
        <v>0</v>
      </c>
      <c r="AV215" s="9">
        <f t="shared" si="113"/>
        <v>0</v>
      </c>
      <c r="AW215" s="9">
        <f t="shared" si="103"/>
        <v>0</v>
      </c>
      <c r="AX215" s="9">
        <f t="shared" si="104"/>
        <v>0</v>
      </c>
      <c r="AY215" s="9">
        <f t="shared" si="105"/>
        <v>0</v>
      </c>
      <c r="AZ215" s="9">
        <f t="shared" si="106"/>
        <v>0</v>
      </c>
      <c r="BA215" s="1" t="e">
        <f t="shared" si="114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>
        <f t="shared" si="95"/>
        <v>4</v>
      </c>
      <c r="C216" s="1">
        <v>17</v>
      </c>
      <c r="D216" s="1">
        <v>1995</v>
      </c>
      <c r="E216" s="1">
        <v>4</v>
      </c>
      <c r="F216" s="1">
        <v>0</v>
      </c>
      <c r="G216" s="1">
        <v>0</v>
      </c>
      <c r="H216" s="1">
        <v>0</v>
      </c>
      <c r="I216" s="1">
        <v>0</v>
      </c>
      <c r="J216" s="5">
        <v>0</v>
      </c>
      <c r="K216" s="5">
        <v>0</v>
      </c>
      <c r="L216" s="5">
        <v>0</v>
      </c>
      <c r="M216" s="111"/>
      <c r="Y216" s="114"/>
      <c r="AA216" s="1">
        <f t="shared" si="107"/>
        <v>1995</v>
      </c>
      <c r="AB216" s="1">
        <f t="shared" si="107"/>
        <v>4</v>
      </c>
      <c r="AC216" s="1">
        <f t="shared" si="108"/>
        <v>0</v>
      </c>
      <c r="AD216" s="1">
        <f t="shared" si="109"/>
        <v>0</v>
      </c>
      <c r="AE216" s="1">
        <f t="shared" si="115"/>
        <v>1</v>
      </c>
      <c r="AF216" s="1">
        <f t="shared" si="110"/>
        <v>0</v>
      </c>
      <c r="AG216" s="1">
        <f t="shared" si="110"/>
        <v>0</v>
      </c>
      <c r="AH216" s="1">
        <f t="shared" si="110"/>
        <v>0</v>
      </c>
      <c r="AI216" s="1">
        <f t="shared" si="116"/>
        <v>1</v>
      </c>
      <c r="AJ216" s="9">
        <f t="shared" si="96"/>
        <v>0</v>
      </c>
      <c r="AK216" s="9">
        <f t="shared" si="97"/>
        <v>8.0000000000000007E-5</v>
      </c>
      <c r="AL216" s="9">
        <f t="shared" si="98"/>
        <v>8.0000000000000007E-5</v>
      </c>
      <c r="AM216" s="9">
        <f t="shared" si="99"/>
        <v>0</v>
      </c>
      <c r="AN216" s="9">
        <f t="shared" si="100"/>
        <v>0</v>
      </c>
      <c r="AO216" s="9">
        <f t="shared" si="101"/>
        <v>2.0000000000000002E-5</v>
      </c>
      <c r="AP216" s="1">
        <f t="shared" si="111"/>
        <v>0</v>
      </c>
      <c r="AQ216" s="1">
        <f t="shared" si="111"/>
        <v>0</v>
      </c>
      <c r="AS216" s="1">
        <f t="shared" si="112"/>
        <v>0</v>
      </c>
      <c r="AT216" s="1">
        <f t="shared" si="117"/>
        <v>0</v>
      </c>
      <c r="AU216" s="1">
        <f t="shared" si="102"/>
        <v>0</v>
      </c>
      <c r="AV216" s="9">
        <f t="shared" si="113"/>
        <v>0</v>
      </c>
      <c r="AW216" s="9">
        <f t="shared" si="103"/>
        <v>0</v>
      </c>
      <c r="AX216" s="9">
        <f t="shared" si="104"/>
        <v>0</v>
      </c>
      <c r="AY216" s="9">
        <f t="shared" si="105"/>
        <v>0</v>
      </c>
      <c r="AZ216" s="9">
        <f t="shared" si="106"/>
        <v>0</v>
      </c>
      <c r="BA216" s="1" t="e">
        <f t="shared" si="114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>
        <f t="shared" si="95"/>
        <v>4</v>
      </c>
      <c r="C217" s="1">
        <v>18</v>
      </c>
      <c r="D217" s="1">
        <v>1995</v>
      </c>
      <c r="E217" s="1">
        <v>4</v>
      </c>
      <c r="F217" s="1">
        <v>0</v>
      </c>
      <c r="G217" s="1">
        <v>0</v>
      </c>
      <c r="H217" s="1">
        <v>0</v>
      </c>
      <c r="I217" s="1">
        <v>0</v>
      </c>
      <c r="J217" s="5">
        <v>0</v>
      </c>
      <c r="K217" s="5">
        <v>0</v>
      </c>
      <c r="L217" s="5">
        <v>0</v>
      </c>
      <c r="M217" s="111"/>
      <c r="Y217" s="114"/>
      <c r="AA217" s="1">
        <f t="shared" si="107"/>
        <v>1995</v>
      </c>
      <c r="AB217" s="1">
        <f t="shared" si="107"/>
        <v>4</v>
      </c>
      <c r="AC217" s="1">
        <f t="shared" si="108"/>
        <v>0</v>
      </c>
      <c r="AD217" s="1">
        <f t="shared" si="109"/>
        <v>0</v>
      </c>
      <c r="AE217" s="1">
        <f t="shared" si="115"/>
        <v>0</v>
      </c>
      <c r="AF217" s="1">
        <f t="shared" si="110"/>
        <v>0</v>
      </c>
      <c r="AG217" s="1">
        <f t="shared" si="110"/>
        <v>0</v>
      </c>
      <c r="AH217" s="1">
        <f t="shared" si="110"/>
        <v>0</v>
      </c>
      <c r="AI217" s="1">
        <f t="shared" si="116"/>
        <v>0</v>
      </c>
      <c r="AJ217" s="9">
        <f t="shared" si="96"/>
        <v>0</v>
      </c>
      <c r="AK217" s="9">
        <f t="shared" si="97"/>
        <v>8.0000000000000007E-5</v>
      </c>
      <c r="AL217" s="9">
        <f t="shared" si="98"/>
        <v>8.0000000000000007E-5</v>
      </c>
      <c r="AM217" s="9">
        <f t="shared" si="99"/>
        <v>0</v>
      </c>
      <c r="AN217" s="9">
        <f t="shared" si="100"/>
        <v>0</v>
      </c>
      <c r="AO217" s="9">
        <f t="shared" si="101"/>
        <v>0</v>
      </c>
      <c r="AP217" s="1">
        <f t="shared" si="111"/>
        <v>0</v>
      </c>
      <c r="AQ217" s="1">
        <f t="shared" si="111"/>
        <v>0</v>
      </c>
      <c r="AS217" s="1">
        <f t="shared" si="112"/>
        <v>0</v>
      </c>
      <c r="AT217" s="1">
        <f t="shared" si="117"/>
        <v>0</v>
      </c>
      <c r="AU217" s="1">
        <f t="shared" si="102"/>
        <v>0</v>
      </c>
      <c r="AV217" s="9">
        <f t="shared" si="113"/>
        <v>0</v>
      </c>
      <c r="AW217" s="9">
        <f t="shared" si="103"/>
        <v>0</v>
      </c>
      <c r="AX217" s="9">
        <f t="shared" si="104"/>
        <v>0</v>
      </c>
      <c r="AY217" s="9">
        <f t="shared" si="105"/>
        <v>0</v>
      </c>
      <c r="AZ217" s="9">
        <f t="shared" si="106"/>
        <v>0</v>
      </c>
      <c r="BA217" s="1" t="e">
        <f t="shared" si="114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>
        <f t="shared" si="95"/>
        <v>4</v>
      </c>
      <c r="C218" s="1">
        <v>19</v>
      </c>
      <c r="D218" s="1">
        <v>1995</v>
      </c>
      <c r="E218" s="1">
        <v>4</v>
      </c>
      <c r="F218" s="1">
        <v>0</v>
      </c>
      <c r="G218" s="1">
        <v>0</v>
      </c>
      <c r="H218" s="1">
        <v>0</v>
      </c>
      <c r="I218" s="1">
        <v>0</v>
      </c>
      <c r="J218" s="5">
        <v>0</v>
      </c>
      <c r="K218" s="5">
        <v>0</v>
      </c>
      <c r="L218" s="5">
        <v>0</v>
      </c>
      <c r="M218" s="111"/>
      <c r="Y218" s="114"/>
      <c r="AA218" s="1">
        <f t="shared" si="107"/>
        <v>1995</v>
      </c>
      <c r="AB218" s="1">
        <f t="shared" si="107"/>
        <v>4</v>
      </c>
      <c r="AC218" s="1">
        <f t="shared" si="108"/>
        <v>0</v>
      </c>
      <c r="AD218" s="1">
        <f t="shared" si="109"/>
        <v>0</v>
      </c>
      <c r="AE218" s="1">
        <f t="shared" si="115"/>
        <v>0</v>
      </c>
      <c r="AF218" s="1">
        <f t="shared" si="110"/>
        <v>0</v>
      </c>
      <c r="AG218" s="1">
        <f t="shared" si="110"/>
        <v>0</v>
      </c>
      <c r="AH218" s="1">
        <f t="shared" si="110"/>
        <v>0</v>
      </c>
      <c r="AI218" s="1">
        <f t="shared" si="116"/>
        <v>0</v>
      </c>
      <c r="AJ218" s="9">
        <f t="shared" si="96"/>
        <v>0</v>
      </c>
      <c r="AK218" s="9">
        <f t="shared" si="97"/>
        <v>8.0000000000000007E-5</v>
      </c>
      <c r="AL218" s="9">
        <f t="shared" si="98"/>
        <v>8.0000000000000007E-5</v>
      </c>
      <c r="AM218" s="9">
        <f t="shared" si="99"/>
        <v>0</v>
      </c>
      <c r="AN218" s="9">
        <f t="shared" si="100"/>
        <v>0</v>
      </c>
      <c r="AO218" s="9">
        <f t="shared" si="101"/>
        <v>0</v>
      </c>
      <c r="AP218" s="1">
        <f t="shared" si="111"/>
        <v>0</v>
      </c>
      <c r="AQ218" s="1">
        <f t="shared" si="111"/>
        <v>0</v>
      </c>
      <c r="AS218" s="1">
        <f t="shared" si="112"/>
        <v>0</v>
      </c>
      <c r="AT218" s="1">
        <f t="shared" si="117"/>
        <v>0</v>
      </c>
      <c r="AU218" s="1">
        <f t="shared" si="102"/>
        <v>0</v>
      </c>
      <c r="AV218" s="9">
        <f t="shared" si="113"/>
        <v>0</v>
      </c>
      <c r="AW218" s="9">
        <f t="shared" si="103"/>
        <v>0</v>
      </c>
      <c r="AX218" s="9">
        <f t="shared" si="104"/>
        <v>0</v>
      </c>
      <c r="AY218" s="9">
        <f t="shared" si="105"/>
        <v>0</v>
      </c>
      <c r="AZ218" s="9">
        <f t="shared" si="106"/>
        <v>0</v>
      </c>
      <c r="BA218" s="1" t="e">
        <f t="shared" si="114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>
        <f t="shared" si="95"/>
        <v>5</v>
      </c>
      <c r="C219" s="3">
        <v>20</v>
      </c>
      <c r="D219" s="3">
        <v>1994</v>
      </c>
      <c r="E219" s="3">
        <v>5</v>
      </c>
      <c r="F219" s="3">
        <v>0</v>
      </c>
      <c r="G219" s="3">
        <v>0</v>
      </c>
      <c r="H219" s="3">
        <v>0</v>
      </c>
      <c r="I219" s="3">
        <v>0</v>
      </c>
      <c r="J219" s="80">
        <v>0</v>
      </c>
      <c r="K219" s="80">
        <v>0</v>
      </c>
      <c r="L219" s="80">
        <v>0</v>
      </c>
      <c r="M219" s="11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116"/>
      <c r="Z219" s="3"/>
      <c r="AA219" s="1">
        <f t="shared" si="107"/>
        <v>1994</v>
      </c>
      <c r="AB219" s="1">
        <f t="shared" si="107"/>
        <v>5</v>
      </c>
      <c r="AC219" s="1">
        <f t="shared" si="108"/>
        <v>0</v>
      </c>
      <c r="AD219" s="1">
        <f t="shared" si="109"/>
        <v>0</v>
      </c>
      <c r="AE219" s="1">
        <f t="shared" si="115"/>
        <v>1</v>
      </c>
      <c r="AF219" s="1">
        <f t="shared" si="110"/>
        <v>0</v>
      </c>
      <c r="AG219" s="1">
        <f t="shared" si="110"/>
        <v>0</v>
      </c>
      <c r="AH219" s="1">
        <f t="shared" si="110"/>
        <v>0</v>
      </c>
      <c r="AI219" s="1">
        <f t="shared" si="116"/>
        <v>1</v>
      </c>
      <c r="AJ219" s="9">
        <f t="shared" si="96"/>
        <v>0</v>
      </c>
      <c r="AK219" s="9">
        <f t="shared" si="97"/>
        <v>1E-4</v>
      </c>
      <c r="AL219" s="9">
        <f t="shared" si="98"/>
        <v>1E-4</v>
      </c>
      <c r="AM219" s="9">
        <f t="shared" si="99"/>
        <v>0</v>
      </c>
      <c r="AN219" s="9">
        <f t="shared" si="100"/>
        <v>0</v>
      </c>
      <c r="AO219" s="9">
        <f t="shared" si="101"/>
        <v>2.0000000000000002E-5</v>
      </c>
      <c r="AP219" s="1">
        <f t="shared" si="111"/>
        <v>0</v>
      </c>
      <c r="AQ219" s="1">
        <f t="shared" si="111"/>
        <v>0</v>
      </c>
      <c r="AS219" s="1">
        <f t="shared" si="112"/>
        <v>0</v>
      </c>
      <c r="AT219" s="1">
        <f t="shared" si="117"/>
        <v>0</v>
      </c>
      <c r="AU219" s="1">
        <f t="shared" si="102"/>
        <v>0</v>
      </c>
      <c r="AV219" s="9">
        <f t="shared" si="113"/>
        <v>0</v>
      </c>
      <c r="AW219" s="9">
        <f t="shared" si="103"/>
        <v>0</v>
      </c>
      <c r="AX219" s="9">
        <f t="shared" si="104"/>
        <v>0</v>
      </c>
      <c r="AY219" s="9">
        <f t="shared" si="105"/>
        <v>0</v>
      </c>
      <c r="AZ219" s="9">
        <f t="shared" si="106"/>
        <v>0</v>
      </c>
      <c r="BA219" s="1" t="e">
        <f t="shared" si="114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>
        <f t="shared" si="95"/>
        <v>5</v>
      </c>
      <c r="C220" s="3">
        <v>21</v>
      </c>
      <c r="D220" s="3">
        <v>1993</v>
      </c>
      <c r="E220" s="3">
        <v>5</v>
      </c>
      <c r="F220" s="3">
        <v>0</v>
      </c>
      <c r="G220" s="3">
        <v>0</v>
      </c>
      <c r="H220" s="3">
        <v>0</v>
      </c>
      <c r="I220" s="3">
        <v>0</v>
      </c>
      <c r="J220" s="80">
        <v>0</v>
      </c>
      <c r="K220" s="80">
        <v>0</v>
      </c>
      <c r="L220" s="80">
        <v>0</v>
      </c>
      <c r="M220" s="11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116"/>
      <c r="Z220" s="3"/>
      <c r="AA220" s="1">
        <f t="shared" si="107"/>
        <v>1993</v>
      </c>
      <c r="AB220" s="1">
        <f t="shared" si="107"/>
        <v>5</v>
      </c>
      <c r="AC220" s="1">
        <f t="shared" si="108"/>
        <v>0</v>
      </c>
      <c r="AD220" s="1">
        <f t="shared" si="109"/>
        <v>0</v>
      </c>
      <c r="AE220" s="1">
        <f t="shared" si="115"/>
        <v>0</v>
      </c>
      <c r="AF220" s="1">
        <f t="shared" si="110"/>
        <v>0</v>
      </c>
      <c r="AG220" s="1">
        <f t="shared" si="110"/>
        <v>0</v>
      </c>
      <c r="AH220" s="1">
        <f t="shared" si="110"/>
        <v>0</v>
      </c>
      <c r="AI220" s="1">
        <f t="shared" si="116"/>
        <v>0</v>
      </c>
      <c r="AJ220" s="9">
        <f t="shared" si="96"/>
        <v>0</v>
      </c>
      <c r="AK220" s="9">
        <f t="shared" si="97"/>
        <v>1E-4</v>
      </c>
      <c r="AL220" s="9">
        <f t="shared" si="98"/>
        <v>1E-4</v>
      </c>
      <c r="AM220" s="9">
        <f t="shared" si="99"/>
        <v>0</v>
      </c>
      <c r="AN220" s="9">
        <f t="shared" si="100"/>
        <v>0</v>
      </c>
      <c r="AO220" s="9">
        <f t="shared" si="101"/>
        <v>0</v>
      </c>
      <c r="AP220" s="1">
        <f t="shared" si="111"/>
        <v>0</v>
      </c>
      <c r="AQ220" s="1">
        <f t="shared" si="111"/>
        <v>0</v>
      </c>
      <c r="AS220" s="1">
        <f t="shared" si="112"/>
        <v>0</v>
      </c>
      <c r="AT220" s="1">
        <f t="shared" si="117"/>
        <v>0</v>
      </c>
      <c r="AU220" s="1">
        <f t="shared" si="102"/>
        <v>0</v>
      </c>
      <c r="AV220" s="9">
        <f t="shared" si="113"/>
        <v>0</v>
      </c>
      <c r="AW220" s="9">
        <f t="shared" si="103"/>
        <v>0</v>
      </c>
      <c r="AX220" s="9">
        <f t="shared" si="104"/>
        <v>0</v>
      </c>
      <c r="AY220" s="9">
        <f t="shared" si="105"/>
        <v>0</v>
      </c>
      <c r="AZ220" s="9">
        <f t="shared" si="106"/>
        <v>0</v>
      </c>
      <c r="BA220" s="1" t="e">
        <f t="shared" si="114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>
        <f t="shared" si="95"/>
        <v>6</v>
      </c>
      <c r="C221" s="3">
        <v>22</v>
      </c>
      <c r="D221" s="3">
        <v>1993</v>
      </c>
      <c r="E221" s="3">
        <v>6</v>
      </c>
      <c r="F221" s="3">
        <v>0</v>
      </c>
      <c r="G221" s="3">
        <v>0</v>
      </c>
      <c r="H221" s="3">
        <v>0</v>
      </c>
      <c r="I221" s="3">
        <v>0</v>
      </c>
      <c r="J221" s="80">
        <v>0</v>
      </c>
      <c r="K221" s="80">
        <v>0</v>
      </c>
      <c r="L221" s="80">
        <v>0</v>
      </c>
      <c r="M221" s="11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116"/>
      <c r="Z221" s="3"/>
      <c r="AA221" s="1">
        <f t="shared" si="107"/>
        <v>1993</v>
      </c>
      <c r="AB221" s="1">
        <f t="shared" si="107"/>
        <v>6</v>
      </c>
      <c r="AC221" s="1">
        <f t="shared" si="108"/>
        <v>0</v>
      </c>
      <c r="AD221" s="1">
        <f t="shared" si="109"/>
        <v>0</v>
      </c>
      <c r="AE221" s="1">
        <f t="shared" si="115"/>
        <v>1</v>
      </c>
      <c r="AF221" s="1">
        <f t="shared" si="110"/>
        <v>0</v>
      </c>
      <c r="AG221" s="1">
        <f t="shared" si="110"/>
        <v>0</v>
      </c>
      <c r="AH221" s="1">
        <f t="shared" si="110"/>
        <v>0</v>
      </c>
      <c r="AI221" s="1">
        <f t="shared" si="116"/>
        <v>1</v>
      </c>
      <c r="AJ221" s="9">
        <f t="shared" si="96"/>
        <v>0</v>
      </c>
      <c r="AK221" s="9">
        <f t="shared" si="97"/>
        <v>1.2E-4</v>
      </c>
      <c r="AL221" s="9">
        <f t="shared" si="98"/>
        <v>1.2E-4</v>
      </c>
      <c r="AM221" s="9">
        <f t="shared" si="99"/>
        <v>0</v>
      </c>
      <c r="AN221" s="9">
        <f t="shared" si="100"/>
        <v>0</v>
      </c>
      <c r="AO221" s="9">
        <f t="shared" si="101"/>
        <v>2.0000000000000002E-5</v>
      </c>
      <c r="AP221" s="1">
        <f t="shared" si="111"/>
        <v>0</v>
      </c>
      <c r="AQ221" s="1">
        <f t="shared" si="111"/>
        <v>0</v>
      </c>
      <c r="AS221" s="1">
        <f t="shared" si="112"/>
        <v>0</v>
      </c>
      <c r="AT221" s="1">
        <f t="shared" si="117"/>
        <v>0</v>
      </c>
      <c r="AU221" s="1">
        <f t="shared" si="102"/>
        <v>0</v>
      </c>
      <c r="AV221" s="9">
        <f t="shared" si="113"/>
        <v>0</v>
      </c>
      <c r="AW221" s="9">
        <f t="shared" si="103"/>
        <v>0</v>
      </c>
      <c r="AX221" s="9">
        <f t="shared" si="104"/>
        <v>0</v>
      </c>
      <c r="AY221" s="9">
        <f t="shared" si="105"/>
        <v>0</v>
      </c>
      <c r="AZ221" s="9">
        <f t="shared" si="106"/>
        <v>0</v>
      </c>
      <c r="BA221" s="1" t="e">
        <f t="shared" si="114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>
        <f t="shared" si="95"/>
        <v>7</v>
      </c>
      <c r="C222" s="3">
        <v>23</v>
      </c>
      <c r="D222" s="3">
        <v>1992</v>
      </c>
      <c r="E222" s="3">
        <v>7</v>
      </c>
      <c r="F222" s="3">
        <v>0</v>
      </c>
      <c r="G222" s="3">
        <v>0</v>
      </c>
      <c r="H222" s="3">
        <v>0</v>
      </c>
      <c r="I222" s="3">
        <v>0</v>
      </c>
      <c r="J222" s="80">
        <v>0</v>
      </c>
      <c r="K222" s="80">
        <v>0</v>
      </c>
      <c r="L222" s="80">
        <v>0</v>
      </c>
      <c r="M222" s="11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116"/>
      <c r="Z222" s="3"/>
      <c r="AA222" s="1">
        <f t="shared" si="107"/>
        <v>1992</v>
      </c>
      <c r="AB222" s="1">
        <f t="shared" si="107"/>
        <v>7</v>
      </c>
      <c r="AC222" s="1">
        <f t="shared" si="108"/>
        <v>0</v>
      </c>
      <c r="AD222" s="1">
        <f t="shared" si="109"/>
        <v>0</v>
      </c>
      <c r="AE222" s="1">
        <f t="shared" si="115"/>
        <v>1</v>
      </c>
      <c r="AF222" s="1">
        <f t="shared" si="110"/>
        <v>0</v>
      </c>
      <c r="AG222" s="1">
        <f t="shared" si="110"/>
        <v>0</v>
      </c>
      <c r="AH222" s="1">
        <f t="shared" si="110"/>
        <v>0</v>
      </c>
      <c r="AI222" s="1">
        <f t="shared" si="116"/>
        <v>1</v>
      </c>
      <c r="AJ222" s="9">
        <f t="shared" si="96"/>
        <v>0</v>
      </c>
      <c r="AK222" s="9">
        <f t="shared" si="97"/>
        <v>1.3999999999999999E-4</v>
      </c>
      <c r="AL222" s="9">
        <f t="shared" si="98"/>
        <v>1.3999999999999999E-4</v>
      </c>
      <c r="AM222" s="9">
        <f t="shared" si="99"/>
        <v>0</v>
      </c>
      <c r="AN222" s="9">
        <f t="shared" si="100"/>
        <v>0</v>
      </c>
      <c r="AO222" s="9">
        <f t="shared" si="101"/>
        <v>2.0000000000000002E-5</v>
      </c>
      <c r="AP222" s="1">
        <f t="shared" si="111"/>
        <v>0</v>
      </c>
      <c r="AQ222" s="1">
        <f t="shared" si="111"/>
        <v>0</v>
      </c>
      <c r="AS222" s="1">
        <f t="shared" si="112"/>
        <v>0</v>
      </c>
      <c r="AT222" s="1">
        <f t="shared" si="117"/>
        <v>0</v>
      </c>
      <c r="AU222" s="1">
        <f t="shared" si="102"/>
        <v>0</v>
      </c>
      <c r="AV222" s="9">
        <f t="shared" si="113"/>
        <v>0</v>
      </c>
      <c r="AW222" s="9">
        <f t="shared" si="103"/>
        <v>0</v>
      </c>
      <c r="AX222" s="9">
        <f t="shared" si="104"/>
        <v>0</v>
      </c>
      <c r="AY222" s="9">
        <f t="shared" si="105"/>
        <v>0</v>
      </c>
      <c r="AZ222" s="9">
        <f t="shared" si="106"/>
        <v>0</v>
      </c>
      <c r="BA222" s="1" t="e">
        <f t="shared" si="114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>
        <f t="shared" si="95"/>
        <v>7</v>
      </c>
      <c r="C223" s="3">
        <v>24</v>
      </c>
      <c r="D223" s="3">
        <v>1991</v>
      </c>
      <c r="E223" s="3">
        <v>7</v>
      </c>
      <c r="F223" s="3">
        <v>0</v>
      </c>
      <c r="G223" s="3">
        <v>0</v>
      </c>
      <c r="H223" s="3">
        <v>0</v>
      </c>
      <c r="I223" s="3">
        <v>0</v>
      </c>
      <c r="J223" s="80">
        <v>0</v>
      </c>
      <c r="K223" s="80">
        <v>0</v>
      </c>
      <c r="L223" s="80">
        <v>0</v>
      </c>
      <c r="M223" s="11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116"/>
      <c r="Z223" s="3"/>
      <c r="AA223" s="1">
        <f t="shared" si="107"/>
        <v>1991</v>
      </c>
      <c r="AB223" s="1">
        <f t="shared" si="107"/>
        <v>7</v>
      </c>
      <c r="AC223" s="1">
        <f t="shared" si="108"/>
        <v>0</v>
      </c>
      <c r="AD223" s="1">
        <f t="shared" si="109"/>
        <v>0</v>
      </c>
      <c r="AE223" s="1">
        <f t="shared" si="115"/>
        <v>0</v>
      </c>
      <c r="AF223" s="1">
        <f t="shared" si="110"/>
        <v>0</v>
      </c>
      <c r="AG223" s="1">
        <f t="shared" si="110"/>
        <v>0</v>
      </c>
      <c r="AH223" s="1">
        <f t="shared" si="110"/>
        <v>0</v>
      </c>
      <c r="AI223" s="1">
        <f t="shared" si="116"/>
        <v>0</v>
      </c>
      <c r="AJ223" s="9">
        <f t="shared" si="96"/>
        <v>0</v>
      </c>
      <c r="AK223" s="9">
        <f t="shared" si="97"/>
        <v>1.3999999999999999E-4</v>
      </c>
      <c r="AL223" s="9">
        <f t="shared" si="98"/>
        <v>1.3999999999999999E-4</v>
      </c>
      <c r="AM223" s="9">
        <f t="shared" si="99"/>
        <v>0</v>
      </c>
      <c r="AN223" s="9">
        <f t="shared" si="100"/>
        <v>0</v>
      </c>
      <c r="AO223" s="9">
        <f t="shared" si="101"/>
        <v>0</v>
      </c>
      <c r="AP223" s="1">
        <f t="shared" si="111"/>
        <v>0</v>
      </c>
      <c r="AQ223" s="1">
        <f t="shared" si="111"/>
        <v>0</v>
      </c>
      <c r="AS223" s="1">
        <f t="shared" si="112"/>
        <v>0</v>
      </c>
      <c r="AT223" s="1">
        <f t="shared" si="117"/>
        <v>0</v>
      </c>
      <c r="AU223" s="1">
        <f t="shared" si="102"/>
        <v>0</v>
      </c>
      <c r="AV223" s="9">
        <f t="shared" si="113"/>
        <v>0</v>
      </c>
      <c r="AW223" s="9">
        <f t="shared" si="103"/>
        <v>0</v>
      </c>
      <c r="AX223" s="9">
        <f t="shared" si="104"/>
        <v>0</v>
      </c>
      <c r="AY223" s="9">
        <f t="shared" si="105"/>
        <v>0</v>
      </c>
      <c r="AZ223" s="9">
        <f t="shared" si="106"/>
        <v>0</v>
      </c>
      <c r="BA223" s="1" t="e">
        <f t="shared" si="114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>
        <f t="shared" si="95"/>
        <v>8</v>
      </c>
      <c r="C224" s="3">
        <v>25</v>
      </c>
      <c r="D224" s="3">
        <v>1991</v>
      </c>
      <c r="E224" s="3">
        <v>8</v>
      </c>
      <c r="F224" s="3">
        <v>0</v>
      </c>
      <c r="G224" s="3">
        <v>0</v>
      </c>
      <c r="H224" s="3">
        <v>0</v>
      </c>
      <c r="I224" s="3">
        <v>0</v>
      </c>
      <c r="J224" s="80">
        <v>0</v>
      </c>
      <c r="K224" s="80">
        <v>0</v>
      </c>
      <c r="L224" s="80">
        <v>0</v>
      </c>
      <c r="M224" s="11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116"/>
      <c r="Z224" s="3"/>
      <c r="AA224" s="1">
        <f t="shared" si="107"/>
        <v>1991</v>
      </c>
      <c r="AB224" s="1">
        <f t="shared" si="107"/>
        <v>8</v>
      </c>
      <c r="AC224" s="1">
        <f t="shared" si="108"/>
        <v>0</v>
      </c>
      <c r="AD224" s="1">
        <f t="shared" si="109"/>
        <v>0</v>
      </c>
      <c r="AE224" s="1">
        <f t="shared" si="115"/>
        <v>1</v>
      </c>
      <c r="AF224" s="1">
        <f t="shared" si="110"/>
        <v>0</v>
      </c>
      <c r="AG224" s="1">
        <f t="shared" si="110"/>
        <v>0</v>
      </c>
      <c r="AH224" s="1">
        <f t="shared" si="110"/>
        <v>0</v>
      </c>
      <c r="AI224" s="1">
        <f t="shared" si="116"/>
        <v>1</v>
      </c>
      <c r="AJ224" s="9">
        <f t="shared" si="96"/>
        <v>0</v>
      </c>
      <c r="AK224" s="9">
        <f t="shared" si="97"/>
        <v>1.6000000000000001E-4</v>
      </c>
      <c r="AL224" s="9">
        <f t="shared" si="98"/>
        <v>1.6000000000000001E-4</v>
      </c>
      <c r="AM224" s="9">
        <f t="shared" si="99"/>
        <v>0</v>
      </c>
      <c r="AN224" s="9">
        <f t="shared" si="100"/>
        <v>0</v>
      </c>
      <c r="AO224" s="9">
        <f t="shared" si="101"/>
        <v>2.0000000000000002E-5</v>
      </c>
      <c r="AP224" s="1">
        <f t="shared" si="111"/>
        <v>0</v>
      </c>
      <c r="AQ224" s="1">
        <f t="shared" si="111"/>
        <v>0</v>
      </c>
      <c r="AS224" s="1">
        <f t="shared" si="112"/>
        <v>0</v>
      </c>
      <c r="AT224" s="1">
        <f t="shared" si="117"/>
        <v>0</v>
      </c>
      <c r="AU224" s="1">
        <f t="shared" si="102"/>
        <v>0</v>
      </c>
      <c r="AV224" s="9">
        <f t="shared" si="113"/>
        <v>0</v>
      </c>
      <c r="AW224" s="9">
        <f t="shared" si="103"/>
        <v>0</v>
      </c>
      <c r="AX224" s="9">
        <f t="shared" si="104"/>
        <v>0</v>
      </c>
      <c r="AY224" s="9">
        <f t="shared" si="105"/>
        <v>0</v>
      </c>
      <c r="AZ224" s="9">
        <f t="shared" si="106"/>
        <v>0</v>
      </c>
      <c r="BA224" s="1" t="e">
        <f t="shared" si="114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>
        <f t="shared" si="95"/>
        <v>9</v>
      </c>
      <c r="C225" s="3">
        <v>26</v>
      </c>
      <c r="D225" s="3">
        <v>1990</v>
      </c>
      <c r="E225" s="3">
        <v>9</v>
      </c>
      <c r="F225" s="3">
        <v>0</v>
      </c>
      <c r="G225" s="3">
        <v>0</v>
      </c>
      <c r="H225" s="3">
        <v>0</v>
      </c>
      <c r="I225" s="3">
        <v>0</v>
      </c>
      <c r="J225" s="80">
        <v>0</v>
      </c>
      <c r="K225" s="80">
        <v>0</v>
      </c>
      <c r="L225" s="80">
        <v>0</v>
      </c>
      <c r="M225" s="11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116"/>
      <c r="Z225" s="3"/>
      <c r="AA225" s="1">
        <f t="shared" si="107"/>
        <v>1990</v>
      </c>
      <c r="AB225" s="1">
        <f t="shared" si="107"/>
        <v>9</v>
      </c>
      <c r="AC225" s="1">
        <f t="shared" si="108"/>
        <v>0</v>
      </c>
      <c r="AD225" s="1">
        <f t="shared" si="109"/>
        <v>0</v>
      </c>
      <c r="AE225" s="1">
        <f t="shared" si="115"/>
        <v>1</v>
      </c>
      <c r="AF225" s="1">
        <f t="shared" si="110"/>
        <v>0</v>
      </c>
      <c r="AG225" s="1">
        <f t="shared" si="110"/>
        <v>0</v>
      </c>
      <c r="AH225" s="1">
        <f t="shared" si="110"/>
        <v>0</v>
      </c>
      <c r="AI225" s="1">
        <f t="shared" si="116"/>
        <v>1</v>
      </c>
      <c r="AJ225" s="9">
        <f t="shared" si="96"/>
        <v>0</v>
      </c>
      <c r="AK225" s="9">
        <f t="shared" si="97"/>
        <v>1.8000000000000001E-4</v>
      </c>
      <c r="AL225" s="9">
        <f t="shared" si="98"/>
        <v>1.8000000000000001E-4</v>
      </c>
      <c r="AM225" s="9">
        <f t="shared" si="99"/>
        <v>0</v>
      </c>
      <c r="AN225" s="9">
        <f t="shared" si="100"/>
        <v>0</v>
      </c>
      <c r="AO225" s="9">
        <f t="shared" si="101"/>
        <v>2.0000000000000002E-5</v>
      </c>
      <c r="AP225" s="1">
        <f t="shared" si="111"/>
        <v>0</v>
      </c>
      <c r="AQ225" s="1">
        <f t="shared" si="111"/>
        <v>0</v>
      </c>
      <c r="AS225" s="1">
        <f t="shared" si="112"/>
        <v>0</v>
      </c>
      <c r="AT225" s="1">
        <f t="shared" si="117"/>
        <v>0</v>
      </c>
      <c r="AU225" s="1">
        <f t="shared" si="102"/>
        <v>0</v>
      </c>
      <c r="AV225" s="9">
        <f t="shared" si="113"/>
        <v>0</v>
      </c>
      <c r="AW225" s="9">
        <f t="shared" si="103"/>
        <v>0</v>
      </c>
      <c r="AX225" s="9">
        <f t="shared" si="104"/>
        <v>0</v>
      </c>
      <c r="AY225" s="9">
        <f t="shared" si="105"/>
        <v>0</v>
      </c>
      <c r="AZ225" s="9">
        <f t="shared" si="106"/>
        <v>0</v>
      </c>
      <c r="BA225" s="1" t="e">
        <f t="shared" si="114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>
        <f t="shared" si="95"/>
        <v>10</v>
      </c>
      <c r="C226" s="3">
        <v>27</v>
      </c>
      <c r="D226" s="3">
        <v>1989</v>
      </c>
      <c r="E226" s="3">
        <v>10</v>
      </c>
      <c r="F226" s="3">
        <v>0</v>
      </c>
      <c r="G226" s="3">
        <v>0</v>
      </c>
      <c r="H226" s="3">
        <v>0</v>
      </c>
      <c r="I226" s="3">
        <v>0</v>
      </c>
      <c r="J226" s="80">
        <v>0</v>
      </c>
      <c r="K226" s="80">
        <v>0</v>
      </c>
      <c r="L226" s="80">
        <v>0</v>
      </c>
      <c r="M226" s="11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116"/>
      <c r="Z226" s="3"/>
      <c r="AA226" s="1">
        <f t="shared" si="107"/>
        <v>1989</v>
      </c>
      <c r="AB226" s="1">
        <f t="shared" si="107"/>
        <v>10</v>
      </c>
      <c r="AC226" s="1">
        <f t="shared" si="108"/>
        <v>0</v>
      </c>
      <c r="AD226" s="1">
        <f t="shared" si="109"/>
        <v>0</v>
      </c>
      <c r="AE226" s="1">
        <f t="shared" si="115"/>
        <v>1</v>
      </c>
      <c r="AF226" s="1">
        <f t="shared" si="110"/>
        <v>0</v>
      </c>
      <c r="AG226" s="1">
        <f t="shared" si="110"/>
        <v>0</v>
      </c>
      <c r="AH226" s="1">
        <f t="shared" si="110"/>
        <v>0</v>
      </c>
      <c r="AI226" s="1">
        <f t="shared" si="116"/>
        <v>1</v>
      </c>
      <c r="AJ226" s="9">
        <f t="shared" si="96"/>
        <v>0</v>
      </c>
      <c r="AK226" s="9">
        <f t="shared" si="97"/>
        <v>2.0000000000000001E-4</v>
      </c>
      <c r="AL226" s="9">
        <f t="shared" si="98"/>
        <v>2.0000000000000001E-4</v>
      </c>
      <c r="AM226" s="9">
        <f t="shared" si="99"/>
        <v>0</v>
      </c>
      <c r="AN226" s="9">
        <f t="shared" si="100"/>
        <v>0</v>
      </c>
      <c r="AO226" s="9">
        <f t="shared" si="101"/>
        <v>2.0000000000000002E-5</v>
      </c>
      <c r="AP226" s="1">
        <f t="shared" si="111"/>
        <v>0</v>
      </c>
      <c r="AQ226" s="1">
        <f t="shared" si="111"/>
        <v>0</v>
      </c>
      <c r="AS226" s="1">
        <f t="shared" si="112"/>
        <v>0</v>
      </c>
      <c r="AT226" s="1">
        <f t="shared" si="117"/>
        <v>0</v>
      </c>
      <c r="AU226" s="1">
        <f t="shared" si="102"/>
        <v>0</v>
      </c>
      <c r="AV226" s="9">
        <f t="shared" si="113"/>
        <v>0</v>
      </c>
      <c r="AW226" s="9">
        <f t="shared" si="103"/>
        <v>0</v>
      </c>
      <c r="AX226" s="9">
        <f t="shared" si="104"/>
        <v>0</v>
      </c>
      <c r="AY226" s="9">
        <f t="shared" si="105"/>
        <v>0</v>
      </c>
      <c r="AZ226" s="9">
        <f t="shared" si="106"/>
        <v>0</v>
      </c>
      <c r="BA226" s="1" t="e">
        <f t="shared" si="114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>
        <f t="shared" si="95"/>
        <v>11</v>
      </c>
      <c r="C227" s="3">
        <v>28</v>
      </c>
      <c r="D227" s="3">
        <v>1988</v>
      </c>
      <c r="E227" s="3">
        <v>11</v>
      </c>
      <c r="F227" s="3">
        <v>0</v>
      </c>
      <c r="G227" s="3">
        <v>0</v>
      </c>
      <c r="H227" s="3">
        <v>0</v>
      </c>
      <c r="I227" s="3">
        <v>0</v>
      </c>
      <c r="J227" s="80">
        <v>0</v>
      </c>
      <c r="K227" s="80">
        <v>0</v>
      </c>
      <c r="L227" s="80">
        <v>0</v>
      </c>
      <c r="M227" s="11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116"/>
      <c r="Z227" s="3"/>
      <c r="AA227" s="1">
        <f t="shared" si="107"/>
        <v>1988</v>
      </c>
      <c r="AB227" s="1">
        <f t="shared" si="107"/>
        <v>11</v>
      </c>
      <c r="AC227" s="1">
        <f t="shared" si="108"/>
        <v>0</v>
      </c>
      <c r="AD227" s="1">
        <f t="shared" si="109"/>
        <v>0</v>
      </c>
      <c r="AE227" s="1">
        <f t="shared" si="115"/>
        <v>1</v>
      </c>
      <c r="AF227" s="1">
        <f t="shared" si="110"/>
        <v>0</v>
      </c>
      <c r="AG227" s="1">
        <f t="shared" si="110"/>
        <v>0</v>
      </c>
      <c r="AH227" s="1">
        <f t="shared" si="110"/>
        <v>0</v>
      </c>
      <c r="AI227" s="1">
        <f t="shared" si="116"/>
        <v>1</v>
      </c>
      <c r="AJ227" s="9">
        <f t="shared" si="96"/>
        <v>0</v>
      </c>
      <c r="AK227" s="9">
        <f t="shared" si="97"/>
        <v>2.2000000000000001E-4</v>
      </c>
      <c r="AL227" s="9">
        <f t="shared" si="98"/>
        <v>2.2000000000000001E-4</v>
      </c>
      <c r="AM227" s="9">
        <f t="shared" si="99"/>
        <v>0</v>
      </c>
      <c r="AN227" s="9">
        <f t="shared" si="100"/>
        <v>0</v>
      </c>
      <c r="AO227" s="9">
        <f t="shared" si="101"/>
        <v>2.0000000000000002E-5</v>
      </c>
      <c r="AP227" s="1">
        <f t="shared" si="111"/>
        <v>0</v>
      </c>
      <c r="AQ227" s="1">
        <f t="shared" si="111"/>
        <v>0</v>
      </c>
      <c r="AS227" s="1">
        <f t="shared" si="112"/>
        <v>0</v>
      </c>
      <c r="AT227" s="1">
        <f t="shared" si="117"/>
        <v>0</v>
      </c>
      <c r="AU227" s="1">
        <f t="shared" si="102"/>
        <v>0</v>
      </c>
      <c r="AV227" s="9">
        <f t="shared" si="113"/>
        <v>0</v>
      </c>
      <c r="AW227" s="9">
        <f t="shared" si="103"/>
        <v>0</v>
      </c>
      <c r="AX227" s="9">
        <f t="shared" si="104"/>
        <v>0</v>
      </c>
      <c r="AY227" s="9">
        <f t="shared" si="105"/>
        <v>0</v>
      </c>
      <c r="AZ227" s="9">
        <f t="shared" si="106"/>
        <v>0</v>
      </c>
      <c r="BA227" s="1" t="e">
        <f t="shared" si="114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>
        <f t="shared" si="95"/>
        <v>12</v>
      </c>
      <c r="C228" s="3">
        <v>29</v>
      </c>
      <c r="D228" s="3">
        <v>1986</v>
      </c>
      <c r="E228" s="3">
        <v>12</v>
      </c>
      <c r="F228" s="3">
        <v>0</v>
      </c>
      <c r="G228" s="3">
        <v>0</v>
      </c>
      <c r="H228" s="3">
        <v>0</v>
      </c>
      <c r="I228" s="3">
        <v>0</v>
      </c>
      <c r="J228" s="80">
        <v>0</v>
      </c>
      <c r="K228" s="80">
        <v>0</v>
      </c>
      <c r="L228" s="80">
        <v>0</v>
      </c>
      <c r="M228" s="11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116"/>
      <c r="Z228" s="3"/>
      <c r="AA228" s="1">
        <f t="shared" si="107"/>
        <v>1986</v>
      </c>
      <c r="AB228" s="1">
        <f t="shared" si="107"/>
        <v>12</v>
      </c>
      <c r="AC228" s="1">
        <f t="shared" si="108"/>
        <v>0</v>
      </c>
      <c r="AD228" s="1">
        <f t="shared" si="109"/>
        <v>0</v>
      </c>
      <c r="AE228" s="1">
        <f t="shared" si="115"/>
        <v>1</v>
      </c>
      <c r="AF228" s="1">
        <f t="shared" si="110"/>
        <v>0</v>
      </c>
      <c r="AG228" s="1">
        <f t="shared" si="110"/>
        <v>0</v>
      </c>
      <c r="AH228" s="1">
        <f t="shared" si="110"/>
        <v>0</v>
      </c>
      <c r="AI228" s="1">
        <f t="shared" si="116"/>
        <v>1</v>
      </c>
      <c r="AJ228" s="9">
        <f t="shared" si="96"/>
        <v>0</v>
      </c>
      <c r="AK228" s="9">
        <f t="shared" si="97"/>
        <v>2.4000000000000001E-4</v>
      </c>
      <c r="AL228" s="9">
        <f t="shared" si="98"/>
        <v>2.4000000000000001E-4</v>
      </c>
      <c r="AM228" s="9">
        <f t="shared" si="99"/>
        <v>0</v>
      </c>
      <c r="AN228" s="9">
        <f t="shared" si="100"/>
        <v>0</v>
      </c>
      <c r="AO228" s="9">
        <f t="shared" si="101"/>
        <v>2.0000000000000002E-5</v>
      </c>
      <c r="AP228" s="1">
        <f t="shared" si="111"/>
        <v>0</v>
      </c>
      <c r="AQ228" s="1">
        <f t="shared" si="111"/>
        <v>0</v>
      </c>
      <c r="AS228" s="1">
        <f t="shared" si="112"/>
        <v>0</v>
      </c>
      <c r="AT228" s="1">
        <f t="shared" si="117"/>
        <v>0</v>
      </c>
      <c r="AU228" s="1">
        <f t="shared" si="102"/>
        <v>0</v>
      </c>
      <c r="AV228" s="9">
        <f t="shared" si="113"/>
        <v>0</v>
      </c>
      <c r="AW228" s="9">
        <f t="shared" si="103"/>
        <v>0</v>
      </c>
      <c r="AX228" s="9">
        <f t="shared" si="104"/>
        <v>0</v>
      </c>
      <c r="AY228" s="9">
        <f t="shared" si="105"/>
        <v>0</v>
      </c>
      <c r="AZ228" s="9">
        <f t="shared" si="106"/>
        <v>0</v>
      </c>
      <c r="BA228" s="1" t="e">
        <f t="shared" si="114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>
        <f t="shared" si="95"/>
        <v>14</v>
      </c>
      <c r="C229" s="3">
        <v>30</v>
      </c>
      <c r="D229" s="3">
        <v>1984</v>
      </c>
      <c r="E229" s="3">
        <v>14</v>
      </c>
      <c r="F229" s="3">
        <v>0</v>
      </c>
      <c r="G229" s="3">
        <v>0</v>
      </c>
      <c r="H229" s="3">
        <v>0</v>
      </c>
      <c r="I229" s="3">
        <v>0</v>
      </c>
      <c r="J229" s="80">
        <v>0</v>
      </c>
      <c r="K229" s="80">
        <v>0</v>
      </c>
      <c r="L229" s="80">
        <v>0</v>
      </c>
      <c r="M229" s="11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116"/>
      <c r="Z229" s="3"/>
      <c r="AA229" s="1">
        <f t="shared" si="107"/>
        <v>1984</v>
      </c>
      <c r="AB229" s="1">
        <f t="shared" si="107"/>
        <v>14</v>
      </c>
      <c r="AC229" s="1">
        <f t="shared" si="108"/>
        <v>0</v>
      </c>
      <c r="AD229" s="1">
        <f t="shared" si="109"/>
        <v>0</v>
      </c>
      <c r="AE229" s="1">
        <f t="shared" si="115"/>
        <v>2</v>
      </c>
      <c r="AF229" s="1">
        <f t="shared" si="110"/>
        <v>0</v>
      </c>
      <c r="AG229" s="1">
        <f t="shared" si="110"/>
        <v>0</v>
      </c>
      <c r="AH229" s="1">
        <f t="shared" si="110"/>
        <v>0</v>
      </c>
      <c r="AI229" s="1">
        <f t="shared" si="116"/>
        <v>2</v>
      </c>
      <c r="AJ229" s="9">
        <f t="shared" si="96"/>
        <v>0</v>
      </c>
      <c r="AK229" s="9">
        <f t="shared" si="97"/>
        <v>2.7999999999999998E-4</v>
      </c>
      <c r="AL229" s="9">
        <f t="shared" si="98"/>
        <v>2.7999999999999998E-4</v>
      </c>
      <c r="AM229" s="9">
        <f t="shared" si="99"/>
        <v>0</v>
      </c>
      <c r="AN229" s="9">
        <f t="shared" si="100"/>
        <v>0</v>
      </c>
      <c r="AO229" s="9">
        <f t="shared" si="101"/>
        <v>4.0000000000000003E-5</v>
      </c>
      <c r="AP229" s="1">
        <f t="shared" si="111"/>
        <v>0</v>
      </c>
      <c r="AQ229" s="1">
        <f t="shared" si="111"/>
        <v>0</v>
      </c>
      <c r="AS229" s="1">
        <f t="shared" si="112"/>
        <v>0</v>
      </c>
      <c r="AT229" s="1">
        <f t="shared" si="117"/>
        <v>0</v>
      </c>
      <c r="AU229" s="1">
        <f t="shared" si="102"/>
        <v>0</v>
      </c>
      <c r="AV229" s="9">
        <f t="shared" si="113"/>
        <v>0</v>
      </c>
      <c r="AW229" s="9">
        <f t="shared" si="103"/>
        <v>0</v>
      </c>
      <c r="AX229" s="9">
        <f t="shared" si="104"/>
        <v>0</v>
      </c>
      <c r="AY229" s="9">
        <f t="shared" si="105"/>
        <v>0</v>
      </c>
      <c r="AZ229" s="9">
        <f t="shared" si="106"/>
        <v>0</v>
      </c>
      <c r="BA229" s="1" t="e">
        <f t="shared" si="114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>
        <f t="shared" si="95"/>
        <v>15</v>
      </c>
      <c r="C230" s="3">
        <v>31</v>
      </c>
      <c r="D230" s="3">
        <v>1983</v>
      </c>
      <c r="E230" s="3">
        <v>15</v>
      </c>
      <c r="F230" s="3">
        <v>0</v>
      </c>
      <c r="G230" s="3">
        <v>0</v>
      </c>
      <c r="H230" s="3">
        <v>0</v>
      </c>
      <c r="I230" s="3">
        <v>0</v>
      </c>
      <c r="J230" s="80">
        <v>0</v>
      </c>
      <c r="K230" s="80">
        <v>0</v>
      </c>
      <c r="L230" s="80">
        <v>0</v>
      </c>
      <c r="M230" s="11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116"/>
      <c r="Z230" s="3"/>
      <c r="AA230" s="1">
        <f t="shared" si="107"/>
        <v>1983</v>
      </c>
      <c r="AB230" s="1">
        <f t="shared" si="107"/>
        <v>15</v>
      </c>
      <c r="AC230" s="1">
        <f t="shared" si="108"/>
        <v>0</v>
      </c>
      <c r="AD230" s="1">
        <f t="shared" si="109"/>
        <v>0</v>
      </c>
      <c r="AE230" s="1">
        <f t="shared" si="115"/>
        <v>1</v>
      </c>
      <c r="AF230" s="1">
        <f t="shared" si="110"/>
        <v>0</v>
      </c>
      <c r="AG230" s="1">
        <f t="shared" si="110"/>
        <v>0</v>
      </c>
      <c r="AH230" s="1">
        <f t="shared" si="110"/>
        <v>0</v>
      </c>
      <c r="AI230" s="1">
        <f t="shared" si="116"/>
        <v>1</v>
      </c>
      <c r="AJ230" s="9">
        <f t="shared" si="96"/>
        <v>0</v>
      </c>
      <c r="AK230" s="9">
        <f t="shared" si="97"/>
        <v>2.9999999999999997E-4</v>
      </c>
      <c r="AL230" s="9">
        <f t="shared" si="98"/>
        <v>2.9999999999999997E-4</v>
      </c>
      <c r="AM230" s="9">
        <f t="shared" si="99"/>
        <v>0</v>
      </c>
      <c r="AN230" s="9">
        <f t="shared" si="100"/>
        <v>0</v>
      </c>
      <c r="AO230" s="9">
        <f t="shared" si="101"/>
        <v>2.0000000000000002E-5</v>
      </c>
      <c r="AP230" s="1">
        <f t="shared" si="111"/>
        <v>0</v>
      </c>
      <c r="AQ230" s="1">
        <f t="shared" si="111"/>
        <v>0</v>
      </c>
      <c r="AS230" s="1">
        <f t="shared" si="112"/>
        <v>0</v>
      </c>
      <c r="AT230" s="1">
        <f t="shared" si="117"/>
        <v>0</v>
      </c>
      <c r="AU230" s="1">
        <f t="shared" si="102"/>
        <v>0</v>
      </c>
      <c r="AV230" s="9">
        <f t="shared" si="113"/>
        <v>0</v>
      </c>
      <c r="AW230" s="9">
        <f t="shared" si="103"/>
        <v>0</v>
      </c>
      <c r="AX230" s="9">
        <f t="shared" si="104"/>
        <v>0</v>
      </c>
      <c r="AY230" s="9">
        <f t="shared" si="105"/>
        <v>0</v>
      </c>
      <c r="AZ230" s="9">
        <f t="shared" si="106"/>
        <v>0</v>
      </c>
      <c r="BA230" s="1" t="e">
        <f t="shared" si="114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>
        <f t="shared" si="95"/>
        <v>18</v>
      </c>
      <c r="C231" s="3">
        <v>32</v>
      </c>
      <c r="D231" s="3">
        <v>1981</v>
      </c>
      <c r="E231" s="3">
        <v>17</v>
      </c>
      <c r="F231" s="3">
        <v>0</v>
      </c>
      <c r="G231" s="3">
        <v>1</v>
      </c>
      <c r="H231" s="3">
        <v>0</v>
      </c>
      <c r="I231" s="3">
        <v>0</v>
      </c>
      <c r="J231" s="80">
        <v>0</v>
      </c>
      <c r="K231" s="80">
        <v>0</v>
      </c>
      <c r="L231" s="80">
        <v>0</v>
      </c>
      <c r="M231" s="11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116"/>
      <c r="Z231" s="3"/>
      <c r="AA231" s="1">
        <f t="shared" si="107"/>
        <v>1981</v>
      </c>
      <c r="AB231" s="1">
        <f t="shared" si="107"/>
        <v>17</v>
      </c>
      <c r="AC231" s="1">
        <f t="shared" si="108"/>
        <v>1</v>
      </c>
      <c r="AD231" s="1">
        <f t="shared" si="109"/>
        <v>0</v>
      </c>
      <c r="AE231" s="1">
        <f t="shared" si="115"/>
        <v>2</v>
      </c>
      <c r="AF231" s="1">
        <f t="shared" si="110"/>
        <v>1</v>
      </c>
      <c r="AG231" s="1">
        <f t="shared" si="110"/>
        <v>0</v>
      </c>
      <c r="AH231" s="1">
        <f t="shared" si="110"/>
        <v>0</v>
      </c>
      <c r="AI231" s="1">
        <f t="shared" si="116"/>
        <v>3</v>
      </c>
      <c r="AJ231" s="9">
        <f t="shared" si="96"/>
        <v>0</v>
      </c>
      <c r="AK231" s="9">
        <f t="shared" si="97"/>
        <v>3.6000000000000002E-4</v>
      </c>
      <c r="AL231" s="9">
        <f t="shared" si="98"/>
        <v>3.4000000000000002E-4</v>
      </c>
      <c r="AM231" s="9">
        <f t="shared" si="99"/>
        <v>2.0000000000000002E-5</v>
      </c>
      <c r="AN231" s="9">
        <f t="shared" si="100"/>
        <v>0</v>
      </c>
      <c r="AO231" s="9">
        <f t="shared" si="101"/>
        <v>6.0000000000000002E-5</v>
      </c>
      <c r="AP231" s="1">
        <f t="shared" si="111"/>
        <v>0</v>
      </c>
      <c r="AQ231" s="1">
        <f t="shared" si="111"/>
        <v>0</v>
      </c>
      <c r="AS231" s="1">
        <f t="shared" si="112"/>
        <v>0</v>
      </c>
      <c r="AT231" s="1">
        <f t="shared" si="117"/>
        <v>0</v>
      </c>
      <c r="AU231" s="1">
        <f t="shared" si="102"/>
        <v>0</v>
      </c>
      <c r="AV231" s="9">
        <f t="shared" si="113"/>
        <v>0</v>
      </c>
      <c r="AW231" s="9">
        <f t="shared" si="103"/>
        <v>0</v>
      </c>
      <c r="AX231" s="9">
        <f t="shared" si="104"/>
        <v>0</v>
      </c>
      <c r="AY231" s="9">
        <f t="shared" si="105"/>
        <v>0</v>
      </c>
      <c r="AZ231" s="9">
        <f t="shared" si="106"/>
        <v>0</v>
      </c>
      <c r="BA231" s="1" t="e">
        <f t="shared" si="114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>
        <f t="shared" si="95"/>
        <v>20</v>
      </c>
      <c r="C232" s="3">
        <v>33</v>
      </c>
      <c r="D232" s="3">
        <v>1978</v>
      </c>
      <c r="E232" s="3">
        <v>19</v>
      </c>
      <c r="F232" s="3">
        <v>0</v>
      </c>
      <c r="G232" s="3">
        <v>1</v>
      </c>
      <c r="H232" s="3">
        <v>0</v>
      </c>
      <c r="I232" s="3">
        <v>0</v>
      </c>
      <c r="J232" s="80">
        <v>0</v>
      </c>
      <c r="K232" s="80">
        <v>0</v>
      </c>
      <c r="L232" s="80">
        <v>0</v>
      </c>
      <c r="M232" s="11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116"/>
      <c r="Z232" s="3"/>
      <c r="AA232" s="1">
        <f t="shared" si="107"/>
        <v>1978</v>
      </c>
      <c r="AB232" s="1">
        <f t="shared" si="107"/>
        <v>19</v>
      </c>
      <c r="AC232" s="1">
        <f t="shared" si="108"/>
        <v>1</v>
      </c>
      <c r="AD232" s="1">
        <f t="shared" si="109"/>
        <v>0</v>
      </c>
      <c r="AE232" s="1">
        <f t="shared" si="115"/>
        <v>2</v>
      </c>
      <c r="AF232" s="1">
        <f t="shared" si="110"/>
        <v>0</v>
      </c>
      <c r="AG232" s="1">
        <f t="shared" si="110"/>
        <v>0</v>
      </c>
      <c r="AH232" s="1">
        <f t="shared" si="110"/>
        <v>0</v>
      </c>
      <c r="AI232" s="1">
        <f t="shared" si="116"/>
        <v>2</v>
      </c>
      <c r="AJ232" s="9">
        <f t="shared" si="96"/>
        <v>0</v>
      </c>
      <c r="AK232" s="9">
        <f t="shared" si="97"/>
        <v>4.0000000000000002E-4</v>
      </c>
      <c r="AL232" s="9">
        <f t="shared" si="98"/>
        <v>3.8000000000000002E-4</v>
      </c>
      <c r="AM232" s="9">
        <f t="shared" si="99"/>
        <v>2.0000000000000002E-5</v>
      </c>
      <c r="AN232" s="9">
        <f t="shared" si="100"/>
        <v>0</v>
      </c>
      <c r="AO232" s="9">
        <f t="shared" si="101"/>
        <v>4.0000000000000003E-5</v>
      </c>
      <c r="AP232" s="1">
        <f t="shared" si="111"/>
        <v>0</v>
      </c>
      <c r="AQ232" s="1">
        <f t="shared" si="111"/>
        <v>0</v>
      </c>
      <c r="AS232" s="1">
        <f t="shared" si="112"/>
        <v>0</v>
      </c>
      <c r="AT232" s="1">
        <f t="shared" si="117"/>
        <v>0</v>
      </c>
      <c r="AU232" s="1">
        <f t="shared" si="102"/>
        <v>0</v>
      </c>
      <c r="AV232" s="9">
        <f t="shared" si="113"/>
        <v>0</v>
      </c>
      <c r="AW232" s="9">
        <f t="shared" si="103"/>
        <v>0</v>
      </c>
      <c r="AX232" s="9">
        <f t="shared" si="104"/>
        <v>0</v>
      </c>
      <c r="AY232" s="9">
        <f t="shared" si="105"/>
        <v>0</v>
      </c>
      <c r="AZ232" s="9">
        <f t="shared" si="106"/>
        <v>0</v>
      </c>
      <c r="BA232" s="1" t="e">
        <f t="shared" si="114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>
        <f t="shared" si="95"/>
        <v>22</v>
      </c>
      <c r="C233" s="3">
        <v>34</v>
      </c>
      <c r="D233" s="3">
        <v>1976</v>
      </c>
      <c r="E233" s="3">
        <v>21</v>
      </c>
      <c r="F233" s="3">
        <v>0</v>
      </c>
      <c r="G233" s="3">
        <v>1</v>
      </c>
      <c r="H233" s="3">
        <v>0</v>
      </c>
      <c r="I233" s="3">
        <v>0</v>
      </c>
      <c r="J233" s="80">
        <v>0</v>
      </c>
      <c r="K233" s="80">
        <v>0</v>
      </c>
      <c r="L233" s="80">
        <v>0</v>
      </c>
      <c r="M233" s="11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116"/>
      <c r="Z233" s="3"/>
      <c r="AA233" s="1">
        <f t="shared" si="107"/>
        <v>1976</v>
      </c>
      <c r="AB233" s="1">
        <f t="shared" si="107"/>
        <v>21</v>
      </c>
      <c r="AC233" s="1">
        <f t="shared" si="108"/>
        <v>1</v>
      </c>
      <c r="AD233" s="1">
        <f t="shared" si="109"/>
        <v>0</v>
      </c>
      <c r="AE233" s="1">
        <f t="shared" si="115"/>
        <v>2</v>
      </c>
      <c r="AF233" s="1">
        <f t="shared" si="110"/>
        <v>0</v>
      </c>
      <c r="AG233" s="1">
        <f t="shared" si="110"/>
        <v>0</v>
      </c>
      <c r="AH233" s="1">
        <f t="shared" si="110"/>
        <v>0</v>
      </c>
      <c r="AI233" s="1">
        <f t="shared" si="116"/>
        <v>2</v>
      </c>
      <c r="AJ233" s="9">
        <f t="shared" si="96"/>
        <v>0</v>
      </c>
      <c r="AK233" s="9">
        <f t="shared" si="97"/>
        <v>4.4000000000000002E-4</v>
      </c>
      <c r="AL233" s="9">
        <f t="shared" si="98"/>
        <v>4.2000000000000002E-4</v>
      </c>
      <c r="AM233" s="9">
        <f t="shared" si="99"/>
        <v>2.0000000000000002E-5</v>
      </c>
      <c r="AN233" s="9">
        <f t="shared" si="100"/>
        <v>0</v>
      </c>
      <c r="AO233" s="9">
        <f t="shared" si="101"/>
        <v>4.0000000000000003E-5</v>
      </c>
      <c r="AP233" s="1">
        <f t="shared" si="111"/>
        <v>0</v>
      </c>
      <c r="AQ233" s="1">
        <f t="shared" si="111"/>
        <v>0</v>
      </c>
      <c r="AS233" s="1">
        <f t="shared" si="112"/>
        <v>0</v>
      </c>
      <c r="AT233" s="1">
        <f t="shared" si="117"/>
        <v>0</v>
      </c>
      <c r="AU233" s="1">
        <f t="shared" si="102"/>
        <v>0</v>
      </c>
      <c r="AV233" s="9">
        <f t="shared" si="113"/>
        <v>0</v>
      </c>
      <c r="AW233" s="9">
        <f t="shared" si="103"/>
        <v>0</v>
      </c>
      <c r="AX233" s="9">
        <f t="shared" si="104"/>
        <v>0</v>
      </c>
      <c r="AY233" s="9">
        <f t="shared" si="105"/>
        <v>0</v>
      </c>
      <c r="AZ233" s="9">
        <f t="shared" si="106"/>
        <v>0</v>
      </c>
      <c r="BA233" s="1" t="e">
        <f t="shared" si="114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>
        <f t="shared" si="95"/>
        <v>25</v>
      </c>
      <c r="C234" s="3">
        <v>35</v>
      </c>
      <c r="D234" s="3">
        <v>1973</v>
      </c>
      <c r="E234" s="3">
        <v>24</v>
      </c>
      <c r="F234" s="3">
        <v>0</v>
      </c>
      <c r="G234" s="3">
        <v>1</v>
      </c>
      <c r="H234" s="3">
        <v>0</v>
      </c>
      <c r="I234" s="3">
        <v>0</v>
      </c>
      <c r="J234" s="80">
        <v>0</v>
      </c>
      <c r="K234" s="80">
        <v>0</v>
      </c>
      <c r="L234" s="80">
        <v>0</v>
      </c>
      <c r="M234" s="11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116"/>
      <c r="Z234" s="3"/>
      <c r="AA234" s="1">
        <f t="shared" si="107"/>
        <v>1973</v>
      </c>
      <c r="AB234" s="1">
        <f t="shared" si="107"/>
        <v>24</v>
      </c>
      <c r="AC234" s="1">
        <f t="shared" si="108"/>
        <v>1</v>
      </c>
      <c r="AD234" s="1">
        <f t="shared" si="109"/>
        <v>0</v>
      </c>
      <c r="AE234" s="1">
        <f t="shared" si="115"/>
        <v>3</v>
      </c>
      <c r="AF234" s="1">
        <f t="shared" si="110"/>
        <v>0</v>
      </c>
      <c r="AG234" s="1">
        <f t="shared" si="110"/>
        <v>0</v>
      </c>
      <c r="AH234" s="1">
        <f t="shared" si="110"/>
        <v>0</v>
      </c>
      <c r="AI234" s="1">
        <f t="shared" si="116"/>
        <v>3</v>
      </c>
      <c r="AJ234" s="9">
        <f t="shared" si="96"/>
        <v>0</v>
      </c>
      <c r="AK234" s="9">
        <f t="shared" si="97"/>
        <v>5.0000000000000001E-4</v>
      </c>
      <c r="AL234" s="9">
        <f t="shared" si="98"/>
        <v>4.8000000000000001E-4</v>
      </c>
      <c r="AM234" s="9">
        <f t="shared" si="99"/>
        <v>2.0000000000000002E-5</v>
      </c>
      <c r="AN234" s="9">
        <f t="shared" si="100"/>
        <v>0</v>
      </c>
      <c r="AO234" s="9">
        <f t="shared" si="101"/>
        <v>6.0000000000000002E-5</v>
      </c>
      <c r="AP234" s="1">
        <f t="shared" si="111"/>
        <v>0</v>
      </c>
      <c r="AQ234" s="1">
        <f t="shared" si="111"/>
        <v>0</v>
      </c>
      <c r="AS234" s="1">
        <f t="shared" si="112"/>
        <v>0</v>
      </c>
      <c r="AT234" s="1">
        <f t="shared" si="117"/>
        <v>0</v>
      </c>
      <c r="AU234" s="1">
        <f t="shared" si="102"/>
        <v>0</v>
      </c>
      <c r="AV234" s="9">
        <f t="shared" si="113"/>
        <v>0</v>
      </c>
      <c r="AW234" s="9">
        <f t="shared" si="103"/>
        <v>0</v>
      </c>
      <c r="AX234" s="9">
        <f t="shared" si="104"/>
        <v>0</v>
      </c>
      <c r="AY234" s="9">
        <f t="shared" si="105"/>
        <v>0</v>
      </c>
      <c r="AZ234" s="9">
        <f t="shared" si="106"/>
        <v>0</v>
      </c>
      <c r="BA234" s="1" t="e">
        <f t="shared" si="114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>
        <f t="shared" si="95"/>
        <v>29</v>
      </c>
      <c r="C235" s="3">
        <v>36</v>
      </c>
      <c r="D235" s="3">
        <v>1970</v>
      </c>
      <c r="E235" s="3">
        <v>27</v>
      </c>
      <c r="F235" s="3">
        <v>0</v>
      </c>
      <c r="G235" s="3">
        <v>2</v>
      </c>
      <c r="H235" s="3">
        <v>0</v>
      </c>
      <c r="I235" s="3">
        <v>0</v>
      </c>
      <c r="J235" s="80">
        <v>0</v>
      </c>
      <c r="K235" s="80">
        <v>0</v>
      </c>
      <c r="L235" s="80">
        <v>0</v>
      </c>
      <c r="M235" s="11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116"/>
      <c r="Z235" s="3"/>
      <c r="AA235" s="1">
        <f t="shared" si="107"/>
        <v>1970</v>
      </c>
      <c r="AB235" s="1">
        <f t="shared" si="107"/>
        <v>27</v>
      </c>
      <c r="AC235" s="1">
        <f t="shared" si="108"/>
        <v>2</v>
      </c>
      <c r="AD235" s="1">
        <f t="shared" si="109"/>
        <v>0</v>
      </c>
      <c r="AE235" s="1">
        <f t="shared" si="115"/>
        <v>3</v>
      </c>
      <c r="AF235" s="1">
        <f t="shared" si="110"/>
        <v>1</v>
      </c>
      <c r="AG235" s="1">
        <f t="shared" si="110"/>
        <v>0</v>
      </c>
      <c r="AH235" s="1">
        <f t="shared" si="110"/>
        <v>0</v>
      </c>
      <c r="AI235" s="1">
        <f t="shared" si="116"/>
        <v>4</v>
      </c>
      <c r="AJ235" s="9">
        <f t="shared" si="96"/>
        <v>0</v>
      </c>
      <c r="AK235" s="9">
        <f t="shared" si="97"/>
        <v>5.8E-4</v>
      </c>
      <c r="AL235" s="9">
        <f t="shared" si="98"/>
        <v>5.4000000000000001E-4</v>
      </c>
      <c r="AM235" s="9">
        <f t="shared" si="99"/>
        <v>4.0000000000000003E-5</v>
      </c>
      <c r="AN235" s="9">
        <f t="shared" si="100"/>
        <v>0</v>
      </c>
      <c r="AO235" s="9">
        <f t="shared" si="101"/>
        <v>8.0000000000000007E-5</v>
      </c>
      <c r="AP235" s="1">
        <f t="shared" si="111"/>
        <v>0</v>
      </c>
      <c r="AQ235" s="1">
        <f t="shared" si="111"/>
        <v>0</v>
      </c>
      <c r="AS235" s="1">
        <f t="shared" si="112"/>
        <v>0</v>
      </c>
      <c r="AT235" s="1">
        <f t="shared" si="117"/>
        <v>0</v>
      </c>
      <c r="AU235" s="1">
        <f t="shared" si="102"/>
        <v>0</v>
      </c>
      <c r="AV235" s="9">
        <f t="shared" si="113"/>
        <v>0</v>
      </c>
      <c r="AW235" s="9">
        <f t="shared" si="103"/>
        <v>0</v>
      </c>
      <c r="AX235" s="9">
        <f t="shared" si="104"/>
        <v>0</v>
      </c>
      <c r="AY235" s="9">
        <f t="shared" si="105"/>
        <v>0</v>
      </c>
      <c r="AZ235" s="9">
        <f t="shared" si="106"/>
        <v>0</v>
      </c>
      <c r="BA235" s="1" t="e">
        <f t="shared" si="114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>
        <f t="shared" si="95"/>
        <v>34</v>
      </c>
      <c r="C236" s="3">
        <v>37</v>
      </c>
      <c r="D236" s="3">
        <v>1965</v>
      </c>
      <c r="E236" s="3">
        <v>32</v>
      </c>
      <c r="F236" s="3">
        <v>0</v>
      </c>
      <c r="G236" s="3">
        <v>2</v>
      </c>
      <c r="H236" s="3">
        <v>0</v>
      </c>
      <c r="I236" s="3">
        <v>0</v>
      </c>
      <c r="J236" s="80">
        <v>0</v>
      </c>
      <c r="K236" s="80">
        <v>0</v>
      </c>
      <c r="L236" s="80">
        <v>0</v>
      </c>
      <c r="M236" s="11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116"/>
      <c r="Z236" s="3"/>
      <c r="AA236" s="1">
        <f t="shared" si="107"/>
        <v>1965</v>
      </c>
      <c r="AB236" s="1">
        <f t="shared" si="107"/>
        <v>32</v>
      </c>
      <c r="AC236" s="1">
        <f t="shared" si="108"/>
        <v>2</v>
      </c>
      <c r="AD236" s="1">
        <f t="shared" si="109"/>
        <v>0</v>
      </c>
      <c r="AE236" s="1">
        <f t="shared" si="115"/>
        <v>5</v>
      </c>
      <c r="AF236" s="1">
        <f t="shared" si="110"/>
        <v>0</v>
      </c>
      <c r="AG236" s="1">
        <f t="shared" si="110"/>
        <v>0</v>
      </c>
      <c r="AH236" s="1">
        <f t="shared" si="110"/>
        <v>0</v>
      </c>
      <c r="AI236" s="1">
        <f t="shared" si="116"/>
        <v>5</v>
      </c>
      <c r="AJ236" s="9">
        <f t="shared" si="96"/>
        <v>0</v>
      </c>
      <c r="AK236" s="9">
        <f t="shared" si="97"/>
        <v>6.8000000000000005E-4</v>
      </c>
      <c r="AL236" s="9">
        <f t="shared" si="98"/>
        <v>6.4000000000000005E-4</v>
      </c>
      <c r="AM236" s="9">
        <f t="shared" si="99"/>
        <v>4.0000000000000003E-5</v>
      </c>
      <c r="AN236" s="9">
        <f t="shared" si="100"/>
        <v>0</v>
      </c>
      <c r="AO236" s="9">
        <f t="shared" si="101"/>
        <v>1E-4</v>
      </c>
      <c r="AP236" s="1">
        <f t="shared" si="111"/>
        <v>0</v>
      </c>
      <c r="AQ236" s="1">
        <f t="shared" si="111"/>
        <v>0</v>
      </c>
      <c r="AS236" s="1">
        <f t="shared" si="112"/>
        <v>0</v>
      </c>
      <c r="AT236" s="1">
        <f t="shared" si="117"/>
        <v>0</v>
      </c>
      <c r="AU236" s="1">
        <f t="shared" si="102"/>
        <v>0</v>
      </c>
      <c r="AV236" s="9">
        <f t="shared" si="113"/>
        <v>0</v>
      </c>
      <c r="AW236" s="9">
        <f t="shared" si="103"/>
        <v>0</v>
      </c>
      <c r="AX236" s="9">
        <f t="shared" si="104"/>
        <v>0</v>
      </c>
      <c r="AY236" s="9">
        <f t="shared" si="105"/>
        <v>0</v>
      </c>
      <c r="AZ236" s="9">
        <f t="shared" si="106"/>
        <v>0</v>
      </c>
      <c r="BA236" s="1" t="e">
        <f t="shared" si="114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>
        <f t="shared" si="95"/>
        <v>37</v>
      </c>
      <c r="C237" s="3">
        <v>38</v>
      </c>
      <c r="D237" s="3">
        <v>1961</v>
      </c>
      <c r="E237" s="3">
        <v>35</v>
      </c>
      <c r="F237" s="3">
        <v>0</v>
      </c>
      <c r="G237" s="3">
        <v>2</v>
      </c>
      <c r="H237" s="3">
        <v>0</v>
      </c>
      <c r="I237" s="3">
        <v>0</v>
      </c>
      <c r="J237" s="80">
        <v>0</v>
      </c>
      <c r="K237" s="80">
        <v>0</v>
      </c>
      <c r="L237" s="80">
        <v>0</v>
      </c>
      <c r="M237" s="11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116"/>
      <c r="Z237" s="3"/>
      <c r="AA237" s="1">
        <f t="shared" si="107"/>
        <v>1961</v>
      </c>
      <c r="AB237" s="1">
        <f t="shared" si="107"/>
        <v>35</v>
      </c>
      <c r="AC237" s="1">
        <f t="shared" si="108"/>
        <v>2</v>
      </c>
      <c r="AD237" s="1">
        <f t="shared" si="109"/>
        <v>0</v>
      </c>
      <c r="AE237" s="1">
        <f t="shared" si="115"/>
        <v>3</v>
      </c>
      <c r="AF237" s="1">
        <f t="shared" si="110"/>
        <v>0</v>
      </c>
      <c r="AG237" s="1">
        <f t="shared" si="110"/>
        <v>0</v>
      </c>
      <c r="AH237" s="1">
        <f t="shared" si="110"/>
        <v>0</v>
      </c>
      <c r="AI237" s="1">
        <f t="shared" si="116"/>
        <v>3</v>
      </c>
      <c r="AJ237" s="9">
        <f t="shared" si="96"/>
        <v>0</v>
      </c>
      <c r="AK237" s="9">
        <f t="shared" si="97"/>
        <v>7.3999999999999999E-4</v>
      </c>
      <c r="AL237" s="9">
        <f t="shared" si="98"/>
        <v>6.9999999999999999E-4</v>
      </c>
      <c r="AM237" s="9">
        <f t="shared" si="99"/>
        <v>4.0000000000000003E-5</v>
      </c>
      <c r="AN237" s="9">
        <f t="shared" si="100"/>
        <v>0</v>
      </c>
      <c r="AO237" s="9">
        <f t="shared" si="101"/>
        <v>6.0000000000000002E-5</v>
      </c>
      <c r="AP237" s="1">
        <f t="shared" si="111"/>
        <v>0</v>
      </c>
      <c r="AQ237" s="1">
        <f t="shared" si="111"/>
        <v>0</v>
      </c>
      <c r="AS237" s="1">
        <f t="shared" si="112"/>
        <v>0</v>
      </c>
      <c r="AT237" s="1">
        <f t="shared" si="117"/>
        <v>0</v>
      </c>
      <c r="AU237" s="1">
        <f t="shared" si="102"/>
        <v>0</v>
      </c>
      <c r="AV237" s="9">
        <f t="shared" si="113"/>
        <v>0</v>
      </c>
      <c r="AW237" s="9">
        <f t="shared" si="103"/>
        <v>0</v>
      </c>
      <c r="AX237" s="9">
        <f t="shared" si="104"/>
        <v>0</v>
      </c>
      <c r="AY237" s="9">
        <f t="shared" si="105"/>
        <v>0</v>
      </c>
      <c r="AZ237" s="9">
        <f t="shared" si="106"/>
        <v>0</v>
      </c>
      <c r="BA237" s="1" t="e">
        <f t="shared" si="114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>
        <f t="shared" si="95"/>
        <v>42</v>
      </c>
      <c r="C238" s="3">
        <v>39</v>
      </c>
      <c r="D238" s="3">
        <v>1957</v>
      </c>
      <c r="E238" s="3">
        <v>39</v>
      </c>
      <c r="F238" s="3">
        <v>0</v>
      </c>
      <c r="G238" s="3">
        <v>3</v>
      </c>
      <c r="H238" s="3">
        <v>0</v>
      </c>
      <c r="I238" s="3">
        <v>0</v>
      </c>
      <c r="J238" s="80">
        <v>0</v>
      </c>
      <c r="K238" s="80">
        <v>0</v>
      </c>
      <c r="L238" s="80">
        <v>0</v>
      </c>
      <c r="M238" s="11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116"/>
      <c r="Z238" s="3"/>
      <c r="AA238" s="1">
        <f t="shared" si="107"/>
        <v>1957</v>
      </c>
      <c r="AB238" s="1">
        <f t="shared" si="107"/>
        <v>39</v>
      </c>
      <c r="AC238" s="1">
        <f t="shared" si="108"/>
        <v>3</v>
      </c>
      <c r="AD238" s="1">
        <f t="shared" si="109"/>
        <v>0</v>
      </c>
      <c r="AE238" s="1">
        <f t="shared" si="115"/>
        <v>4</v>
      </c>
      <c r="AF238" s="1">
        <f t="shared" si="110"/>
        <v>1</v>
      </c>
      <c r="AG238" s="1">
        <f t="shared" si="110"/>
        <v>0</v>
      </c>
      <c r="AH238" s="1">
        <f t="shared" si="110"/>
        <v>0</v>
      </c>
      <c r="AI238" s="1">
        <f t="shared" si="116"/>
        <v>5</v>
      </c>
      <c r="AJ238" s="9">
        <f t="shared" si="96"/>
        <v>0</v>
      </c>
      <c r="AK238" s="9">
        <f t="shared" si="97"/>
        <v>8.4000000000000003E-4</v>
      </c>
      <c r="AL238" s="9">
        <f t="shared" si="98"/>
        <v>7.7999999999999999E-4</v>
      </c>
      <c r="AM238" s="9">
        <f t="shared" si="99"/>
        <v>6.0000000000000002E-5</v>
      </c>
      <c r="AN238" s="9">
        <f t="shared" si="100"/>
        <v>0</v>
      </c>
      <c r="AO238" s="9">
        <f t="shared" si="101"/>
        <v>1E-4</v>
      </c>
      <c r="AP238" s="1">
        <f t="shared" si="111"/>
        <v>0</v>
      </c>
      <c r="AQ238" s="1">
        <f t="shared" si="111"/>
        <v>0</v>
      </c>
      <c r="AS238" s="1">
        <f t="shared" si="112"/>
        <v>0</v>
      </c>
      <c r="AT238" s="1">
        <f t="shared" si="117"/>
        <v>0</v>
      </c>
      <c r="AU238" s="1">
        <f t="shared" si="102"/>
        <v>0</v>
      </c>
      <c r="AV238" s="9">
        <f t="shared" si="113"/>
        <v>0</v>
      </c>
      <c r="AW238" s="9">
        <f t="shared" si="103"/>
        <v>0</v>
      </c>
      <c r="AX238" s="9">
        <f t="shared" si="104"/>
        <v>0</v>
      </c>
      <c r="AY238" s="9">
        <f t="shared" si="105"/>
        <v>0</v>
      </c>
      <c r="AZ238" s="9">
        <f t="shared" si="106"/>
        <v>0</v>
      </c>
      <c r="BA238" s="1" t="e">
        <f t="shared" si="114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>
        <f t="shared" si="95"/>
        <v>46</v>
      </c>
      <c r="C239" s="3">
        <v>40</v>
      </c>
      <c r="D239" s="3">
        <v>1952</v>
      </c>
      <c r="E239" s="3">
        <v>43</v>
      </c>
      <c r="F239" s="3">
        <v>0</v>
      </c>
      <c r="G239" s="3">
        <v>3</v>
      </c>
      <c r="H239" s="3">
        <v>0</v>
      </c>
      <c r="I239" s="3">
        <v>0</v>
      </c>
      <c r="J239" s="80">
        <v>0</v>
      </c>
      <c r="K239" s="80">
        <v>0</v>
      </c>
      <c r="L239" s="80">
        <v>0</v>
      </c>
      <c r="M239" s="11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116"/>
      <c r="Z239" s="3"/>
      <c r="AA239" s="1">
        <f t="shared" si="107"/>
        <v>1952</v>
      </c>
      <c r="AB239" s="1">
        <f t="shared" si="107"/>
        <v>43</v>
      </c>
      <c r="AC239" s="1">
        <f t="shared" si="108"/>
        <v>3</v>
      </c>
      <c r="AD239" s="1">
        <f t="shared" si="109"/>
        <v>0</v>
      </c>
      <c r="AE239" s="1">
        <f t="shared" si="115"/>
        <v>4</v>
      </c>
      <c r="AF239" s="1">
        <f t="shared" si="110"/>
        <v>0</v>
      </c>
      <c r="AG239" s="1">
        <f t="shared" si="110"/>
        <v>0</v>
      </c>
      <c r="AH239" s="1">
        <f t="shared" si="110"/>
        <v>0</v>
      </c>
      <c r="AI239" s="1">
        <f t="shared" si="116"/>
        <v>4</v>
      </c>
      <c r="AJ239" s="9">
        <f t="shared" si="96"/>
        <v>0</v>
      </c>
      <c r="AK239" s="9">
        <f t="shared" si="97"/>
        <v>9.2000000000000003E-4</v>
      </c>
      <c r="AL239" s="9">
        <f t="shared" si="98"/>
        <v>8.5999999999999998E-4</v>
      </c>
      <c r="AM239" s="9">
        <f t="shared" si="99"/>
        <v>6.0000000000000002E-5</v>
      </c>
      <c r="AN239" s="9">
        <f t="shared" si="100"/>
        <v>0</v>
      </c>
      <c r="AO239" s="9">
        <f t="shared" si="101"/>
        <v>8.0000000000000007E-5</v>
      </c>
      <c r="AP239" s="1">
        <f t="shared" si="111"/>
        <v>0</v>
      </c>
      <c r="AQ239" s="1">
        <f t="shared" si="111"/>
        <v>0</v>
      </c>
      <c r="AS239" s="1">
        <f t="shared" si="112"/>
        <v>0</v>
      </c>
      <c r="AT239" s="1">
        <f t="shared" si="117"/>
        <v>0</v>
      </c>
      <c r="AU239" s="1">
        <f t="shared" si="102"/>
        <v>0</v>
      </c>
      <c r="AV239" s="9">
        <f t="shared" si="113"/>
        <v>0</v>
      </c>
      <c r="AW239" s="9">
        <f t="shared" si="103"/>
        <v>0</v>
      </c>
      <c r="AX239" s="9">
        <f t="shared" si="104"/>
        <v>0</v>
      </c>
      <c r="AY239" s="9">
        <f t="shared" si="105"/>
        <v>0</v>
      </c>
      <c r="AZ239" s="9">
        <f t="shared" si="106"/>
        <v>0</v>
      </c>
      <c r="BA239" s="1" t="e">
        <f t="shared" si="114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>
        <f t="shared" si="95"/>
        <v>52</v>
      </c>
      <c r="C240" s="3">
        <v>41</v>
      </c>
      <c r="D240" s="3">
        <v>1947</v>
      </c>
      <c r="E240" s="3">
        <v>48</v>
      </c>
      <c r="F240" s="3">
        <v>0</v>
      </c>
      <c r="G240" s="3">
        <v>4</v>
      </c>
      <c r="H240" s="3">
        <v>0</v>
      </c>
      <c r="I240" s="3">
        <v>0</v>
      </c>
      <c r="J240" s="80">
        <v>0</v>
      </c>
      <c r="K240" s="80">
        <v>0</v>
      </c>
      <c r="L240" s="80">
        <v>0</v>
      </c>
      <c r="M240" s="11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116"/>
      <c r="Z240" s="3"/>
      <c r="AA240" s="1">
        <f t="shared" si="107"/>
        <v>1947</v>
      </c>
      <c r="AB240" s="1">
        <f t="shared" si="107"/>
        <v>48</v>
      </c>
      <c r="AC240" s="1">
        <f t="shared" si="108"/>
        <v>4</v>
      </c>
      <c r="AD240" s="1">
        <f t="shared" si="109"/>
        <v>0</v>
      </c>
      <c r="AE240" s="1">
        <f t="shared" si="115"/>
        <v>5</v>
      </c>
      <c r="AF240" s="1">
        <f t="shared" si="110"/>
        <v>1</v>
      </c>
      <c r="AG240" s="1">
        <f t="shared" si="110"/>
        <v>0</v>
      </c>
      <c r="AH240" s="1">
        <f t="shared" si="110"/>
        <v>0</v>
      </c>
      <c r="AI240" s="1">
        <f t="shared" si="116"/>
        <v>6</v>
      </c>
      <c r="AJ240" s="9">
        <f t="shared" si="96"/>
        <v>0</v>
      </c>
      <c r="AK240" s="9">
        <f t="shared" si="97"/>
        <v>1.0399999999999999E-3</v>
      </c>
      <c r="AL240" s="9">
        <f t="shared" si="98"/>
        <v>9.6000000000000002E-4</v>
      </c>
      <c r="AM240" s="9">
        <f t="shared" si="99"/>
        <v>8.0000000000000007E-5</v>
      </c>
      <c r="AN240" s="9">
        <f t="shared" si="100"/>
        <v>0</v>
      </c>
      <c r="AO240" s="9">
        <f t="shared" si="101"/>
        <v>1.2E-4</v>
      </c>
      <c r="AP240" s="1">
        <f t="shared" si="111"/>
        <v>0</v>
      </c>
      <c r="AQ240" s="1">
        <f t="shared" si="111"/>
        <v>0</v>
      </c>
      <c r="AS240" s="1">
        <f t="shared" si="112"/>
        <v>0</v>
      </c>
      <c r="AT240" s="1">
        <f t="shared" si="117"/>
        <v>0</v>
      </c>
      <c r="AU240" s="1">
        <f t="shared" si="102"/>
        <v>0</v>
      </c>
      <c r="AV240" s="9">
        <f t="shared" si="113"/>
        <v>0</v>
      </c>
      <c r="AW240" s="9">
        <f t="shared" si="103"/>
        <v>0</v>
      </c>
      <c r="AX240" s="9">
        <f t="shared" si="104"/>
        <v>0</v>
      </c>
      <c r="AY240" s="9">
        <f t="shared" si="105"/>
        <v>0</v>
      </c>
      <c r="AZ240" s="9">
        <f t="shared" si="106"/>
        <v>0</v>
      </c>
      <c r="BA240" s="1" t="e">
        <f t="shared" si="114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>
        <f t="shared" si="95"/>
        <v>57</v>
      </c>
      <c r="C241" s="3">
        <v>42</v>
      </c>
      <c r="D241" s="3">
        <v>1942</v>
      </c>
      <c r="E241" s="3">
        <v>53</v>
      </c>
      <c r="F241" s="3">
        <v>0</v>
      </c>
      <c r="G241" s="3">
        <v>4</v>
      </c>
      <c r="H241" s="3">
        <v>0</v>
      </c>
      <c r="I241" s="3">
        <v>0</v>
      </c>
      <c r="J241" s="80">
        <v>0</v>
      </c>
      <c r="K241" s="80">
        <v>0</v>
      </c>
      <c r="L241" s="80">
        <v>0</v>
      </c>
      <c r="M241" s="11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116"/>
      <c r="Z241" s="3"/>
      <c r="AA241" s="1">
        <f t="shared" si="107"/>
        <v>1942</v>
      </c>
      <c r="AB241" s="1">
        <f t="shared" si="107"/>
        <v>53</v>
      </c>
      <c r="AC241" s="1">
        <f t="shared" si="108"/>
        <v>4</v>
      </c>
      <c r="AD241" s="1">
        <f t="shared" si="109"/>
        <v>0</v>
      </c>
      <c r="AE241" s="1">
        <f t="shared" si="115"/>
        <v>5</v>
      </c>
      <c r="AF241" s="1">
        <f t="shared" si="110"/>
        <v>0</v>
      </c>
      <c r="AG241" s="1">
        <f t="shared" si="110"/>
        <v>0</v>
      </c>
      <c r="AH241" s="1">
        <f t="shared" si="110"/>
        <v>0</v>
      </c>
      <c r="AI241" s="1">
        <f t="shared" si="116"/>
        <v>5</v>
      </c>
      <c r="AJ241" s="9">
        <f t="shared" si="96"/>
        <v>0</v>
      </c>
      <c r="AK241" s="9">
        <f t="shared" si="97"/>
        <v>1.14E-3</v>
      </c>
      <c r="AL241" s="9">
        <f t="shared" si="98"/>
        <v>1.06E-3</v>
      </c>
      <c r="AM241" s="9">
        <f t="shared" si="99"/>
        <v>8.0000000000000007E-5</v>
      </c>
      <c r="AN241" s="9">
        <f t="shared" si="100"/>
        <v>0</v>
      </c>
      <c r="AO241" s="9">
        <f t="shared" si="101"/>
        <v>1E-4</v>
      </c>
      <c r="AP241" s="1">
        <f t="shared" si="111"/>
        <v>0</v>
      </c>
      <c r="AQ241" s="1">
        <f t="shared" si="111"/>
        <v>0</v>
      </c>
      <c r="AS241" s="1">
        <f t="shared" si="112"/>
        <v>0</v>
      </c>
      <c r="AT241" s="1">
        <f t="shared" si="117"/>
        <v>0</v>
      </c>
      <c r="AU241" s="1">
        <f t="shared" si="102"/>
        <v>0</v>
      </c>
      <c r="AV241" s="9">
        <f t="shared" si="113"/>
        <v>0</v>
      </c>
      <c r="AW241" s="9">
        <f t="shared" si="103"/>
        <v>0</v>
      </c>
      <c r="AX241" s="9">
        <f t="shared" si="104"/>
        <v>0</v>
      </c>
      <c r="AY241" s="9">
        <f t="shared" si="105"/>
        <v>0</v>
      </c>
      <c r="AZ241" s="9">
        <f t="shared" si="106"/>
        <v>0</v>
      </c>
      <c r="BA241" s="1" t="e">
        <f t="shared" si="114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>
        <f t="shared" si="95"/>
        <v>64</v>
      </c>
      <c r="C242" s="3">
        <v>43</v>
      </c>
      <c r="D242" s="3">
        <v>1935</v>
      </c>
      <c r="E242" s="3">
        <v>59</v>
      </c>
      <c r="F242" s="3">
        <v>0</v>
      </c>
      <c r="G242" s="3">
        <v>5</v>
      </c>
      <c r="H242" s="3">
        <v>0</v>
      </c>
      <c r="I242" s="3">
        <v>0</v>
      </c>
      <c r="J242" s="80">
        <v>0</v>
      </c>
      <c r="K242" s="80">
        <v>0</v>
      </c>
      <c r="L242" s="80">
        <v>0</v>
      </c>
      <c r="M242" s="11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116"/>
      <c r="Z242" s="3"/>
      <c r="AA242" s="1">
        <f t="shared" si="107"/>
        <v>1935</v>
      </c>
      <c r="AB242" s="1">
        <f t="shared" si="107"/>
        <v>59</v>
      </c>
      <c r="AC242" s="1">
        <f t="shared" si="108"/>
        <v>5</v>
      </c>
      <c r="AD242" s="1">
        <f t="shared" si="109"/>
        <v>0</v>
      </c>
      <c r="AE242" s="1">
        <f t="shared" si="115"/>
        <v>6</v>
      </c>
      <c r="AF242" s="1">
        <f t="shared" si="110"/>
        <v>1</v>
      </c>
      <c r="AG242" s="1">
        <f t="shared" si="110"/>
        <v>0</v>
      </c>
      <c r="AH242" s="1">
        <f t="shared" si="110"/>
        <v>0</v>
      </c>
      <c r="AI242" s="1">
        <f t="shared" si="116"/>
        <v>7</v>
      </c>
      <c r="AJ242" s="9">
        <f t="shared" si="96"/>
        <v>0</v>
      </c>
      <c r="AK242" s="9">
        <f t="shared" si="97"/>
        <v>1.2800000000000001E-3</v>
      </c>
      <c r="AL242" s="9">
        <f t="shared" si="98"/>
        <v>1.1800000000000001E-3</v>
      </c>
      <c r="AM242" s="9">
        <f t="shared" si="99"/>
        <v>1E-4</v>
      </c>
      <c r="AN242" s="9">
        <f t="shared" si="100"/>
        <v>0</v>
      </c>
      <c r="AO242" s="9">
        <f t="shared" si="101"/>
        <v>1.3999999999999999E-4</v>
      </c>
      <c r="AP242" s="1">
        <f t="shared" si="111"/>
        <v>0</v>
      </c>
      <c r="AQ242" s="1">
        <f t="shared" si="111"/>
        <v>0</v>
      </c>
      <c r="AS242" s="1">
        <f t="shared" si="112"/>
        <v>0</v>
      </c>
      <c r="AT242" s="1">
        <f t="shared" si="117"/>
        <v>0</v>
      </c>
      <c r="AU242" s="1">
        <f t="shared" si="102"/>
        <v>0</v>
      </c>
      <c r="AV242" s="9">
        <f t="shared" si="113"/>
        <v>0</v>
      </c>
      <c r="AW242" s="9">
        <f t="shared" si="103"/>
        <v>0</v>
      </c>
      <c r="AX242" s="9">
        <f t="shared" si="104"/>
        <v>0</v>
      </c>
      <c r="AY242" s="9">
        <f t="shared" si="105"/>
        <v>0</v>
      </c>
      <c r="AZ242" s="9">
        <f t="shared" si="106"/>
        <v>0</v>
      </c>
      <c r="BA242" s="1" t="e">
        <f t="shared" si="114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>
        <f t="shared" si="95"/>
        <v>70</v>
      </c>
      <c r="C243" s="3">
        <v>44</v>
      </c>
      <c r="D243" s="3">
        <v>1929</v>
      </c>
      <c r="E243" s="3">
        <v>65</v>
      </c>
      <c r="F243" s="3">
        <v>0</v>
      </c>
      <c r="G243" s="3">
        <v>5</v>
      </c>
      <c r="H243" s="3">
        <v>0</v>
      </c>
      <c r="I243" s="3">
        <v>0</v>
      </c>
      <c r="J243" s="80">
        <v>0</v>
      </c>
      <c r="K243" s="80">
        <v>0</v>
      </c>
      <c r="L243" s="80">
        <v>0</v>
      </c>
      <c r="M243" s="11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116"/>
      <c r="Z243" s="3"/>
      <c r="AA243" s="1">
        <f t="shared" si="107"/>
        <v>1929</v>
      </c>
      <c r="AB243" s="1">
        <f t="shared" si="107"/>
        <v>65</v>
      </c>
      <c r="AC243" s="1">
        <f t="shared" si="108"/>
        <v>5</v>
      </c>
      <c r="AD243" s="1">
        <f t="shared" si="109"/>
        <v>0</v>
      </c>
      <c r="AE243" s="1">
        <f t="shared" si="115"/>
        <v>6</v>
      </c>
      <c r="AF243" s="1">
        <f t="shared" si="110"/>
        <v>0</v>
      </c>
      <c r="AG243" s="1">
        <f t="shared" si="110"/>
        <v>0</v>
      </c>
      <c r="AH243" s="1">
        <f t="shared" si="110"/>
        <v>0</v>
      </c>
      <c r="AI243" s="1">
        <f t="shared" si="116"/>
        <v>6</v>
      </c>
      <c r="AJ243" s="9">
        <f t="shared" si="96"/>
        <v>0</v>
      </c>
      <c r="AK243" s="9">
        <f t="shared" si="97"/>
        <v>1.4E-3</v>
      </c>
      <c r="AL243" s="9">
        <f t="shared" si="98"/>
        <v>1.2999999999999999E-3</v>
      </c>
      <c r="AM243" s="9">
        <f t="shared" si="99"/>
        <v>1E-4</v>
      </c>
      <c r="AN243" s="9">
        <f t="shared" si="100"/>
        <v>0</v>
      </c>
      <c r="AO243" s="9">
        <f t="shared" si="101"/>
        <v>1.2E-4</v>
      </c>
      <c r="AP243" s="1">
        <f t="shared" si="111"/>
        <v>0</v>
      </c>
      <c r="AQ243" s="1">
        <f t="shared" si="111"/>
        <v>0</v>
      </c>
      <c r="AS243" s="1">
        <f t="shared" si="112"/>
        <v>0</v>
      </c>
      <c r="AT243" s="1">
        <f t="shared" si="117"/>
        <v>0</v>
      </c>
      <c r="AU243" s="1">
        <f t="shared" si="102"/>
        <v>0</v>
      </c>
      <c r="AV243" s="9">
        <f t="shared" si="113"/>
        <v>0</v>
      </c>
      <c r="AW243" s="9">
        <f t="shared" si="103"/>
        <v>0</v>
      </c>
      <c r="AX243" s="9">
        <f t="shared" si="104"/>
        <v>0</v>
      </c>
      <c r="AY243" s="9">
        <f t="shared" si="105"/>
        <v>0</v>
      </c>
      <c r="AZ243" s="9">
        <f t="shared" si="106"/>
        <v>0</v>
      </c>
      <c r="BA243" s="1" t="e">
        <f t="shared" si="114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>
        <f t="shared" si="95"/>
        <v>77</v>
      </c>
      <c r="C244" s="3">
        <v>45</v>
      </c>
      <c r="D244" s="3">
        <v>1922</v>
      </c>
      <c r="E244" s="3">
        <v>71</v>
      </c>
      <c r="F244" s="3">
        <v>0</v>
      </c>
      <c r="G244" s="3">
        <v>6</v>
      </c>
      <c r="H244" s="3">
        <v>0</v>
      </c>
      <c r="I244" s="3">
        <v>0</v>
      </c>
      <c r="J244" s="80">
        <v>0</v>
      </c>
      <c r="K244" s="80">
        <v>0</v>
      </c>
      <c r="L244" s="80">
        <v>0</v>
      </c>
      <c r="M244" s="11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116"/>
      <c r="Z244" s="3"/>
      <c r="AA244" s="1">
        <f t="shared" si="107"/>
        <v>1922</v>
      </c>
      <c r="AB244" s="1">
        <f t="shared" si="107"/>
        <v>71</v>
      </c>
      <c r="AC244" s="1">
        <f t="shared" si="108"/>
        <v>6</v>
      </c>
      <c r="AD244" s="1">
        <f t="shared" si="109"/>
        <v>0</v>
      </c>
      <c r="AE244" s="1">
        <f t="shared" si="115"/>
        <v>6</v>
      </c>
      <c r="AF244" s="1">
        <f t="shared" si="110"/>
        <v>1</v>
      </c>
      <c r="AG244" s="1">
        <f t="shared" si="110"/>
        <v>0</v>
      </c>
      <c r="AH244" s="1">
        <f t="shared" si="110"/>
        <v>0</v>
      </c>
      <c r="AI244" s="1">
        <f t="shared" si="116"/>
        <v>7</v>
      </c>
      <c r="AJ244" s="9">
        <f t="shared" si="96"/>
        <v>0</v>
      </c>
      <c r="AK244" s="9">
        <f t="shared" si="97"/>
        <v>1.5399999999999999E-3</v>
      </c>
      <c r="AL244" s="9">
        <f t="shared" si="98"/>
        <v>1.42E-3</v>
      </c>
      <c r="AM244" s="9">
        <f t="shared" si="99"/>
        <v>1.2E-4</v>
      </c>
      <c r="AN244" s="9">
        <f t="shared" si="100"/>
        <v>0</v>
      </c>
      <c r="AO244" s="9">
        <f t="shared" si="101"/>
        <v>1.3999999999999999E-4</v>
      </c>
      <c r="AP244" s="1">
        <f t="shared" si="111"/>
        <v>0</v>
      </c>
      <c r="AQ244" s="1">
        <f t="shared" si="111"/>
        <v>0</v>
      </c>
      <c r="AS244" s="1">
        <f t="shared" si="112"/>
        <v>0</v>
      </c>
      <c r="AT244" s="1">
        <f t="shared" si="117"/>
        <v>0</v>
      </c>
      <c r="AU244" s="1">
        <f t="shared" si="102"/>
        <v>0</v>
      </c>
      <c r="AV244" s="9">
        <f t="shared" si="113"/>
        <v>0</v>
      </c>
      <c r="AW244" s="9">
        <f t="shared" si="103"/>
        <v>0</v>
      </c>
      <c r="AX244" s="9">
        <f t="shared" si="104"/>
        <v>0</v>
      </c>
      <c r="AY244" s="9">
        <f t="shared" si="105"/>
        <v>0</v>
      </c>
      <c r="AZ244" s="9">
        <f t="shared" si="106"/>
        <v>0</v>
      </c>
      <c r="BA244" s="1" t="e">
        <f t="shared" si="114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>
        <f t="shared" si="95"/>
        <v>85</v>
      </c>
      <c r="C245" s="3">
        <v>46</v>
      </c>
      <c r="D245" s="3">
        <v>1914</v>
      </c>
      <c r="E245" s="3">
        <v>78</v>
      </c>
      <c r="F245" s="3">
        <v>0</v>
      </c>
      <c r="G245" s="3">
        <v>7</v>
      </c>
      <c r="H245" s="3">
        <v>0</v>
      </c>
      <c r="I245" s="3">
        <v>0</v>
      </c>
      <c r="J245" s="80">
        <v>0</v>
      </c>
      <c r="K245" s="80">
        <v>0</v>
      </c>
      <c r="L245" s="80">
        <v>0</v>
      </c>
      <c r="M245" s="11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116"/>
      <c r="Z245" s="3"/>
      <c r="AA245" s="1">
        <f t="shared" si="107"/>
        <v>1914</v>
      </c>
      <c r="AB245" s="1">
        <f t="shared" si="107"/>
        <v>78</v>
      </c>
      <c r="AC245" s="1">
        <f t="shared" si="108"/>
        <v>7</v>
      </c>
      <c r="AD245" s="1">
        <f t="shared" si="109"/>
        <v>0</v>
      </c>
      <c r="AE245" s="1">
        <f t="shared" si="115"/>
        <v>7</v>
      </c>
      <c r="AF245" s="1">
        <f t="shared" si="110"/>
        <v>1</v>
      </c>
      <c r="AG245" s="1">
        <f t="shared" si="110"/>
        <v>0</v>
      </c>
      <c r="AH245" s="1">
        <f t="shared" si="110"/>
        <v>0</v>
      </c>
      <c r="AI245" s="1">
        <f t="shared" si="116"/>
        <v>8</v>
      </c>
      <c r="AJ245" s="9">
        <f t="shared" si="96"/>
        <v>0</v>
      </c>
      <c r="AK245" s="9">
        <f t="shared" si="97"/>
        <v>1.6999999999999999E-3</v>
      </c>
      <c r="AL245" s="9">
        <f t="shared" si="98"/>
        <v>1.56E-3</v>
      </c>
      <c r="AM245" s="9">
        <f t="shared" si="99"/>
        <v>1.3999999999999999E-4</v>
      </c>
      <c r="AN245" s="9">
        <f t="shared" si="100"/>
        <v>0</v>
      </c>
      <c r="AO245" s="9">
        <f t="shared" si="101"/>
        <v>1.6000000000000001E-4</v>
      </c>
      <c r="AP245" s="1">
        <f t="shared" si="111"/>
        <v>0</v>
      </c>
      <c r="AQ245" s="1">
        <f t="shared" si="111"/>
        <v>0</v>
      </c>
      <c r="AS245" s="1">
        <f t="shared" si="112"/>
        <v>0</v>
      </c>
      <c r="AT245" s="1">
        <f t="shared" si="117"/>
        <v>0</v>
      </c>
      <c r="AU245" s="1">
        <f t="shared" si="102"/>
        <v>0</v>
      </c>
      <c r="AV245" s="9">
        <f t="shared" si="113"/>
        <v>0</v>
      </c>
      <c r="AW245" s="9">
        <f t="shared" si="103"/>
        <v>0</v>
      </c>
      <c r="AX245" s="9">
        <f t="shared" si="104"/>
        <v>0</v>
      </c>
      <c r="AY245" s="9">
        <f t="shared" si="105"/>
        <v>0</v>
      </c>
      <c r="AZ245" s="9">
        <f t="shared" si="106"/>
        <v>0</v>
      </c>
      <c r="BA245" s="1" t="e">
        <f t="shared" si="114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>
        <f t="shared" si="95"/>
        <v>92</v>
      </c>
      <c r="C246" s="3">
        <v>47</v>
      </c>
      <c r="D246" s="3">
        <v>1906</v>
      </c>
      <c r="E246" s="3">
        <v>85</v>
      </c>
      <c r="F246" s="3">
        <v>0</v>
      </c>
      <c r="G246" s="3">
        <v>7</v>
      </c>
      <c r="H246" s="3">
        <v>0</v>
      </c>
      <c r="I246" s="3">
        <v>0</v>
      </c>
      <c r="J246" s="80">
        <v>0</v>
      </c>
      <c r="K246" s="80">
        <v>0</v>
      </c>
      <c r="L246" s="80">
        <v>0</v>
      </c>
      <c r="M246" s="11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116"/>
      <c r="Z246" s="3"/>
      <c r="AA246" s="1">
        <f t="shared" si="107"/>
        <v>1906</v>
      </c>
      <c r="AB246" s="1">
        <f t="shared" si="107"/>
        <v>85</v>
      </c>
      <c r="AC246" s="1">
        <f t="shared" si="108"/>
        <v>7</v>
      </c>
      <c r="AD246" s="1">
        <f t="shared" si="109"/>
        <v>0</v>
      </c>
      <c r="AE246" s="1">
        <f t="shared" si="115"/>
        <v>7</v>
      </c>
      <c r="AF246" s="1">
        <f t="shared" si="110"/>
        <v>0</v>
      </c>
      <c r="AG246" s="1">
        <f t="shared" si="110"/>
        <v>0</v>
      </c>
      <c r="AH246" s="1">
        <f t="shared" si="110"/>
        <v>0</v>
      </c>
      <c r="AI246" s="1">
        <f t="shared" si="116"/>
        <v>7</v>
      </c>
      <c r="AJ246" s="9">
        <f t="shared" si="96"/>
        <v>0</v>
      </c>
      <c r="AK246" s="9">
        <f t="shared" si="97"/>
        <v>1.8400000000000001E-3</v>
      </c>
      <c r="AL246" s="9">
        <f t="shared" si="98"/>
        <v>1.6999999999999999E-3</v>
      </c>
      <c r="AM246" s="9">
        <f t="shared" si="99"/>
        <v>1.3999999999999999E-4</v>
      </c>
      <c r="AN246" s="9">
        <f t="shared" si="100"/>
        <v>0</v>
      </c>
      <c r="AO246" s="9">
        <f t="shared" si="101"/>
        <v>1.3999999999999999E-4</v>
      </c>
      <c r="AP246" s="1">
        <f t="shared" si="111"/>
        <v>0</v>
      </c>
      <c r="AQ246" s="1">
        <f t="shared" si="111"/>
        <v>0</v>
      </c>
      <c r="AS246" s="1">
        <f t="shared" si="112"/>
        <v>0</v>
      </c>
      <c r="AT246" s="1">
        <f t="shared" si="117"/>
        <v>0</v>
      </c>
      <c r="AU246" s="1">
        <f t="shared" si="102"/>
        <v>0</v>
      </c>
      <c r="AV246" s="9">
        <f t="shared" si="113"/>
        <v>0</v>
      </c>
      <c r="AW246" s="9">
        <f t="shared" si="103"/>
        <v>0</v>
      </c>
      <c r="AX246" s="9">
        <f t="shared" si="104"/>
        <v>0</v>
      </c>
      <c r="AY246" s="9">
        <f t="shared" si="105"/>
        <v>0</v>
      </c>
      <c r="AZ246" s="9">
        <f t="shared" si="106"/>
        <v>0</v>
      </c>
      <c r="BA246" s="1" t="e">
        <f t="shared" si="114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>
        <f t="shared" si="95"/>
        <v>100</v>
      </c>
      <c r="C247" s="3">
        <v>48</v>
      </c>
      <c r="D247" s="3">
        <v>1899</v>
      </c>
      <c r="E247" s="3">
        <v>92</v>
      </c>
      <c r="F247" s="3">
        <v>0</v>
      </c>
      <c r="G247" s="3">
        <v>8</v>
      </c>
      <c r="H247" s="3">
        <v>0</v>
      </c>
      <c r="I247" s="3">
        <v>0</v>
      </c>
      <c r="J247" s="80">
        <v>0</v>
      </c>
      <c r="K247" s="80">
        <v>0</v>
      </c>
      <c r="L247" s="80">
        <v>0</v>
      </c>
      <c r="M247" s="11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116"/>
      <c r="Z247" s="3"/>
      <c r="AA247" s="1">
        <f t="shared" si="107"/>
        <v>1899</v>
      </c>
      <c r="AB247" s="1">
        <f t="shared" si="107"/>
        <v>92</v>
      </c>
      <c r="AC247" s="1">
        <f t="shared" si="108"/>
        <v>8</v>
      </c>
      <c r="AD247" s="1">
        <f t="shared" si="109"/>
        <v>0</v>
      </c>
      <c r="AE247" s="1">
        <f t="shared" si="115"/>
        <v>7</v>
      </c>
      <c r="AF247" s="1">
        <f t="shared" si="110"/>
        <v>1</v>
      </c>
      <c r="AG247" s="1">
        <f t="shared" si="110"/>
        <v>0</v>
      </c>
      <c r="AH247" s="1">
        <f t="shared" si="110"/>
        <v>0</v>
      </c>
      <c r="AI247" s="1">
        <f t="shared" si="116"/>
        <v>8</v>
      </c>
      <c r="AJ247" s="9">
        <f t="shared" si="96"/>
        <v>0</v>
      </c>
      <c r="AK247" s="9">
        <f t="shared" si="97"/>
        <v>2E-3</v>
      </c>
      <c r="AL247" s="9">
        <f t="shared" si="98"/>
        <v>1.8400000000000001E-3</v>
      </c>
      <c r="AM247" s="9">
        <f t="shared" si="99"/>
        <v>1.6000000000000001E-4</v>
      </c>
      <c r="AN247" s="9">
        <f t="shared" si="100"/>
        <v>0</v>
      </c>
      <c r="AO247" s="9">
        <f t="shared" si="101"/>
        <v>1.6000000000000001E-4</v>
      </c>
      <c r="AP247" s="1">
        <f t="shared" si="111"/>
        <v>0</v>
      </c>
      <c r="AQ247" s="1">
        <f t="shared" si="111"/>
        <v>0</v>
      </c>
      <c r="AS247" s="1">
        <f t="shared" si="112"/>
        <v>0</v>
      </c>
      <c r="AT247" s="1">
        <f t="shared" si="117"/>
        <v>0</v>
      </c>
      <c r="AU247" s="1">
        <f t="shared" si="102"/>
        <v>0</v>
      </c>
      <c r="AV247" s="9">
        <f t="shared" si="113"/>
        <v>0</v>
      </c>
      <c r="AW247" s="9">
        <f t="shared" si="103"/>
        <v>0</v>
      </c>
      <c r="AX247" s="9">
        <f t="shared" si="104"/>
        <v>0</v>
      </c>
      <c r="AY247" s="9">
        <f t="shared" si="105"/>
        <v>0</v>
      </c>
      <c r="AZ247" s="9">
        <f t="shared" si="106"/>
        <v>0</v>
      </c>
      <c r="BA247" s="1" t="e">
        <f t="shared" si="114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>
        <f t="shared" si="95"/>
        <v>111</v>
      </c>
      <c r="C248" s="3">
        <v>49</v>
      </c>
      <c r="D248" s="3">
        <v>1888</v>
      </c>
      <c r="E248" s="3">
        <v>102</v>
      </c>
      <c r="F248" s="3">
        <v>0</v>
      </c>
      <c r="G248" s="3">
        <v>9</v>
      </c>
      <c r="H248" s="3">
        <v>0</v>
      </c>
      <c r="I248" s="3">
        <v>0</v>
      </c>
      <c r="J248" s="80">
        <v>0</v>
      </c>
      <c r="K248" s="80">
        <v>0</v>
      </c>
      <c r="L248" s="80">
        <v>0</v>
      </c>
      <c r="M248" s="11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116"/>
      <c r="Z248" s="3"/>
      <c r="AA248" s="1">
        <f t="shared" si="107"/>
        <v>1888</v>
      </c>
      <c r="AB248" s="1">
        <f t="shared" si="107"/>
        <v>102</v>
      </c>
      <c r="AC248" s="1">
        <f t="shared" si="108"/>
        <v>9</v>
      </c>
      <c r="AD248" s="1">
        <f t="shared" si="109"/>
        <v>0</v>
      </c>
      <c r="AE248" s="1">
        <f t="shared" si="115"/>
        <v>10</v>
      </c>
      <c r="AF248" s="1">
        <f t="shared" si="110"/>
        <v>1</v>
      </c>
      <c r="AG248" s="1">
        <f t="shared" si="110"/>
        <v>0</v>
      </c>
      <c r="AH248" s="1">
        <f t="shared" si="110"/>
        <v>0</v>
      </c>
      <c r="AI248" s="1">
        <f t="shared" si="116"/>
        <v>11</v>
      </c>
      <c r="AJ248" s="9">
        <f t="shared" si="96"/>
        <v>0</v>
      </c>
      <c r="AK248" s="9">
        <f t="shared" si="97"/>
        <v>2.2200000000000002E-3</v>
      </c>
      <c r="AL248" s="9">
        <f t="shared" si="98"/>
        <v>2.0400000000000001E-3</v>
      </c>
      <c r="AM248" s="9">
        <f t="shared" si="99"/>
        <v>1.8000000000000001E-4</v>
      </c>
      <c r="AN248" s="9">
        <f t="shared" si="100"/>
        <v>0</v>
      </c>
      <c r="AO248" s="9">
        <f t="shared" si="101"/>
        <v>2.2000000000000001E-4</v>
      </c>
      <c r="AP248" s="1">
        <f t="shared" si="111"/>
        <v>0</v>
      </c>
      <c r="AQ248" s="1">
        <f t="shared" si="111"/>
        <v>0</v>
      </c>
      <c r="AS248" s="1">
        <f t="shared" si="112"/>
        <v>0</v>
      </c>
      <c r="AT248" s="1">
        <f t="shared" si="117"/>
        <v>0</v>
      </c>
      <c r="AU248" s="1">
        <f t="shared" si="102"/>
        <v>0</v>
      </c>
      <c r="AV248" s="9">
        <f t="shared" si="113"/>
        <v>0</v>
      </c>
      <c r="AW248" s="9">
        <f t="shared" si="103"/>
        <v>0</v>
      </c>
      <c r="AX248" s="9">
        <f t="shared" si="104"/>
        <v>0</v>
      </c>
      <c r="AY248" s="9">
        <f t="shared" si="105"/>
        <v>0</v>
      </c>
      <c r="AZ248" s="9">
        <f t="shared" si="106"/>
        <v>0</v>
      </c>
      <c r="BA248" s="1" t="e">
        <f t="shared" si="114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>
        <f t="shared" si="95"/>
        <v>121</v>
      </c>
      <c r="C249" s="3">
        <v>50</v>
      </c>
      <c r="D249" s="3">
        <v>1877</v>
      </c>
      <c r="E249" s="3">
        <v>111</v>
      </c>
      <c r="F249" s="3">
        <v>0</v>
      </c>
      <c r="G249" s="3">
        <v>10</v>
      </c>
      <c r="H249" s="3">
        <v>0</v>
      </c>
      <c r="I249" s="3">
        <v>0</v>
      </c>
      <c r="J249" s="80">
        <v>0</v>
      </c>
      <c r="K249" s="80">
        <v>0</v>
      </c>
      <c r="L249" s="80">
        <v>0</v>
      </c>
      <c r="M249" s="11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116"/>
      <c r="Z249" s="3"/>
      <c r="AA249" s="1">
        <f t="shared" si="107"/>
        <v>1877</v>
      </c>
      <c r="AB249" s="1">
        <f t="shared" si="107"/>
        <v>111</v>
      </c>
      <c r="AC249" s="1">
        <f t="shared" si="108"/>
        <v>10</v>
      </c>
      <c r="AD249" s="1">
        <f t="shared" si="109"/>
        <v>0</v>
      </c>
      <c r="AE249" s="1">
        <f t="shared" si="115"/>
        <v>9</v>
      </c>
      <c r="AF249" s="1">
        <f t="shared" si="110"/>
        <v>1</v>
      </c>
      <c r="AG249" s="1">
        <f t="shared" si="110"/>
        <v>0</v>
      </c>
      <c r="AH249" s="1">
        <f t="shared" si="110"/>
        <v>0</v>
      </c>
      <c r="AI249" s="1">
        <f t="shared" si="116"/>
        <v>10</v>
      </c>
      <c r="AJ249" s="9">
        <f t="shared" si="96"/>
        <v>0</v>
      </c>
      <c r="AK249" s="9">
        <f t="shared" si="97"/>
        <v>2.4199999999999998E-3</v>
      </c>
      <c r="AL249" s="9">
        <f t="shared" si="98"/>
        <v>2.2200000000000002E-3</v>
      </c>
      <c r="AM249" s="9">
        <f t="shared" si="99"/>
        <v>2.0000000000000001E-4</v>
      </c>
      <c r="AN249" s="9">
        <f t="shared" si="100"/>
        <v>0</v>
      </c>
      <c r="AO249" s="9">
        <f t="shared" si="101"/>
        <v>2.0000000000000001E-4</v>
      </c>
      <c r="AP249" s="1">
        <f t="shared" si="111"/>
        <v>0</v>
      </c>
      <c r="AQ249" s="1">
        <f t="shared" si="111"/>
        <v>0</v>
      </c>
      <c r="AS249" s="1">
        <f t="shared" si="112"/>
        <v>0</v>
      </c>
      <c r="AT249" s="1">
        <f t="shared" si="117"/>
        <v>0</v>
      </c>
      <c r="AU249" s="1">
        <f t="shared" si="102"/>
        <v>0</v>
      </c>
      <c r="AV249" s="9">
        <f t="shared" si="113"/>
        <v>0</v>
      </c>
      <c r="AW249" s="9">
        <f t="shared" si="103"/>
        <v>0</v>
      </c>
      <c r="AX249" s="9">
        <f t="shared" si="104"/>
        <v>0</v>
      </c>
      <c r="AY249" s="9">
        <f t="shared" si="105"/>
        <v>0</v>
      </c>
      <c r="AZ249" s="9">
        <f t="shared" si="106"/>
        <v>0</v>
      </c>
      <c r="BA249" s="1" t="e">
        <f t="shared" si="114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>
        <f t="shared" si="95"/>
        <v>133</v>
      </c>
      <c r="C250" s="3">
        <v>51</v>
      </c>
      <c r="D250" s="3">
        <v>1865</v>
      </c>
      <c r="E250" s="3">
        <v>122</v>
      </c>
      <c r="F250" s="3">
        <v>0</v>
      </c>
      <c r="G250" s="3">
        <v>11</v>
      </c>
      <c r="H250" s="3">
        <v>0</v>
      </c>
      <c r="I250" s="3">
        <v>0</v>
      </c>
      <c r="J250" s="80">
        <v>0</v>
      </c>
      <c r="K250" s="80">
        <v>0</v>
      </c>
      <c r="L250" s="80">
        <v>0</v>
      </c>
      <c r="M250" s="11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116"/>
      <c r="Z250" s="3"/>
      <c r="AA250" s="1">
        <f t="shared" si="107"/>
        <v>1865</v>
      </c>
      <c r="AB250" s="1">
        <f t="shared" si="107"/>
        <v>122</v>
      </c>
      <c r="AC250" s="1">
        <f t="shared" si="108"/>
        <v>11</v>
      </c>
      <c r="AD250" s="1">
        <f t="shared" si="109"/>
        <v>0</v>
      </c>
      <c r="AE250" s="1">
        <f t="shared" si="115"/>
        <v>11</v>
      </c>
      <c r="AF250" s="1">
        <f t="shared" si="110"/>
        <v>1</v>
      </c>
      <c r="AG250" s="1">
        <f t="shared" si="110"/>
        <v>0</v>
      </c>
      <c r="AH250" s="1">
        <f t="shared" si="110"/>
        <v>0</v>
      </c>
      <c r="AI250" s="1">
        <f t="shared" si="116"/>
        <v>12</v>
      </c>
      <c r="AJ250" s="9">
        <f t="shared" si="96"/>
        <v>0</v>
      </c>
      <c r="AK250" s="9">
        <f t="shared" si="97"/>
        <v>2.66E-3</v>
      </c>
      <c r="AL250" s="9">
        <f t="shared" si="98"/>
        <v>2.4399999999999999E-3</v>
      </c>
      <c r="AM250" s="9">
        <f t="shared" si="99"/>
        <v>2.2000000000000001E-4</v>
      </c>
      <c r="AN250" s="9">
        <f t="shared" si="100"/>
        <v>0</v>
      </c>
      <c r="AO250" s="9">
        <f t="shared" si="101"/>
        <v>2.4000000000000001E-4</v>
      </c>
      <c r="AP250" s="1">
        <f t="shared" si="111"/>
        <v>0</v>
      </c>
      <c r="AQ250" s="1">
        <f t="shared" si="111"/>
        <v>0</v>
      </c>
      <c r="AS250" s="1">
        <f t="shared" si="112"/>
        <v>0</v>
      </c>
      <c r="AT250" s="1">
        <f t="shared" si="117"/>
        <v>0</v>
      </c>
      <c r="AU250" s="1">
        <f t="shared" si="102"/>
        <v>0</v>
      </c>
      <c r="AV250" s="9">
        <f t="shared" si="113"/>
        <v>0</v>
      </c>
      <c r="AW250" s="9">
        <f t="shared" si="103"/>
        <v>0</v>
      </c>
      <c r="AX250" s="9">
        <f t="shared" si="104"/>
        <v>0</v>
      </c>
      <c r="AY250" s="9">
        <f t="shared" si="105"/>
        <v>0</v>
      </c>
      <c r="AZ250" s="9">
        <f t="shared" si="106"/>
        <v>0</v>
      </c>
      <c r="BA250" s="1" t="e">
        <f t="shared" si="114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>
        <f t="shared" si="95"/>
        <v>145</v>
      </c>
      <c r="C251" s="3">
        <v>52</v>
      </c>
      <c r="D251" s="3">
        <v>1854</v>
      </c>
      <c r="E251" s="3">
        <v>132</v>
      </c>
      <c r="F251" s="3">
        <v>0</v>
      </c>
      <c r="G251" s="3">
        <v>13</v>
      </c>
      <c r="H251" s="3">
        <v>0</v>
      </c>
      <c r="I251" s="3">
        <v>0</v>
      </c>
      <c r="J251" s="80">
        <v>0</v>
      </c>
      <c r="K251" s="80">
        <v>0</v>
      </c>
      <c r="L251" s="80">
        <v>0</v>
      </c>
      <c r="M251" s="11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116"/>
      <c r="Z251" s="3"/>
      <c r="AA251" s="1">
        <f t="shared" si="107"/>
        <v>1854</v>
      </c>
      <c r="AB251" s="1">
        <f t="shared" si="107"/>
        <v>132</v>
      </c>
      <c r="AC251" s="1">
        <f t="shared" si="108"/>
        <v>13</v>
      </c>
      <c r="AD251" s="1">
        <f t="shared" si="109"/>
        <v>0</v>
      </c>
      <c r="AE251" s="1">
        <f t="shared" si="115"/>
        <v>10</v>
      </c>
      <c r="AF251" s="1">
        <f t="shared" si="110"/>
        <v>2</v>
      </c>
      <c r="AG251" s="1">
        <f t="shared" si="110"/>
        <v>0</v>
      </c>
      <c r="AH251" s="1">
        <f t="shared" si="110"/>
        <v>0</v>
      </c>
      <c r="AI251" s="1">
        <f t="shared" si="116"/>
        <v>12</v>
      </c>
      <c r="AJ251" s="9">
        <f t="shared" si="96"/>
        <v>0</v>
      </c>
      <c r="AK251" s="9">
        <f t="shared" si="97"/>
        <v>2.8999999999999998E-3</v>
      </c>
      <c r="AL251" s="9">
        <f t="shared" si="98"/>
        <v>2.64E-3</v>
      </c>
      <c r="AM251" s="9">
        <f t="shared" si="99"/>
        <v>2.5999999999999998E-4</v>
      </c>
      <c r="AN251" s="9">
        <f t="shared" si="100"/>
        <v>0</v>
      </c>
      <c r="AO251" s="9">
        <f t="shared" si="101"/>
        <v>2.4000000000000001E-4</v>
      </c>
      <c r="AP251" s="1">
        <f t="shared" si="111"/>
        <v>0</v>
      </c>
      <c r="AQ251" s="1">
        <f t="shared" si="111"/>
        <v>0</v>
      </c>
      <c r="AS251" s="1">
        <f t="shared" si="112"/>
        <v>0</v>
      </c>
      <c r="AT251" s="1">
        <f t="shared" si="117"/>
        <v>0</v>
      </c>
      <c r="AU251" s="1">
        <f t="shared" si="102"/>
        <v>0</v>
      </c>
      <c r="AV251" s="9">
        <f t="shared" si="113"/>
        <v>0</v>
      </c>
      <c r="AW251" s="9">
        <f t="shared" si="103"/>
        <v>0</v>
      </c>
      <c r="AX251" s="9">
        <f t="shared" si="104"/>
        <v>0</v>
      </c>
      <c r="AY251" s="9">
        <f t="shared" si="105"/>
        <v>0</v>
      </c>
      <c r="AZ251" s="9">
        <f t="shared" si="106"/>
        <v>0</v>
      </c>
      <c r="BA251" s="1" t="e">
        <f t="shared" si="114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>
        <f t="shared" si="95"/>
        <v>157</v>
      </c>
      <c r="C252" s="3">
        <v>53</v>
      </c>
      <c r="D252" s="3">
        <v>1841</v>
      </c>
      <c r="E252" s="3">
        <v>143</v>
      </c>
      <c r="F252" s="3">
        <v>0</v>
      </c>
      <c r="G252" s="3">
        <v>14</v>
      </c>
      <c r="H252" s="3">
        <v>0</v>
      </c>
      <c r="I252" s="3">
        <v>0</v>
      </c>
      <c r="J252" s="80">
        <v>0</v>
      </c>
      <c r="K252" s="80">
        <v>0</v>
      </c>
      <c r="L252" s="80">
        <v>0</v>
      </c>
      <c r="M252" s="11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116"/>
      <c r="Z252" s="3"/>
      <c r="AA252" s="1">
        <f t="shared" si="107"/>
        <v>1841</v>
      </c>
      <c r="AB252" s="1">
        <f t="shared" si="107"/>
        <v>143</v>
      </c>
      <c r="AC252" s="1">
        <f t="shared" si="108"/>
        <v>14</v>
      </c>
      <c r="AD252" s="1">
        <f t="shared" si="109"/>
        <v>0</v>
      </c>
      <c r="AE252" s="1">
        <f t="shared" si="115"/>
        <v>11</v>
      </c>
      <c r="AF252" s="1">
        <f t="shared" si="110"/>
        <v>1</v>
      </c>
      <c r="AG252" s="1">
        <f t="shared" si="110"/>
        <v>0</v>
      </c>
      <c r="AH252" s="1">
        <f t="shared" si="110"/>
        <v>0</v>
      </c>
      <c r="AI252" s="1">
        <f t="shared" si="116"/>
        <v>12</v>
      </c>
      <c r="AJ252" s="9">
        <f t="shared" si="96"/>
        <v>0</v>
      </c>
      <c r="AK252" s="9">
        <f t="shared" si="97"/>
        <v>3.14E-3</v>
      </c>
      <c r="AL252" s="9">
        <f t="shared" si="98"/>
        <v>2.8600000000000001E-3</v>
      </c>
      <c r="AM252" s="9">
        <f t="shared" si="99"/>
        <v>2.7999999999999998E-4</v>
      </c>
      <c r="AN252" s="9">
        <f t="shared" si="100"/>
        <v>0</v>
      </c>
      <c r="AO252" s="9">
        <f t="shared" si="101"/>
        <v>2.4000000000000001E-4</v>
      </c>
      <c r="AP252" s="1">
        <f t="shared" si="111"/>
        <v>0</v>
      </c>
      <c r="AQ252" s="1">
        <f t="shared" si="111"/>
        <v>0</v>
      </c>
      <c r="AS252" s="1">
        <f t="shared" si="112"/>
        <v>0</v>
      </c>
      <c r="AT252" s="1">
        <f t="shared" si="117"/>
        <v>0</v>
      </c>
      <c r="AU252" s="1">
        <f t="shared" si="102"/>
        <v>0</v>
      </c>
      <c r="AV252" s="9">
        <f t="shared" si="113"/>
        <v>0</v>
      </c>
      <c r="AW252" s="9">
        <f t="shared" si="103"/>
        <v>0</v>
      </c>
      <c r="AX252" s="9">
        <f t="shared" si="104"/>
        <v>0</v>
      </c>
      <c r="AY252" s="9">
        <f t="shared" si="105"/>
        <v>0</v>
      </c>
      <c r="AZ252" s="9">
        <f t="shared" si="106"/>
        <v>0</v>
      </c>
      <c r="BA252" s="1" t="e">
        <f t="shared" si="114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>
        <f t="shared" si="95"/>
        <v>170</v>
      </c>
      <c r="C253" s="3">
        <v>54</v>
      </c>
      <c r="D253" s="3">
        <v>1829</v>
      </c>
      <c r="E253" s="3">
        <v>154</v>
      </c>
      <c r="F253" s="3">
        <v>0</v>
      </c>
      <c r="G253" s="3">
        <v>16</v>
      </c>
      <c r="H253" s="3">
        <v>0</v>
      </c>
      <c r="I253" s="3">
        <v>0</v>
      </c>
      <c r="J253" s="80">
        <v>0</v>
      </c>
      <c r="K253" s="80">
        <v>0</v>
      </c>
      <c r="L253" s="80">
        <v>0</v>
      </c>
      <c r="M253" s="11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116"/>
      <c r="Z253" s="3"/>
      <c r="AA253" s="1">
        <f t="shared" si="107"/>
        <v>1829</v>
      </c>
      <c r="AB253" s="1">
        <f t="shared" si="107"/>
        <v>154</v>
      </c>
      <c r="AC253" s="1">
        <f t="shared" si="108"/>
        <v>16</v>
      </c>
      <c r="AD253" s="1">
        <f t="shared" si="109"/>
        <v>0</v>
      </c>
      <c r="AE253" s="1">
        <f t="shared" si="115"/>
        <v>11</v>
      </c>
      <c r="AF253" s="1">
        <f t="shared" si="110"/>
        <v>2</v>
      </c>
      <c r="AG253" s="1">
        <f t="shared" si="110"/>
        <v>0</v>
      </c>
      <c r="AH253" s="1">
        <f t="shared" si="110"/>
        <v>0</v>
      </c>
      <c r="AI253" s="1">
        <f t="shared" si="116"/>
        <v>13</v>
      </c>
      <c r="AJ253" s="9">
        <f t="shared" si="96"/>
        <v>0</v>
      </c>
      <c r="AK253" s="9">
        <f t="shared" si="97"/>
        <v>3.3999999999999998E-3</v>
      </c>
      <c r="AL253" s="9">
        <f t="shared" si="98"/>
        <v>3.0799999999999998E-3</v>
      </c>
      <c r="AM253" s="9">
        <f t="shared" si="99"/>
        <v>3.2000000000000003E-4</v>
      </c>
      <c r="AN253" s="9">
        <f t="shared" si="100"/>
        <v>0</v>
      </c>
      <c r="AO253" s="9">
        <f t="shared" si="101"/>
        <v>2.5999999999999998E-4</v>
      </c>
      <c r="AP253" s="1">
        <f t="shared" si="111"/>
        <v>0</v>
      </c>
      <c r="AQ253" s="1">
        <f t="shared" si="111"/>
        <v>0</v>
      </c>
      <c r="AS253" s="1">
        <f t="shared" si="112"/>
        <v>0</v>
      </c>
      <c r="AT253" s="1">
        <f t="shared" si="117"/>
        <v>0</v>
      </c>
      <c r="AU253" s="1">
        <f t="shared" si="102"/>
        <v>0</v>
      </c>
      <c r="AV253" s="9">
        <f t="shared" si="113"/>
        <v>0</v>
      </c>
      <c r="AW253" s="9">
        <f t="shared" si="103"/>
        <v>0</v>
      </c>
      <c r="AX253" s="9">
        <f t="shared" si="104"/>
        <v>0</v>
      </c>
      <c r="AY253" s="9">
        <f t="shared" si="105"/>
        <v>0</v>
      </c>
      <c r="AZ253" s="9">
        <f t="shared" si="106"/>
        <v>0</v>
      </c>
      <c r="BA253" s="1" t="e">
        <f t="shared" si="114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>
        <f t="shared" si="95"/>
        <v>181</v>
      </c>
      <c r="C254" s="3">
        <v>55</v>
      </c>
      <c r="D254" s="3">
        <v>1818</v>
      </c>
      <c r="E254" s="3">
        <v>163</v>
      </c>
      <c r="F254" s="3">
        <v>0</v>
      </c>
      <c r="G254" s="3">
        <v>18</v>
      </c>
      <c r="H254" s="3">
        <v>0</v>
      </c>
      <c r="I254" s="3">
        <v>0</v>
      </c>
      <c r="J254" s="80">
        <v>0</v>
      </c>
      <c r="K254" s="80">
        <v>0</v>
      </c>
      <c r="L254" s="80">
        <v>0</v>
      </c>
      <c r="M254" s="11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116"/>
      <c r="Z254" s="3"/>
      <c r="AA254" s="1">
        <f t="shared" si="107"/>
        <v>1818</v>
      </c>
      <c r="AB254" s="1">
        <f t="shared" si="107"/>
        <v>163</v>
      </c>
      <c r="AC254" s="1">
        <f t="shared" si="108"/>
        <v>18</v>
      </c>
      <c r="AD254" s="1">
        <f t="shared" si="109"/>
        <v>0</v>
      </c>
      <c r="AE254" s="1">
        <f t="shared" si="115"/>
        <v>9</v>
      </c>
      <c r="AF254" s="1">
        <f t="shared" si="110"/>
        <v>2</v>
      </c>
      <c r="AG254" s="1">
        <f t="shared" si="110"/>
        <v>0</v>
      </c>
      <c r="AH254" s="1">
        <f t="shared" si="110"/>
        <v>0</v>
      </c>
      <c r="AI254" s="1">
        <f t="shared" si="116"/>
        <v>11</v>
      </c>
      <c r="AJ254" s="9">
        <f t="shared" si="96"/>
        <v>0</v>
      </c>
      <c r="AK254" s="9">
        <f t="shared" si="97"/>
        <v>3.62E-3</v>
      </c>
      <c r="AL254" s="9">
        <f t="shared" si="98"/>
        <v>3.2599999999999999E-3</v>
      </c>
      <c r="AM254" s="9">
        <f t="shared" si="99"/>
        <v>3.6000000000000002E-4</v>
      </c>
      <c r="AN254" s="9">
        <f t="shared" si="100"/>
        <v>0</v>
      </c>
      <c r="AO254" s="9">
        <f t="shared" si="101"/>
        <v>2.2000000000000001E-4</v>
      </c>
      <c r="AP254" s="1">
        <f t="shared" si="111"/>
        <v>0</v>
      </c>
      <c r="AQ254" s="1">
        <f t="shared" si="111"/>
        <v>0</v>
      </c>
      <c r="AS254" s="1">
        <f t="shared" si="112"/>
        <v>0</v>
      </c>
      <c r="AT254" s="1">
        <f t="shared" si="117"/>
        <v>0</v>
      </c>
      <c r="AU254" s="1">
        <f t="shared" si="102"/>
        <v>0</v>
      </c>
      <c r="AV254" s="9">
        <f t="shared" si="113"/>
        <v>0</v>
      </c>
      <c r="AW254" s="9">
        <f t="shared" si="103"/>
        <v>0</v>
      </c>
      <c r="AX254" s="9">
        <f t="shared" si="104"/>
        <v>0</v>
      </c>
      <c r="AY254" s="9">
        <f t="shared" si="105"/>
        <v>0</v>
      </c>
      <c r="AZ254" s="9">
        <f t="shared" si="106"/>
        <v>0</v>
      </c>
      <c r="BA254" s="1" t="e">
        <f t="shared" si="114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>
        <f t="shared" si="95"/>
        <v>193</v>
      </c>
      <c r="C255" s="3">
        <v>56</v>
      </c>
      <c r="D255" s="3">
        <v>1805</v>
      </c>
      <c r="E255" s="3">
        <v>174</v>
      </c>
      <c r="F255" s="3">
        <v>0</v>
      </c>
      <c r="G255" s="3">
        <v>19</v>
      </c>
      <c r="H255" s="3">
        <v>0</v>
      </c>
      <c r="I255" s="3">
        <v>0</v>
      </c>
      <c r="J255" s="80">
        <v>0</v>
      </c>
      <c r="K255" s="80">
        <v>0</v>
      </c>
      <c r="L255" s="80">
        <v>0</v>
      </c>
      <c r="M255" s="11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116"/>
      <c r="Z255" s="3"/>
      <c r="AA255" s="1">
        <f t="shared" si="107"/>
        <v>1805</v>
      </c>
      <c r="AB255" s="1">
        <f t="shared" si="107"/>
        <v>174</v>
      </c>
      <c r="AC255" s="1">
        <f t="shared" si="108"/>
        <v>19</v>
      </c>
      <c r="AD255" s="1">
        <f t="shared" si="109"/>
        <v>0</v>
      </c>
      <c r="AE255" s="1">
        <f t="shared" si="115"/>
        <v>11</v>
      </c>
      <c r="AF255" s="1">
        <f t="shared" si="110"/>
        <v>1</v>
      </c>
      <c r="AG255" s="1">
        <f t="shared" si="110"/>
        <v>0</v>
      </c>
      <c r="AH255" s="1">
        <f t="shared" si="110"/>
        <v>0</v>
      </c>
      <c r="AI255" s="1">
        <f t="shared" si="116"/>
        <v>12</v>
      </c>
      <c r="AJ255" s="9">
        <f t="shared" si="96"/>
        <v>0</v>
      </c>
      <c r="AK255" s="9">
        <f t="shared" si="97"/>
        <v>3.8600000000000001E-3</v>
      </c>
      <c r="AL255" s="9">
        <f t="shared" si="98"/>
        <v>3.48E-3</v>
      </c>
      <c r="AM255" s="9">
        <f t="shared" si="99"/>
        <v>3.8000000000000002E-4</v>
      </c>
      <c r="AN255" s="9">
        <f t="shared" si="100"/>
        <v>0</v>
      </c>
      <c r="AO255" s="9">
        <f t="shared" si="101"/>
        <v>2.4000000000000001E-4</v>
      </c>
      <c r="AP255" s="1">
        <f t="shared" si="111"/>
        <v>0</v>
      </c>
      <c r="AQ255" s="1">
        <f t="shared" si="111"/>
        <v>0</v>
      </c>
      <c r="AS255" s="1">
        <f t="shared" si="112"/>
        <v>0</v>
      </c>
      <c r="AT255" s="1">
        <f t="shared" si="117"/>
        <v>0</v>
      </c>
      <c r="AU255" s="1">
        <f t="shared" si="102"/>
        <v>0</v>
      </c>
      <c r="AV255" s="9">
        <f t="shared" si="113"/>
        <v>0</v>
      </c>
      <c r="AW255" s="9">
        <f t="shared" si="103"/>
        <v>0</v>
      </c>
      <c r="AX255" s="9">
        <f t="shared" si="104"/>
        <v>0</v>
      </c>
      <c r="AY255" s="9">
        <f t="shared" si="105"/>
        <v>0</v>
      </c>
      <c r="AZ255" s="9">
        <f t="shared" si="106"/>
        <v>0</v>
      </c>
      <c r="BA255" s="1" t="e">
        <f t="shared" si="114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>
        <f t="shared" si="95"/>
        <v>206</v>
      </c>
      <c r="C256" s="3">
        <v>57</v>
      </c>
      <c r="D256" s="3">
        <v>1793</v>
      </c>
      <c r="E256" s="3">
        <v>184</v>
      </c>
      <c r="F256" s="3">
        <v>0</v>
      </c>
      <c r="G256" s="3">
        <v>22</v>
      </c>
      <c r="H256" s="3">
        <v>0</v>
      </c>
      <c r="I256" s="3">
        <v>0</v>
      </c>
      <c r="J256" s="80">
        <v>0</v>
      </c>
      <c r="K256" s="80">
        <v>0</v>
      </c>
      <c r="L256" s="80">
        <v>0</v>
      </c>
      <c r="M256" s="11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116"/>
      <c r="Z256" s="3"/>
      <c r="AA256" s="1">
        <f t="shared" si="107"/>
        <v>1793</v>
      </c>
      <c r="AB256" s="1">
        <f t="shared" si="107"/>
        <v>184</v>
      </c>
      <c r="AC256" s="1">
        <f t="shared" si="108"/>
        <v>22</v>
      </c>
      <c r="AD256" s="1">
        <f t="shared" si="109"/>
        <v>0</v>
      </c>
      <c r="AE256" s="1">
        <f t="shared" si="115"/>
        <v>10</v>
      </c>
      <c r="AF256" s="1">
        <f t="shared" si="110"/>
        <v>3</v>
      </c>
      <c r="AG256" s="1">
        <f t="shared" si="110"/>
        <v>0</v>
      </c>
      <c r="AH256" s="1">
        <f t="shared" si="110"/>
        <v>0</v>
      </c>
      <c r="AI256" s="1">
        <f t="shared" si="116"/>
        <v>13</v>
      </c>
      <c r="AJ256" s="9">
        <f t="shared" si="96"/>
        <v>0</v>
      </c>
      <c r="AK256" s="9">
        <f t="shared" si="97"/>
        <v>4.1200000000000004E-3</v>
      </c>
      <c r="AL256" s="9">
        <f t="shared" si="98"/>
        <v>3.6800000000000001E-3</v>
      </c>
      <c r="AM256" s="9">
        <f t="shared" si="99"/>
        <v>4.4000000000000002E-4</v>
      </c>
      <c r="AN256" s="9">
        <f t="shared" si="100"/>
        <v>0</v>
      </c>
      <c r="AO256" s="9">
        <f t="shared" si="101"/>
        <v>2.5999999999999998E-4</v>
      </c>
      <c r="AP256" s="1">
        <f t="shared" si="111"/>
        <v>0</v>
      </c>
      <c r="AQ256" s="1">
        <f t="shared" si="111"/>
        <v>0</v>
      </c>
      <c r="AS256" s="1">
        <f t="shared" si="112"/>
        <v>0</v>
      </c>
      <c r="AT256" s="1">
        <f t="shared" si="117"/>
        <v>0</v>
      </c>
      <c r="AU256" s="1">
        <f t="shared" si="102"/>
        <v>0</v>
      </c>
      <c r="AV256" s="9">
        <f t="shared" si="113"/>
        <v>0</v>
      </c>
      <c r="AW256" s="9">
        <f t="shared" si="103"/>
        <v>0</v>
      </c>
      <c r="AX256" s="9">
        <f t="shared" si="104"/>
        <v>0</v>
      </c>
      <c r="AY256" s="9">
        <f t="shared" si="105"/>
        <v>0</v>
      </c>
      <c r="AZ256" s="9">
        <f t="shared" si="106"/>
        <v>0</v>
      </c>
      <c r="BA256" s="1" t="e">
        <f t="shared" si="114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>
        <f t="shared" si="95"/>
        <v>217</v>
      </c>
      <c r="C257" s="3">
        <v>58</v>
      </c>
      <c r="D257" s="3">
        <v>1782</v>
      </c>
      <c r="E257" s="3">
        <v>192</v>
      </c>
      <c r="F257" s="3">
        <v>0</v>
      </c>
      <c r="G257" s="3">
        <v>25</v>
      </c>
      <c r="H257" s="3">
        <v>0</v>
      </c>
      <c r="I257" s="3">
        <v>0</v>
      </c>
      <c r="J257" s="80">
        <v>0</v>
      </c>
      <c r="K257" s="80">
        <v>0</v>
      </c>
      <c r="L257" s="80">
        <v>0</v>
      </c>
      <c r="M257" s="11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116"/>
      <c r="Z257" s="3"/>
      <c r="AA257" s="1">
        <f t="shared" si="107"/>
        <v>1782</v>
      </c>
      <c r="AB257" s="1">
        <f t="shared" si="107"/>
        <v>192</v>
      </c>
      <c r="AC257" s="1">
        <f t="shared" si="108"/>
        <v>25</v>
      </c>
      <c r="AD257" s="1">
        <f t="shared" si="109"/>
        <v>0</v>
      </c>
      <c r="AE257" s="1">
        <f t="shared" si="115"/>
        <v>8</v>
      </c>
      <c r="AF257" s="1">
        <f t="shared" si="110"/>
        <v>3</v>
      </c>
      <c r="AG257" s="1">
        <f t="shared" si="110"/>
        <v>0</v>
      </c>
      <c r="AH257" s="1">
        <f t="shared" si="110"/>
        <v>0</v>
      </c>
      <c r="AI257" s="1">
        <f t="shared" si="116"/>
        <v>11</v>
      </c>
      <c r="AJ257" s="9">
        <f t="shared" si="96"/>
        <v>0</v>
      </c>
      <c r="AK257" s="9">
        <f t="shared" si="97"/>
        <v>4.3400000000000001E-3</v>
      </c>
      <c r="AL257" s="9">
        <f t="shared" si="98"/>
        <v>3.8400000000000001E-3</v>
      </c>
      <c r="AM257" s="9">
        <f t="shared" si="99"/>
        <v>5.0000000000000001E-4</v>
      </c>
      <c r="AN257" s="9">
        <f t="shared" si="100"/>
        <v>0</v>
      </c>
      <c r="AO257" s="9">
        <f t="shared" si="101"/>
        <v>2.2000000000000001E-4</v>
      </c>
      <c r="AP257" s="1">
        <f t="shared" si="111"/>
        <v>0</v>
      </c>
      <c r="AQ257" s="1">
        <f t="shared" si="111"/>
        <v>0</v>
      </c>
      <c r="AS257" s="1">
        <f t="shared" si="112"/>
        <v>0</v>
      </c>
      <c r="AT257" s="1">
        <f t="shared" si="117"/>
        <v>0</v>
      </c>
      <c r="AU257" s="1">
        <f t="shared" si="102"/>
        <v>0</v>
      </c>
      <c r="AV257" s="9">
        <f t="shared" si="113"/>
        <v>0</v>
      </c>
      <c r="AW257" s="9">
        <f t="shared" si="103"/>
        <v>0</v>
      </c>
      <c r="AX257" s="9">
        <f t="shared" si="104"/>
        <v>0</v>
      </c>
      <c r="AY257" s="9">
        <f t="shared" si="105"/>
        <v>0</v>
      </c>
      <c r="AZ257" s="9">
        <f t="shared" si="106"/>
        <v>0</v>
      </c>
      <c r="BA257" s="1" t="e">
        <f t="shared" si="114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>
        <f t="shared" si="95"/>
        <v>228</v>
      </c>
      <c r="C258" s="3">
        <v>59</v>
      </c>
      <c r="D258" s="3">
        <v>1771</v>
      </c>
      <c r="E258" s="3">
        <v>201</v>
      </c>
      <c r="F258" s="3">
        <v>0</v>
      </c>
      <c r="G258" s="3">
        <v>27</v>
      </c>
      <c r="H258" s="3">
        <v>0</v>
      </c>
      <c r="I258" s="3">
        <v>0</v>
      </c>
      <c r="J258" s="80">
        <v>0</v>
      </c>
      <c r="K258" s="80">
        <v>0</v>
      </c>
      <c r="L258" s="80">
        <v>0</v>
      </c>
      <c r="M258" s="11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116"/>
      <c r="Z258" s="3"/>
      <c r="AA258" s="1">
        <f t="shared" si="107"/>
        <v>1771</v>
      </c>
      <c r="AB258" s="1">
        <f t="shared" si="107"/>
        <v>201</v>
      </c>
      <c r="AC258" s="1">
        <f t="shared" si="108"/>
        <v>27</v>
      </c>
      <c r="AD258" s="1">
        <f t="shared" si="109"/>
        <v>0</v>
      </c>
      <c r="AE258" s="1">
        <f t="shared" si="115"/>
        <v>9</v>
      </c>
      <c r="AF258" s="1">
        <f t="shared" si="110"/>
        <v>2</v>
      </c>
      <c r="AG258" s="1">
        <f t="shared" si="110"/>
        <v>0</v>
      </c>
      <c r="AH258" s="1">
        <f t="shared" si="110"/>
        <v>0</v>
      </c>
      <c r="AI258" s="1">
        <f t="shared" si="116"/>
        <v>11</v>
      </c>
      <c r="AJ258" s="9">
        <f t="shared" si="96"/>
        <v>0</v>
      </c>
      <c r="AK258" s="9">
        <f t="shared" si="97"/>
        <v>4.5599999999999998E-3</v>
      </c>
      <c r="AL258" s="9">
        <f t="shared" si="98"/>
        <v>4.0200000000000001E-3</v>
      </c>
      <c r="AM258" s="9">
        <f t="shared" si="99"/>
        <v>5.4000000000000001E-4</v>
      </c>
      <c r="AN258" s="9">
        <f t="shared" si="100"/>
        <v>0</v>
      </c>
      <c r="AO258" s="9">
        <f t="shared" si="101"/>
        <v>2.2000000000000001E-4</v>
      </c>
      <c r="AP258" s="1">
        <f t="shared" si="111"/>
        <v>0</v>
      </c>
      <c r="AQ258" s="1">
        <f t="shared" si="111"/>
        <v>0</v>
      </c>
      <c r="AS258" s="1">
        <f t="shared" si="112"/>
        <v>0</v>
      </c>
      <c r="AT258" s="1">
        <f t="shared" si="117"/>
        <v>0</v>
      </c>
      <c r="AU258" s="1">
        <f t="shared" si="102"/>
        <v>0</v>
      </c>
      <c r="AV258" s="9">
        <f t="shared" si="113"/>
        <v>0</v>
      </c>
      <c r="AW258" s="9">
        <f t="shared" si="103"/>
        <v>0</v>
      </c>
      <c r="AX258" s="9">
        <f t="shared" si="104"/>
        <v>0</v>
      </c>
      <c r="AY258" s="9">
        <f t="shared" si="105"/>
        <v>0</v>
      </c>
      <c r="AZ258" s="9">
        <f t="shared" si="106"/>
        <v>0</v>
      </c>
      <c r="BA258" s="1" t="e">
        <f t="shared" si="114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>
        <f t="shared" si="95"/>
        <v>240</v>
      </c>
      <c r="C259" s="3">
        <v>60</v>
      </c>
      <c r="D259" s="3">
        <v>1759</v>
      </c>
      <c r="E259" s="3">
        <v>209</v>
      </c>
      <c r="F259" s="3">
        <v>0</v>
      </c>
      <c r="G259" s="3">
        <v>31</v>
      </c>
      <c r="H259" s="3">
        <v>0</v>
      </c>
      <c r="I259" s="3">
        <v>0</v>
      </c>
      <c r="J259" s="80">
        <v>0</v>
      </c>
      <c r="K259" s="80">
        <v>0</v>
      </c>
      <c r="L259" s="80">
        <v>0</v>
      </c>
      <c r="M259" s="11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116"/>
      <c r="Z259" s="3"/>
      <c r="AA259" s="1">
        <f t="shared" si="107"/>
        <v>1759</v>
      </c>
      <c r="AB259" s="1">
        <f t="shared" si="107"/>
        <v>209</v>
      </c>
      <c r="AC259" s="1">
        <f t="shared" si="108"/>
        <v>31</v>
      </c>
      <c r="AD259" s="1">
        <f t="shared" si="109"/>
        <v>0</v>
      </c>
      <c r="AE259" s="1">
        <f t="shared" si="115"/>
        <v>8</v>
      </c>
      <c r="AF259" s="1">
        <f t="shared" si="110"/>
        <v>4</v>
      </c>
      <c r="AG259" s="1">
        <f t="shared" si="110"/>
        <v>0</v>
      </c>
      <c r="AH259" s="1">
        <f t="shared" si="110"/>
        <v>0</v>
      </c>
      <c r="AI259" s="1">
        <f t="shared" si="116"/>
        <v>12</v>
      </c>
      <c r="AJ259" s="9">
        <f t="shared" si="96"/>
        <v>0</v>
      </c>
      <c r="AK259" s="9">
        <f t="shared" si="97"/>
        <v>4.7999999999999996E-3</v>
      </c>
      <c r="AL259" s="9">
        <f t="shared" si="98"/>
        <v>4.1799999999999997E-3</v>
      </c>
      <c r="AM259" s="9">
        <f t="shared" si="99"/>
        <v>6.2E-4</v>
      </c>
      <c r="AN259" s="9">
        <f t="shared" si="100"/>
        <v>0</v>
      </c>
      <c r="AO259" s="9">
        <f t="shared" si="101"/>
        <v>2.4000000000000001E-4</v>
      </c>
      <c r="AP259" s="1">
        <f t="shared" si="111"/>
        <v>0</v>
      </c>
      <c r="AQ259" s="1">
        <f t="shared" si="111"/>
        <v>0</v>
      </c>
      <c r="AS259" s="1">
        <f t="shared" si="112"/>
        <v>0</v>
      </c>
      <c r="AT259" s="1">
        <f t="shared" si="117"/>
        <v>0</v>
      </c>
      <c r="AU259" s="1">
        <f t="shared" si="102"/>
        <v>0</v>
      </c>
      <c r="AV259" s="9">
        <f t="shared" si="113"/>
        <v>0</v>
      </c>
      <c r="AW259" s="9">
        <f t="shared" si="103"/>
        <v>0</v>
      </c>
      <c r="AX259" s="9">
        <f t="shared" si="104"/>
        <v>0</v>
      </c>
      <c r="AY259" s="9">
        <f t="shared" si="105"/>
        <v>0</v>
      </c>
      <c r="AZ259" s="9">
        <f t="shared" si="106"/>
        <v>0</v>
      </c>
      <c r="BA259" s="1" t="e">
        <f t="shared" si="114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>
        <f t="shared" si="95"/>
        <v>250</v>
      </c>
      <c r="C260" s="3">
        <v>61</v>
      </c>
      <c r="D260" s="3">
        <v>1748</v>
      </c>
      <c r="E260" s="3">
        <v>216</v>
      </c>
      <c r="F260" s="3">
        <v>0</v>
      </c>
      <c r="G260" s="3">
        <v>34</v>
      </c>
      <c r="H260" s="3">
        <v>0</v>
      </c>
      <c r="I260" s="3">
        <v>0</v>
      </c>
      <c r="J260" s="80">
        <v>0</v>
      </c>
      <c r="K260" s="80">
        <v>0</v>
      </c>
      <c r="L260" s="80">
        <v>0</v>
      </c>
      <c r="M260" s="11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116"/>
      <c r="Z260" s="3"/>
      <c r="AA260" s="1">
        <f t="shared" si="107"/>
        <v>1748</v>
      </c>
      <c r="AB260" s="1">
        <f t="shared" si="107"/>
        <v>216</v>
      </c>
      <c r="AC260" s="1">
        <f t="shared" si="108"/>
        <v>34</v>
      </c>
      <c r="AD260" s="1">
        <f t="shared" si="109"/>
        <v>0</v>
      </c>
      <c r="AE260" s="1">
        <f t="shared" si="115"/>
        <v>7</v>
      </c>
      <c r="AF260" s="1">
        <f t="shared" si="110"/>
        <v>3</v>
      </c>
      <c r="AG260" s="1">
        <f t="shared" si="110"/>
        <v>0</v>
      </c>
      <c r="AH260" s="1">
        <f t="shared" si="110"/>
        <v>0</v>
      </c>
      <c r="AI260" s="1">
        <f t="shared" si="116"/>
        <v>10</v>
      </c>
      <c r="AJ260" s="9">
        <f t="shared" si="96"/>
        <v>0</v>
      </c>
      <c r="AK260" s="9">
        <f t="shared" si="97"/>
        <v>5.0000000000000001E-3</v>
      </c>
      <c r="AL260" s="9">
        <f t="shared" si="98"/>
        <v>4.3200000000000001E-3</v>
      </c>
      <c r="AM260" s="9">
        <f t="shared" si="99"/>
        <v>6.8000000000000005E-4</v>
      </c>
      <c r="AN260" s="9">
        <f t="shared" si="100"/>
        <v>0</v>
      </c>
      <c r="AO260" s="9">
        <f t="shared" si="101"/>
        <v>2.0000000000000001E-4</v>
      </c>
      <c r="AP260" s="1">
        <f t="shared" si="111"/>
        <v>0</v>
      </c>
      <c r="AQ260" s="1">
        <f t="shared" si="111"/>
        <v>0</v>
      </c>
      <c r="AS260" s="1">
        <f t="shared" si="112"/>
        <v>0</v>
      </c>
      <c r="AT260" s="1">
        <f t="shared" si="117"/>
        <v>0</v>
      </c>
      <c r="AU260" s="1">
        <f t="shared" si="102"/>
        <v>0</v>
      </c>
      <c r="AV260" s="9">
        <f t="shared" si="113"/>
        <v>0</v>
      </c>
      <c r="AW260" s="9">
        <f t="shared" si="103"/>
        <v>0</v>
      </c>
      <c r="AX260" s="9">
        <f t="shared" si="104"/>
        <v>0</v>
      </c>
      <c r="AY260" s="9">
        <f t="shared" si="105"/>
        <v>0</v>
      </c>
      <c r="AZ260" s="9">
        <f t="shared" si="106"/>
        <v>0</v>
      </c>
      <c r="BA260" s="1" t="e">
        <f t="shared" si="114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>
        <f t="shared" si="95"/>
        <v>261</v>
      </c>
      <c r="C261" s="3">
        <v>62</v>
      </c>
      <c r="D261" s="3">
        <v>1738</v>
      </c>
      <c r="E261" s="3">
        <v>224</v>
      </c>
      <c r="F261" s="3">
        <v>0</v>
      </c>
      <c r="G261" s="3">
        <v>37</v>
      </c>
      <c r="H261" s="3">
        <v>0</v>
      </c>
      <c r="I261" s="3">
        <v>0</v>
      </c>
      <c r="J261" s="80">
        <v>0</v>
      </c>
      <c r="K261" s="80">
        <v>0</v>
      </c>
      <c r="L261" s="80">
        <v>0</v>
      </c>
      <c r="M261" s="11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116"/>
      <c r="Z261" s="3"/>
      <c r="AA261" s="1">
        <f t="shared" si="107"/>
        <v>1738</v>
      </c>
      <c r="AB261" s="1">
        <f t="shared" si="107"/>
        <v>224</v>
      </c>
      <c r="AC261" s="1">
        <f t="shared" si="108"/>
        <v>37</v>
      </c>
      <c r="AD261" s="1">
        <f t="shared" si="109"/>
        <v>0</v>
      </c>
      <c r="AE261" s="1">
        <f t="shared" si="115"/>
        <v>8</v>
      </c>
      <c r="AF261" s="1">
        <f t="shared" si="110"/>
        <v>3</v>
      </c>
      <c r="AG261" s="1">
        <f t="shared" si="110"/>
        <v>0</v>
      </c>
      <c r="AH261" s="1">
        <f t="shared" si="110"/>
        <v>0</v>
      </c>
      <c r="AI261" s="1">
        <f t="shared" si="116"/>
        <v>11</v>
      </c>
      <c r="AJ261" s="9">
        <f t="shared" si="96"/>
        <v>0</v>
      </c>
      <c r="AK261" s="9">
        <f t="shared" si="97"/>
        <v>5.2199999999999998E-3</v>
      </c>
      <c r="AL261" s="9">
        <f t="shared" si="98"/>
        <v>4.4799999999999996E-3</v>
      </c>
      <c r="AM261" s="9">
        <f t="shared" si="99"/>
        <v>7.3999999999999999E-4</v>
      </c>
      <c r="AN261" s="9">
        <f t="shared" si="100"/>
        <v>0</v>
      </c>
      <c r="AO261" s="9">
        <f t="shared" si="101"/>
        <v>2.2000000000000001E-4</v>
      </c>
      <c r="AP261" s="1">
        <f t="shared" si="111"/>
        <v>0</v>
      </c>
      <c r="AQ261" s="1">
        <f t="shared" si="111"/>
        <v>0</v>
      </c>
      <c r="AS261" s="1">
        <f t="shared" si="112"/>
        <v>0</v>
      </c>
      <c r="AT261" s="1">
        <f t="shared" si="117"/>
        <v>0</v>
      </c>
      <c r="AU261" s="1">
        <f t="shared" si="102"/>
        <v>0</v>
      </c>
      <c r="AV261" s="9">
        <f t="shared" si="113"/>
        <v>0</v>
      </c>
      <c r="AW261" s="9">
        <f t="shared" si="103"/>
        <v>0</v>
      </c>
      <c r="AX261" s="9">
        <f t="shared" si="104"/>
        <v>0</v>
      </c>
      <c r="AY261" s="9">
        <f t="shared" si="105"/>
        <v>0</v>
      </c>
      <c r="AZ261" s="9">
        <f t="shared" si="106"/>
        <v>0</v>
      </c>
      <c r="BA261" s="1" t="e">
        <f t="shared" si="114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>
        <f t="shared" si="95"/>
        <v>271</v>
      </c>
      <c r="C262" s="3">
        <v>63</v>
      </c>
      <c r="D262" s="3">
        <v>1728</v>
      </c>
      <c r="E262" s="3">
        <v>230</v>
      </c>
      <c r="F262" s="3">
        <v>0</v>
      </c>
      <c r="G262" s="3">
        <v>41</v>
      </c>
      <c r="H262" s="3">
        <v>0</v>
      </c>
      <c r="I262" s="3">
        <v>0</v>
      </c>
      <c r="J262" s="80">
        <v>0</v>
      </c>
      <c r="K262" s="80">
        <v>0</v>
      </c>
      <c r="L262" s="80">
        <v>0</v>
      </c>
      <c r="M262" s="11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116"/>
      <c r="Z262" s="3"/>
      <c r="AA262" s="1">
        <f t="shared" si="107"/>
        <v>1728</v>
      </c>
      <c r="AB262" s="1">
        <f t="shared" si="107"/>
        <v>230</v>
      </c>
      <c r="AC262" s="1">
        <f t="shared" si="108"/>
        <v>41</v>
      </c>
      <c r="AD262" s="1">
        <f t="shared" si="109"/>
        <v>0</v>
      </c>
      <c r="AE262" s="1">
        <f t="shared" si="115"/>
        <v>6</v>
      </c>
      <c r="AF262" s="1">
        <f t="shared" si="110"/>
        <v>4</v>
      </c>
      <c r="AG262" s="1">
        <f t="shared" si="110"/>
        <v>0</v>
      </c>
      <c r="AH262" s="1">
        <f t="shared" si="110"/>
        <v>0</v>
      </c>
      <c r="AI262" s="1">
        <f t="shared" si="116"/>
        <v>10</v>
      </c>
      <c r="AJ262" s="9">
        <f t="shared" si="96"/>
        <v>0</v>
      </c>
      <c r="AK262" s="9">
        <f t="shared" si="97"/>
        <v>5.4200000000000003E-3</v>
      </c>
      <c r="AL262" s="9">
        <f t="shared" si="98"/>
        <v>4.5999999999999999E-3</v>
      </c>
      <c r="AM262" s="9">
        <f t="shared" si="99"/>
        <v>8.1999999999999998E-4</v>
      </c>
      <c r="AN262" s="9">
        <f t="shared" si="100"/>
        <v>0</v>
      </c>
      <c r="AO262" s="9">
        <f t="shared" si="101"/>
        <v>2.0000000000000001E-4</v>
      </c>
      <c r="AP262" s="1">
        <f t="shared" si="111"/>
        <v>0</v>
      </c>
      <c r="AQ262" s="1">
        <f t="shared" si="111"/>
        <v>0</v>
      </c>
      <c r="AS262" s="1">
        <f t="shared" si="112"/>
        <v>0</v>
      </c>
      <c r="AT262" s="1">
        <f t="shared" si="117"/>
        <v>0</v>
      </c>
      <c r="AU262" s="1">
        <f t="shared" si="102"/>
        <v>0</v>
      </c>
      <c r="AV262" s="9">
        <f t="shared" si="113"/>
        <v>0</v>
      </c>
      <c r="AW262" s="9">
        <f t="shared" si="103"/>
        <v>0</v>
      </c>
      <c r="AX262" s="9">
        <f t="shared" si="104"/>
        <v>0</v>
      </c>
      <c r="AY262" s="9">
        <f t="shared" si="105"/>
        <v>0</v>
      </c>
      <c r="AZ262" s="9">
        <f t="shared" si="106"/>
        <v>0</v>
      </c>
      <c r="BA262" s="1" t="e">
        <f t="shared" si="114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>
        <f t="shared" si="95"/>
        <v>281</v>
      </c>
      <c r="C263" s="3">
        <v>64</v>
      </c>
      <c r="D263" s="3">
        <v>1718</v>
      </c>
      <c r="E263" s="3">
        <v>236</v>
      </c>
      <c r="F263" s="3">
        <v>0</v>
      </c>
      <c r="G263" s="3">
        <v>45</v>
      </c>
      <c r="H263" s="3">
        <v>0</v>
      </c>
      <c r="I263" s="3">
        <v>0</v>
      </c>
      <c r="J263" s="80">
        <v>0</v>
      </c>
      <c r="K263" s="80">
        <v>0</v>
      </c>
      <c r="L263" s="80">
        <v>0</v>
      </c>
      <c r="M263" s="11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116"/>
      <c r="Z263" s="3"/>
      <c r="AA263" s="1">
        <f t="shared" si="107"/>
        <v>1718</v>
      </c>
      <c r="AB263" s="1">
        <f t="shared" si="107"/>
        <v>236</v>
      </c>
      <c r="AC263" s="1">
        <f t="shared" si="108"/>
        <v>45</v>
      </c>
      <c r="AD263" s="1">
        <f t="shared" si="109"/>
        <v>0</v>
      </c>
      <c r="AE263" s="1">
        <f t="shared" si="115"/>
        <v>6</v>
      </c>
      <c r="AF263" s="1">
        <f t="shared" si="110"/>
        <v>4</v>
      </c>
      <c r="AG263" s="1">
        <f t="shared" si="110"/>
        <v>0</v>
      </c>
      <c r="AH263" s="1">
        <f t="shared" si="110"/>
        <v>0</v>
      </c>
      <c r="AI263" s="1">
        <f t="shared" si="116"/>
        <v>10</v>
      </c>
      <c r="AJ263" s="9">
        <f t="shared" si="96"/>
        <v>0</v>
      </c>
      <c r="AK263" s="9">
        <f t="shared" si="97"/>
        <v>5.62E-3</v>
      </c>
      <c r="AL263" s="9">
        <f t="shared" si="98"/>
        <v>4.7200000000000002E-3</v>
      </c>
      <c r="AM263" s="9">
        <f t="shared" si="99"/>
        <v>8.9999999999999998E-4</v>
      </c>
      <c r="AN263" s="9">
        <f t="shared" si="100"/>
        <v>0</v>
      </c>
      <c r="AO263" s="9">
        <f t="shared" si="101"/>
        <v>2.0000000000000001E-4</v>
      </c>
      <c r="AP263" s="1">
        <f t="shared" si="111"/>
        <v>0</v>
      </c>
      <c r="AQ263" s="1">
        <f t="shared" si="111"/>
        <v>0</v>
      </c>
      <c r="AS263" s="1">
        <f t="shared" si="112"/>
        <v>0</v>
      </c>
      <c r="AT263" s="1">
        <f t="shared" si="117"/>
        <v>0</v>
      </c>
      <c r="AU263" s="1">
        <f t="shared" si="102"/>
        <v>0</v>
      </c>
      <c r="AV263" s="9">
        <f t="shared" si="113"/>
        <v>0</v>
      </c>
      <c r="AW263" s="9">
        <f t="shared" si="103"/>
        <v>0</v>
      </c>
      <c r="AX263" s="9">
        <f t="shared" si="104"/>
        <v>0</v>
      </c>
      <c r="AY263" s="9">
        <f t="shared" si="105"/>
        <v>0</v>
      </c>
      <c r="AZ263" s="9">
        <f t="shared" si="106"/>
        <v>0</v>
      </c>
      <c r="BA263" s="1" t="e">
        <f t="shared" si="114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>
        <f t="shared" si="95"/>
        <v>291</v>
      </c>
      <c r="C264" s="3">
        <v>65</v>
      </c>
      <c r="D264" s="3">
        <v>1707</v>
      </c>
      <c r="E264" s="3">
        <v>242</v>
      </c>
      <c r="F264" s="3">
        <v>0</v>
      </c>
      <c r="G264" s="3">
        <v>49</v>
      </c>
      <c r="H264" s="3">
        <v>0</v>
      </c>
      <c r="I264" s="3">
        <v>0</v>
      </c>
      <c r="J264" s="80">
        <v>0</v>
      </c>
      <c r="K264" s="80">
        <v>0</v>
      </c>
      <c r="L264" s="80">
        <v>0</v>
      </c>
      <c r="M264" s="11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116"/>
      <c r="Z264" s="3"/>
      <c r="AA264" s="1">
        <f t="shared" si="107"/>
        <v>1707</v>
      </c>
      <c r="AB264" s="1">
        <f t="shared" si="107"/>
        <v>242</v>
      </c>
      <c r="AC264" s="1">
        <f t="shared" si="108"/>
        <v>49</v>
      </c>
      <c r="AD264" s="1">
        <f t="shared" si="109"/>
        <v>0</v>
      </c>
      <c r="AE264" s="1">
        <f t="shared" si="115"/>
        <v>6</v>
      </c>
      <c r="AF264" s="1">
        <f t="shared" si="110"/>
        <v>4</v>
      </c>
      <c r="AG264" s="1">
        <f t="shared" si="110"/>
        <v>0</v>
      </c>
      <c r="AH264" s="1">
        <f t="shared" si="110"/>
        <v>0</v>
      </c>
      <c r="AI264" s="1">
        <f t="shared" si="116"/>
        <v>10</v>
      </c>
      <c r="AJ264" s="9">
        <f t="shared" si="96"/>
        <v>0</v>
      </c>
      <c r="AK264" s="9">
        <f t="shared" si="97"/>
        <v>5.8199999999999997E-3</v>
      </c>
      <c r="AL264" s="9">
        <f t="shared" si="98"/>
        <v>4.8399999999999997E-3</v>
      </c>
      <c r="AM264" s="9">
        <f t="shared" si="99"/>
        <v>9.7999999999999997E-4</v>
      </c>
      <c r="AN264" s="9">
        <f t="shared" si="100"/>
        <v>0</v>
      </c>
      <c r="AO264" s="9">
        <f t="shared" si="101"/>
        <v>2.0000000000000001E-4</v>
      </c>
      <c r="AP264" s="1">
        <f t="shared" si="111"/>
        <v>0</v>
      </c>
      <c r="AQ264" s="1">
        <f t="shared" si="111"/>
        <v>0</v>
      </c>
      <c r="AS264" s="1">
        <f t="shared" si="112"/>
        <v>0</v>
      </c>
      <c r="AT264" s="1">
        <f t="shared" si="117"/>
        <v>0</v>
      </c>
      <c r="AU264" s="1">
        <f t="shared" si="102"/>
        <v>0</v>
      </c>
      <c r="AV264" s="9">
        <f t="shared" si="113"/>
        <v>0</v>
      </c>
      <c r="AW264" s="9">
        <f t="shared" si="103"/>
        <v>0</v>
      </c>
      <c r="AX264" s="9">
        <f t="shared" si="104"/>
        <v>0</v>
      </c>
      <c r="AY264" s="9">
        <f t="shared" si="105"/>
        <v>0</v>
      </c>
      <c r="AZ264" s="9">
        <f t="shared" si="106"/>
        <v>0</v>
      </c>
      <c r="BA264" s="1" t="e">
        <f t="shared" si="114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>
        <f t="shared" si="95"/>
        <v>301</v>
      </c>
      <c r="C265" s="3">
        <v>66</v>
      </c>
      <c r="D265" s="3">
        <v>1698</v>
      </c>
      <c r="E265" s="3">
        <v>246</v>
      </c>
      <c r="F265" s="3">
        <v>0</v>
      </c>
      <c r="G265" s="3">
        <v>55</v>
      </c>
      <c r="H265" s="3">
        <v>0</v>
      </c>
      <c r="I265" s="3">
        <v>0</v>
      </c>
      <c r="J265" s="80">
        <v>0</v>
      </c>
      <c r="K265" s="80">
        <v>0</v>
      </c>
      <c r="L265" s="80">
        <v>0</v>
      </c>
      <c r="M265" s="11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116"/>
      <c r="Z265" s="3"/>
      <c r="AA265" s="1">
        <f t="shared" si="107"/>
        <v>1698</v>
      </c>
      <c r="AB265" s="1">
        <f t="shared" si="107"/>
        <v>246</v>
      </c>
      <c r="AC265" s="1">
        <f t="shared" si="108"/>
        <v>55</v>
      </c>
      <c r="AD265" s="1">
        <f t="shared" si="109"/>
        <v>0</v>
      </c>
      <c r="AE265" s="1">
        <f t="shared" si="115"/>
        <v>4</v>
      </c>
      <c r="AF265" s="1">
        <f t="shared" si="110"/>
        <v>6</v>
      </c>
      <c r="AG265" s="1">
        <f t="shared" si="110"/>
        <v>0</v>
      </c>
      <c r="AH265" s="1">
        <f t="shared" si="110"/>
        <v>0</v>
      </c>
      <c r="AI265" s="1">
        <f t="shared" si="116"/>
        <v>10</v>
      </c>
      <c r="AJ265" s="9">
        <f t="shared" si="96"/>
        <v>0</v>
      </c>
      <c r="AK265" s="9">
        <f t="shared" si="97"/>
        <v>6.0200000000000002E-3</v>
      </c>
      <c r="AL265" s="9">
        <f t="shared" si="98"/>
        <v>4.9199999999999999E-3</v>
      </c>
      <c r="AM265" s="9">
        <f t="shared" si="99"/>
        <v>1.1000000000000001E-3</v>
      </c>
      <c r="AN265" s="9">
        <f t="shared" si="100"/>
        <v>0</v>
      </c>
      <c r="AO265" s="9">
        <f t="shared" si="101"/>
        <v>2.0000000000000001E-4</v>
      </c>
      <c r="AP265" s="1">
        <f t="shared" si="111"/>
        <v>0</v>
      </c>
      <c r="AQ265" s="1">
        <f t="shared" si="111"/>
        <v>0</v>
      </c>
      <c r="AS265" s="1">
        <f t="shared" si="112"/>
        <v>0</v>
      </c>
      <c r="AT265" s="1">
        <f t="shared" si="117"/>
        <v>0</v>
      </c>
      <c r="AU265" s="1">
        <f t="shared" si="102"/>
        <v>0</v>
      </c>
      <c r="AV265" s="9">
        <f t="shared" si="113"/>
        <v>0</v>
      </c>
      <c r="AW265" s="9">
        <f t="shared" si="103"/>
        <v>0</v>
      </c>
      <c r="AX265" s="9">
        <f t="shared" si="104"/>
        <v>0</v>
      </c>
      <c r="AY265" s="9">
        <f t="shared" si="105"/>
        <v>0</v>
      </c>
      <c r="AZ265" s="9">
        <f t="shared" si="106"/>
        <v>0</v>
      </c>
      <c r="BA265" s="1" t="e">
        <f t="shared" si="114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>
        <f t="shared" si="95"/>
        <v>310</v>
      </c>
      <c r="C266" s="3">
        <v>67</v>
      </c>
      <c r="D266" s="3">
        <v>1689</v>
      </c>
      <c r="E266" s="3">
        <v>249</v>
      </c>
      <c r="F266" s="3">
        <v>0</v>
      </c>
      <c r="G266" s="3">
        <v>61</v>
      </c>
      <c r="H266" s="3">
        <v>0</v>
      </c>
      <c r="I266" s="3">
        <v>0</v>
      </c>
      <c r="J266" s="80">
        <v>0</v>
      </c>
      <c r="K266" s="80">
        <v>0</v>
      </c>
      <c r="L266" s="80">
        <v>0</v>
      </c>
      <c r="M266" s="11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116"/>
      <c r="Z266" s="3"/>
      <c r="AA266" s="1">
        <f t="shared" si="107"/>
        <v>1689</v>
      </c>
      <c r="AB266" s="1">
        <f t="shared" si="107"/>
        <v>249</v>
      </c>
      <c r="AC266" s="1">
        <f t="shared" si="108"/>
        <v>61</v>
      </c>
      <c r="AD266" s="1">
        <f t="shared" si="109"/>
        <v>0</v>
      </c>
      <c r="AE266" s="1">
        <f t="shared" si="115"/>
        <v>3</v>
      </c>
      <c r="AF266" s="1">
        <f t="shared" si="110"/>
        <v>6</v>
      </c>
      <c r="AG266" s="1">
        <f t="shared" si="110"/>
        <v>0</v>
      </c>
      <c r="AH266" s="1">
        <f t="shared" si="110"/>
        <v>0</v>
      </c>
      <c r="AI266" s="1">
        <f t="shared" si="116"/>
        <v>9</v>
      </c>
      <c r="AJ266" s="9">
        <f t="shared" si="96"/>
        <v>0</v>
      </c>
      <c r="AK266" s="9">
        <f t="shared" si="97"/>
        <v>6.1999999999999998E-3</v>
      </c>
      <c r="AL266" s="9">
        <f t="shared" si="98"/>
        <v>4.9800000000000001E-3</v>
      </c>
      <c r="AM266" s="9">
        <f t="shared" si="99"/>
        <v>1.2199999999999999E-3</v>
      </c>
      <c r="AN266" s="9">
        <f t="shared" si="100"/>
        <v>0</v>
      </c>
      <c r="AO266" s="9">
        <f t="shared" si="101"/>
        <v>1.8000000000000001E-4</v>
      </c>
      <c r="AP266" s="1">
        <f t="shared" si="111"/>
        <v>0</v>
      </c>
      <c r="AQ266" s="1">
        <f t="shared" si="111"/>
        <v>0</v>
      </c>
      <c r="AS266" s="1">
        <f t="shared" si="112"/>
        <v>0</v>
      </c>
      <c r="AT266" s="1">
        <f t="shared" si="117"/>
        <v>0</v>
      </c>
      <c r="AU266" s="1">
        <f t="shared" si="102"/>
        <v>0</v>
      </c>
      <c r="AV266" s="9">
        <f t="shared" si="113"/>
        <v>0</v>
      </c>
      <c r="AW266" s="9">
        <f t="shared" si="103"/>
        <v>0</v>
      </c>
      <c r="AX266" s="9">
        <f t="shared" si="104"/>
        <v>0</v>
      </c>
      <c r="AY266" s="9">
        <f t="shared" si="105"/>
        <v>0</v>
      </c>
      <c r="AZ266" s="9">
        <f t="shared" si="106"/>
        <v>0</v>
      </c>
      <c r="BA266" s="1" t="e">
        <f t="shared" si="114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>
        <f t="shared" si="95"/>
        <v>319</v>
      </c>
      <c r="C267" s="3">
        <v>68</v>
      </c>
      <c r="D267" s="3">
        <v>1680</v>
      </c>
      <c r="E267" s="3">
        <v>252</v>
      </c>
      <c r="F267" s="3">
        <v>0</v>
      </c>
      <c r="G267" s="3">
        <v>67</v>
      </c>
      <c r="H267" s="3">
        <v>0</v>
      </c>
      <c r="I267" s="3">
        <v>0</v>
      </c>
      <c r="J267" s="80">
        <v>0</v>
      </c>
      <c r="K267" s="80">
        <v>0</v>
      </c>
      <c r="L267" s="80">
        <v>0</v>
      </c>
      <c r="M267" s="11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116"/>
      <c r="Z267" s="3"/>
      <c r="AA267" s="1">
        <f t="shared" si="107"/>
        <v>1680</v>
      </c>
      <c r="AB267" s="1">
        <f t="shared" si="107"/>
        <v>252</v>
      </c>
      <c r="AC267" s="1">
        <f t="shared" si="108"/>
        <v>67</v>
      </c>
      <c r="AD267" s="1">
        <f t="shared" si="109"/>
        <v>0</v>
      </c>
      <c r="AE267" s="1">
        <f t="shared" si="115"/>
        <v>3</v>
      </c>
      <c r="AF267" s="1">
        <f t="shared" si="110"/>
        <v>6</v>
      </c>
      <c r="AG267" s="1">
        <f t="shared" si="110"/>
        <v>0</v>
      </c>
      <c r="AH267" s="1">
        <f t="shared" si="110"/>
        <v>0</v>
      </c>
      <c r="AI267" s="1">
        <f t="shared" si="116"/>
        <v>9</v>
      </c>
      <c r="AJ267" s="9">
        <f t="shared" si="96"/>
        <v>0</v>
      </c>
      <c r="AK267" s="9">
        <f t="shared" si="97"/>
        <v>6.3800000000000003E-3</v>
      </c>
      <c r="AL267" s="9">
        <f t="shared" si="98"/>
        <v>5.0400000000000002E-3</v>
      </c>
      <c r="AM267" s="9">
        <f t="shared" si="99"/>
        <v>1.34E-3</v>
      </c>
      <c r="AN267" s="9">
        <f t="shared" si="100"/>
        <v>0</v>
      </c>
      <c r="AO267" s="9">
        <f t="shared" si="101"/>
        <v>1.8000000000000001E-4</v>
      </c>
      <c r="AP267" s="1">
        <f t="shared" si="111"/>
        <v>0</v>
      </c>
      <c r="AQ267" s="1">
        <f t="shared" si="111"/>
        <v>0</v>
      </c>
      <c r="AS267" s="1">
        <f t="shared" si="112"/>
        <v>0</v>
      </c>
      <c r="AT267" s="1">
        <f t="shared" si="117"/>
        <v>0</v>
      </c>
      <c r="AU267" s="1">
        <f t="shared" si="102"/>
        <v>0</v>
      </c>
      <c r="AV267" s="9">
        <f t="shared" si="113"/>
        <v>0</v>
      </c>
      <c r="AW267" s="9">
        <f t="shared" si="103"/>
        <v>0</v>
      </c>
      <c r="AX267" s="9">
        <f t="shared" si="104"/>
        <v>0</v>
      </c>
      <c r="AY267" s="9">
        <f t="shared" si="105"/>
        <v>0</v>
      </c>
      <c r="AZ267" s="9">
        <f t="shared" si="106"/>
        <v>0</v>
      </c>
      <c r="BA267" s="1" t="e">
        <f t="shared" si="114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>
        <f t="shared" si="95"/>
        <v>327</v>
      </c>
      <c r="C268" s="3">
        <v>69</v>
      </c>
      <c r="D268" s="3">
        <v>1672</v>
      </c>
      <c r="E268" s="3">
        <v>254</v>
      </c>
      <c r="F268" s="3">
        <v>0</v>
      </c>
      <c r="G268" s="3">
        <v>73</v>
      </c>
      <c r="H268" s="3">
        <v>0</v>
      </c>
      <c r="I268" s="3">
        <v>0</v>
      </c>
      <c r="J268" s="80">
        <v>0</v>
      </c>
      <c r="K268" s="80">
        <v>0</v>
      </c>
      <c r="L268" s="80">
        <v>0</v>
      </c>
      <c r="M268" s="11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116"/>
      <c r="Z268" s="3"/>
      <c r="AA268" s="1">
        <f t="shared" si="107"/>
        <v>1672</v>
      </c>
      <c r="AB268" s="1">
        <f t="shared" si="107"/>
        <v>254</v>
      </c>
      <c r="AC268" s="1">
        <f t="shared" si="108"/>
        <v>73</v>
      </c>
      <c r="AD268" s="1">
        <f t="shared" si="109"/>
        <v>0</v>
      </c>
      <c r="AE268" s="1">
        <f t="shared" si="115"/>
        <v>2</v>
      </c>
      <c r="AF268" s="1">
        <f t="shared" si="110"/>
        <v>6</v>
      </c>
      <c r="AG268" s="1">
        <f t="shared" si="110"/>
        <v>0</v>
      </c>
      <c r="AH268" s="1">
        <f t="shared" si="110"/>
        <v>0</v>
      </c>
      <c r="AI268" s="1">
        <f t="shared" si="116"/>
        <v>8</v>
      </c>
      <c r="AJ268" s="9">
        <f t="shared" si="96"/>
        <v>0</v>
      </c>
      <c r="AK268" s="9">
        <f t="shared" si="97"/>
        <v>6.5399999999999998E-3</v>
      </c>
      <c r="AL268" s="9">
        <f t="shared" si="98"/>
        <v>5.0800000000000003E-3</v>
      </c>
      <c r="AM268" s="9">
        <f t="shared" si="99"/>
        <v>1.4599999999999999E-3</v>
      </c>
      <c r="AN268" s="9">
        <f t="shared" si="100"/>
        <v>0</v>
      </c>
      <c r="AO268" s="9">
        <f t="shared" si="101"/>
        <v>1.6000000000000001E-4</v>
      </c>
      <c r="AP268" s="1">
        <f t="shared" si="111"/>
        <v>0</v>
      </c>
      <c r="AQ268" s="1">
        <f t="shared" si="111"/>
        <v>0</v>
      </c>
      <c r="AS268" s="1">
        <f t="shared" si="112"/>
        <v>0</v>
      </c>
      <c r="AT268" s="1">
        <f t="shared" si="117"/>
        <v>0</v>
      </c>
      <c r="AU268" s="1">
        <f t="shared" si="102"/>
        <v>0</v>
      </c>
      <c r="AV268" s="9">
        <f t="shared" si="113"/>
        <v>0</v>
      </c>
      <c r="AW268" s="9">
        <f t="shared" si="103"/>
        <v>0</v>
      </c>
      <c r="AX268" s="9">
        <f t="shared" si="104"/>
        <v>0</v>
      </c>
      <c r="AY268" s="9">
        <f t="shared" si="105"/>
        <v>0</v>
      </c>
      <c r="AZ268" s="9">
        <f t="shared" si="106"/>
        <v>0</v>
      </c>
      <c r="BA268" s="1" t="e">
        <f t="shared" si="114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>
        <f t="shared" si="95"/>
        <v>334</v>
      </c>
      <c r="C269" s="3">
        <v>70</v>
      </c>
      <c r="D269" s="3">
        <v>1664</v>
      </c>
      <c r="E269" s="3">
        <v>254</v>
      </c>
      <c r="F269" s="3">
        <v>0</v>
      </c>
      <c r="G269" s="3">
        <v>80</v>
      </c>
      <c r="H269" s="3">
        <v>0</v>
      </c>
      <c r="I269" s="3">
        <v>0</v>
      </c>
      <c r="J269" s="80">
        <v>0</v>
      </c>
      <c r="K269" s="80">
        <v>0</v>
      </c>
      <c r="L269" s="80">
        <v>0</v>
      </c>
      <c r="M269" s="11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116"/>
      <c r="Z269" s="3"/>
      <c r="AA269" s="1">
        <f t="shared" si="107"/>
        <v>1664</v>
      </c>
      <c r="AB269" s="1">
        <f t="shared" si="107"/>
        <v>254</v>
      </c>
      <c r="AC269" s="1">
        <f t="shared" si="108"/>
        <v>80</v>
      </c>
      <c r="AD269" s="1">
        <f t="shared" si="109"/>
        <v>0</v>
      </c>
      <c r="AE269" s="1">
        <f t="shared" si="115"/>
        <v>0</v>
      </c>
      <c r="AF269" s="1">
        <f t="shared" si="110"/>
        <v>7</v>
      </c>
      <c r="AG269" s="1">
        <f t="shared" si="110"/>
        <v>0</v>
      </c>
      <c r="AH269" s="1">
        <f t="shared" si="110"/>
        <v>0</v>
      </c>
      <c r="AI269" s="1">
        <f t="shared" si="116"/>
        <v>7</v>
      </c>
      <c r="AJ269" s="9">
        <f t="shared" si="96"/>
        <v>0</v>
      </c>
      <c r="AK269" s="9">
        <f t="shared" si="97"/>
        <v>6.6800000000000002E-3</v>
      </c>
      <c r="AL269" s="9">
        <f t="shared" si="98"/>
        <v>5.0800000000000003E-3</v>
      </c>
      <c r="AM269" s="9">
        <f t="shared" si="99"/>
        <v>1.6000000000000001E-3</v>
      </c>
      <c r="AN269" s="9">
        <f t="shared" si="100"/>
        <v>0</v>
      </c>
      <c r="AO269" s="9">
        <f t="shared" si="101"/>
        <v>1.3999999999999999E-4</v>
      </c>
      <c r="AP269" s="1">
        <f t="shared" si="111"/>
        <v>0</v>
      </c>
      <c r="AQ269" s="1">
        <f t="shared" si="111"/>
        <v>0</v>
      </c>
      <c r="AS269" s="1">
        <f t="shared" si="112"/>
        <v>0</v>
      </c>
      <c r="AT269" s="1">
        <f t="shared" si="117"/>
        <v>0</v>
      </c>
      <c r="AU269" s="1">
        <f t="shared" si="102"/>
        <v>0</v>
      </c>
      <c r="AV269" s="9">
        <f t="shared" si="113"/>
        <v>0</v>
      </c>
      <c r="AW269" s="9">
        <f t="shared" si="103"/>
        <v>0</v>
      </c>
      <c r="AX269" s="9">
        <f t="shared" si="104"/>
        <v>0</v>
      </c>
      <c r="AY269" s="9">
        <f t="shared" si="105"/>
        <v>0</v>
      </c>
      <c r="AZ269" s="9">
        <f t="shared" si="106"/>
        <v>0</v>
      </c>
      <c r="BA269" s="1" t="e">
        <f t="shared" si="114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>
        <f t="shared" ref="B270:B333" si="118">IF(C270="",NA(),E270+G270+H270+I270)</f>
        <v>343</v>
      </c>
      <c r="C270" s="3">
        <v>71</v>
      </c>
      <c r="D270" s="3">
        <v>1656</v>
      </c>
      <c r="E270" s="3">
        <v>255</v>
      </c>
      <c r="F270" s="3">
        <v>0</v>
      </c>
      <c r="G270" s="3">
        <v>88</v>
      </c>
      <c r="H270" s="3">
        <v>0</v>
      </c>
      <c r="I270" s="3">
        <v>0</v>
      </c>
      <c r="J270" s="80">
        <v>0</v>
      </c>
      <c r="K270" s="80">
        <v>0</v>
      </c>
      <c r="L270" s="80">
        <v>0</v>
      </c>
      <c r="M270" s="11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116"/>
      <c r="Z270" s="3"/>
      <c r="AA270" s="1">
        <f t="shared" si="107"/>
        <v>1656</v>
      </c>
      <c r="AB270" s="1">
        <f t="shared" si="107"/>
        <v>255</v>
      </c>
      <c r="AC270" s="1">
        <f t="shared" si="108"/>
        <v>88</v>
      </c>
      <c r="AD270" s="1">
        <f t="shared" si="109"/>
        <v>0</v>
      </c>
      <c r="AE270" s="1">
        <f t="shared" si="115"/>
        <v>1</v>
      </c>
      <c r="AF270" s="1">
        <f t="shared" si="110"/>
        <v>8</v>
      </c>
      <c r="AG270" s="1">
        <f t="shared" si="110"/>
        <v>0</v>
      </c>
      <c r="AH270" s="1">
        <f t="shared" si="110"/>
        <v>0</v>
      </c>
      <c r="AI270" s="1">
        <f t="shared" si="116"/>
        <v>9</v>
      </c>
      <c r="AJ270" s="9">
        <f t="shared" ref="AJ270:AJ333" si="119">IF(OR(ISNA(B270),B270=0),NA(),I270/B270)</f>
        <v>0</v>
      </c>
      <c r="AK270" s="9">
        <f t="shared" ref="AK270:AK333" si="120">IF(OR(ISNA(B270),B270=0),NA(),B270/$AK$11)</f>
        <v>6.8599999999999998E-3</v>
      </c>
      <c r="AL270" s="9">
        <f t="shared" ref="AL270:AL333" si="121">IF(OR(ISNA(B270),B270=0),NA(),E270/$AK$11)</f>
        <v>5.1000000000000004E-3</v>
      </c>
      <c r="AM270" s="9">
        <f t="shared" ref="AM270:AM333" si="122">IF(OR(ISNA(B270),B270=0),NA(),G270/$AK$11)</f>
        <v>1.7600000000000001E-3</v>
      </c>
      <c r="AN270" s="9">
        <f t="shared" ref="AN270:AN333" si="123">IF(OR(ISNA(B270),B270=0),NA(),I270/$AK$11)</f>
        <v>0</v>
      </c>
      <c r="AO270" s="9">
        <f t="shared" ref="AO270:AO333" si="124">+IF(OR(ISNA(B270),B270=0),NA(),AI270/$AK$11)</f>
        <v>1.8000000000000001E-4</v>
      </c>
      <c r="AP270" s="1">
        <f t="shared" si="111"/>
        <v>0</v>
      </c>
      <c r="AQ270" s="1">
        <f t="shared" si="111"/>
        <v>0</v>
      </c>
      <c r="AS270" s="1">
        <f t="shared" si="112"/>
        <v>0</v>
      </c>
      <c r="AT270" s="1">
        <f t="shared" si="117"/>
        <v>0</v>
      </c>
      <c r="AU270" s="1">
        <f t="shared" ref="AU270:AU333" si="125">IF(C270="",NA(),V270+W270+X270)</f>
        <v>0</v>
      </c>
      <c r="AV270" s="9">
        <f t="shared" si="113"/>
        <v>0</v>
      </c>
      <c r="AW270" s="9">
        <f t="shared" ref="AW270:AW333" si="126">IF(OR(ISNA(B270),B270=0),NA(),V270/$AK$11)</f>
        <v>0</v>
      </c>
      <c r="AX270" s="9">
        <f t="shared" ref="AX270:AX333" si="127">IF(OR(ISNA(B270),B270=0),NA(),W270/$AK$11)</f>
        <v>0</v>
      </c>
      <c r="AY270" s="9">
        <f t="shared" ref="AY270:AY333" si="128">IF(OR(ISNA(B270),B270=0),NA(),X270/$AK$11)</f>
        <v>0</v>
      </c>
      <c r="AZ270" s="9">
        <f t="shared" ref="AZ270:AZ333" si="129">IF(OR(ISNA(B270),B270=0),NA(),AT270/$AK$11)</f>
        <v>0</v>
      </c>
      <c r="BA270" s="1" t="e">
        <f t="shared" si="114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>
        <f t="shared" si="118"/>
        <v>351</v>
      </c>
      <c r="C271" s="3">
        <v>72</v>
      </c>
      <c r="D271" s="3">
        <v>1647</v>
      </c>
      <c r="E271" s="3">
        <v>256</v>
      </c>
      <c r="F271" s="3">
        <v>0</v>
      </c>
      <c r="G271" s="3">
        <v>95</v>
      </c>
      <c r="H271" s="3">
        <v>0</v>
      </c>
      <c r="I271" s="3">
        <v>0</v>
      </c>
      <c r="J271" s="80">
        <v>0</v>
      </c>
      <c r="K271" s="80">
        <v>0</v>
      </c>
      <c r="L271" s="80">
        <v>0</v>
      </c>
      <c r="M271" s="11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116"/>
      <c r="Z271" s="3"/>
      <c r="AA271" s="1">
        <f t="shared" ref="AA271:AB334" si="130">+D271+U271</f>
        <v>1647</v>
      </c>
      <c r="AB271" s="1">
        <f t="shared" si="130"/>
        <v>256</v>
      </c>
      <c r="AC271" s="1">
        <f t="shared" ref="AC271:AC334" si="131">+G271+W271</f>
        <v>95</v>
      </c>
      <c r="AD271" s="1">
        <f t="shared" ref="AD271:AD334" si="132">+I271+X271</f>
        <v>0</v>
      </c>
      <c r="AE271" s="1">
        <f t="shared" si="115"/>
        <v>1</v>
      </c>
      <c r="AF271" s="1">
        <f t="shared" ref="AF271:AH334" si="133">IF($C271="","",G271-G270)</f>
        <v>7</v>
      </c>
      <c r="AG271" s="1">
        <f t="shared" si="133"/>
        <v>0</v>
      </c>
      <c r="AH271" s="1">
        <f t="shared" si="133"/>
        <v>0</v>
      </c>
      <c r="AI271" s="1">
        <f t="shared" si="116"/>
        <v>8</v>
      </c>
      <c r="AJ271" s="9">
        <f t="shared" si="119"/>
        <v>0</v>
      </c>
      <c r="AK271" s="9">
        <f t="shared" si="120"/>
        <v>7.0200000000000002E-3</v>
      </c>
      <c r="AL271" s="9">
        <f t="shared" si="121"/>
        <v>5.1200000000000004E-3</v>
      </c>
      <c r="AM271" s="9">
        <f t="shared" si="122"/>
        <v>1.9E-3</v>
      </c>
      <c r="AN271" s="9">
        <f t="shared" si="123"/>
        <v>0</v>
      </c>
      <c r="AO271" s="9">
        <f t="shared" si="124"/>
        <v>1.6000000000000001E-4</v>
      </c>
      <c r="AP271" s="1">
        <f t="shared" ref="AP271:AQ334" si="134">IF($C271="","",V271-V270)</f>
        <v>0</v>
      </c>
      <c r="AQ271" s="1">
        <f t="shared" si="134"/>
        <v>0</v>
      </c>
      <c r="AS271" s="1">
        <f t="shared" ref="AS271:AS334" si="135">IF($C271="","",X271-X270)</f>
        <v>0</v>
      </c>
      <c r="AT271" s="1">
        <f t="shared" si="117"/>
        <v>0</v>
      </c>
      <c r="AU271" s="1">
        <f t="shared" si="125"/>
        <v>0</v>
      </c>
      <c r="AV271" s="9">
        <f t="shared" ref="AV271:AV334" si="136">IF(OR(ISNA(B271),B271=0),NA(),AU271/$AK$11)</f>
        <v>0</v>
      </c>
      <c r="AW271" s="9">
        <f t="shared" si="126"/>
        <v>0</v>
      </c>
      <c r="AX271" s="9">
        <f t="shared" si="127"/>
        <v>0</v>
      </c>
      <c r="AY271" s="9">
        <f t="shared" si="128"/>
        <v>0</v>
      </c>
      <c r="AZ271" s="9">
        <f t="shared" si="129"/>
        <v>0</v>
      </c>
      <c r="BA271" s="1" t="e">
        <f t="shared" ref="BA271:BA334" si="137">IF(OR(ISNA(AU271),AU271=0),NA(),X271/AU271)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>
        <f t="shared" si="118"/>
        <v>358</v>
      </c>
      <c r="C272" s="3">
        <v>73</v>
      </c>
      <c r="D272" s="3">
        <v>1640</v>
      </c>
      <c r="E272" s="3">
        <v>254</v>
      </c>
      <c r="F272" s="3">
        <v>0</v>
      </c>
      <c r="G272" s="3">
        <v>104</v>
      </c>
      <c r="H272" s="3">
        <v>0</v>
      </c>
      <c r="I272" s="3">
        <v>0</v>
      </c>
      <c r="J272" s="80">
        <v>0</v>
      </c>
      <c r="K272" s="80">
        <v>0</v>
      </c>
      <c r="L272" s="80">
        <v>0</v>
      </c>
      <c r="M272" s="11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116"/>
      <c r="Z272" s="3"/>
      <c r="AA272" s="1">
        <f t="shared" si="130"/>
        <v>1640</v>
      </c>
      <c r="AB272" s="1">
        <f t="shared" si="130"/>
        <v>254</v>
      </c>
      <c r="AC272" s="1">
        <f t="shared" si="131"/>
        <v>104</v>
      </c>
      <c r="AD272" s="1">
        <f t="shared" si="132"/>
        <v>0</v>
      </c>
      <c r="AE272" s="1">
        <f t="shared" ref="AE272:AE335" si="138">IF($C272="","",E272-E271)</f>
        <v>-2</v>
      </c>
      <c r="AF272" s="1">
        <f t="shared" si="133"/>
        <v>9</v>
      </c>
      <c r="AG272" s="1">
        <f t="shared" si="133"/>
        <v>0</v>
      </c>
      <c r="AH272" s="1">
        <f t="shared" si="133"/>
        <v>0</v>
      </c>
      <c r="AI272" s="1">
        <f t="shared" ref="AI272:AI335" si="139">IF(OR($C272="",ISNA($C272)),NA(),AE272+AF272+AG272+AH272)</f>
        <v>7</v>
      </c>
      <c r="AJ272" s="9">
        <f t="shared" si="119"/>
        <v>0</v>
      </c>
      <c r="AK272" s="9">
        <f t="shared" si="120"/>
        <v>7.1599999999999997E-3</v>
      </c>
      <c r="AL272" s="9">
        <f t="shared" si="121"/>
        <v>5.0800000000000003E-3</v>
      </c>
      <c r="AM272" s="9">
        <f t="shared" si="122"/>
        <v>2.0799999999999998E-3</v>
      </c>
      <c r="AN272" s="9">
        <f t="shared" si="123"/>
        <v>0</v>
      </c>
      <c r="AO272" s="9">
        <f t="shared" si="124"/>
        <v>1.3999999999999999E-4</v>
      </c>
      <c r="AP272" s="1">
        <f t="shared" si="134"/>
        <v>0</v>
      </c>
      <c r="AQ272" s="1">
        <f t="shared" si="134"/>
        <v>0</v>
      </c>
      <c r="AS272" s="1">
        <f t="shared" si="135"/>
        <v>0</v>
      </c>
      <c r="AT272" s="1">
        <f t="shared" ref="AT272:AT335" si="140">IF(OR($C272="",ISNA($C272)),NA(),AP272+AQ272+AR272+AS272)</f>
        <v>0</v>
      </c>
      <c r="AU272" s="1">
        <f t="shared" si="125"/>
        <v>0</v>
      </c>
      <c r="AV272" s="9">
        <f t="shared" si="136"/>
        <v>0</v>
      </c>
      <c r="AW272" s="9">
        <f t="shared" si="126"/>
        <v>0</v>
      </c>
      <c r="AX272" s="9">
        <f t="shared" si="127"/>
        <v>0</v>
      </c>
      <c r="AY272" s="9">
        <f t="shared" si="128"/>
        <v>0</v>
      </c>
      <c r="AZ272" s="9">
        <f t="shared" si="129"/>
        <v>0</v>
      </c>
      <c r="BA272" s="1" t="e">
        <f t="shared" si="137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>
        <f t="shared" si="118"/>
        <v>365</v>
      </c>
      <c r="C273" s="3">
        <v>74</v>
      </c>
      <c r="D273" s="3">
        <v>1633</v>
      </c>
      <c r="E273" s="3">
        <v>253</v>
      </c>
      <c r="F273" s="3">
        <v>0</v>
      </c>
      <c r="G273" s="3">
        <v>112</v>
      </c>
      <c r="H273" s="3">
        <v>0</v>
      </c>
      <c r="I273" s="3">
        <v>0</v>
      </c>
      <c r="J273" s="80">
        <v>0</v>
      </c>
      <c r="K273" s="80">
        <v>0</v>
      </c>
      <c r="L273" s="80">
        <v>0</v>
      </c>
      <c r="M273" s="11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116"/>
      <c r="Z273" s="3"/>
      <c r="AA273" s="1">
        <f t="shared" si="130"/>
        <v>1633</v>
      </c>
      <c r="AB273" s="1">
        <f t="shared" si="130"/>
        <v>253</v>
      </c>
      <c r="AC273" s="1">
        <f t="shared" si="131"/>
        <v>112</v>
      </c>
      <c r="AD273" s="1">
        <f t="shared" si="132"/>
        <v>0</v>
      </c>
      <c r="AE273" s="1">
        <f t="shared" si="138"/>
        <v>-1</v>
      </c>
      <c r="AF273" s="1">
        <f t="shared" si="133"/>
        <v>8</v>
      </c>
      <c r="AG273" s="1">
        <f t="shared" si="133"/>
        <v>0</v>
      </c>
      <c r="AH273" s="1">
        <f t="shared" si="133"/>
        <v>0</v>
      </c>
      <c r="AI273" s="1">
        <f t="shared" si="139"/>
        <v>7</v>
      </c>
      <c r="AJ273" s="9">
        <f t="shared" si="119"/>
        <v>0</v>
      </c>
      <c r="AK273" s="9">
        <f t="shared" si="120"/>
        <v>7.3000000000000001E-3</v>
      </c>
      <c r="AL273" s="9">
        <f t="shared" si="121"/>
        <v>5.0600000000000003E-3</v>
      </c>
      <c r="AM273" s="9">
        <f t="shared" si="122"/>
        <v>2.2399999999999998E-3</v>
      </c>
      <c r="AN273" s="9">
        <f t="shared" si="123"/>
        <v>0</v>
      </c>
      <c r="AO273" s="9">
        <f t="shared" si="124"/>
        <v>1.3999999999999999E-4</v>
      </c>
      <c r="AP273" s="1">
        <f t="shared" si="134"/>
        <v>0</v>
      </c>
      <c r="AQ273" s="1">
        <f t="shared" si="134"/>
        <v>0</v>
      </c>
      <c r="AS273" s="1">
        <f t="shared" si="135"/>
        <v>0</v>
      </c>
      <c r="AT273" s="1">
        <f t="shared" si="140"/>
        <v>0</v>
      </c>
      <c r="AU273" s="1">
        <f t="shared" si="125"/>
        <v>0</v>
      </c>
      <c r="AV273" s="9">
        <f t="shared" si="136"/>
        <v>0</v>
      </c>
      <c r="AW273" s="9">
        <f t="shared" si="126"/>
        <v>0</v>
      </c>
      <c r="AX273" s="9">
        <f t="shared" si="127"/>
        <v>0</v>
      </c>
      <c r="AY273" s="9">
        <f t="shared" si="128"/>
        <v>0</v>
      </c>
      <c r="AZ273" s="9">
        <f t="shared" si="129"/>
        <v>0</v>
      </c>
      <c r="BA273" s="1" t="e">
        <f t="shared" si="137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>
        <f t="shared" si="118"/>
        <v>374</v>
      </c>
      <c r="C274" s="3">
        <v>75</v>
      </c>
      <c r="D274" s="3">
        <v>1625</v>
      </c>
      <c r="E274" s="3">
        <v>253</v>
      </c>
      <c r="F274" s="3">
        <v>0</v>
      </c>
      <c r="G274" s="3">
        <v>121</v>
      </c>
      <c r="H274" s="3">
        <v>0</v>
      </c>
      <c r="I274" s="3">
        <v>0</v>
      </c>
      <c r="J274" s="80">
        <v>0</v>
      </c>
      <c r="K274" s="80">
        <v>0</v>
      </c>
      <c r="L274" s="80">
        <v>0</v>
      </c>
      <c r="M274" s="11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116"/>
      <c r="Z274" s="3"/>
      <c r="AA274" s="1">
        <f t="shared" si="130"/>
        <v>1625</v>
      </c>
      <c r="AB274" s="1">
        <f t="shared" si="130"/>
        <v>253</v>
      </c>
      <c r="AC274" s="1">
        <f t="shared" si="131"/>
        <v>121</v>
      </c>
      <c r="AD274" s="1">
        <f t="shared" si="132"/>
        <v>0</v>
      </c>
      <c r="AE274" s="1">
        <f t="shared" si="138"/>
        <v>0</v>
      </c>
      <c r="AF274" s="1">
        <f t="shared" si="133"/>
        <v>9</v>
      </c>
      <c r="AG274" s="1">
        <f t="shared" si="133"/>
        <v>0</v>
      </c>
      <c r="AH274" s="1">
        <f t="shared" si="133"/>
        <v>0</v>
      </c>
      <c r="AI274" s="1">
        <f t="shared" si="139"/>
        <v>9</v>
      </c>
      <c r="AJ274" s="9">
        <f t="shared" si="119"/>
        <v>0</v>
      </c>
      <c r="AK274" s="9">
        <f t="shared" si="120"/>
        <v>7.4799999999999997E-3</v>
      </c>
      <c r="AL274" s="9">
        <f t="shared" si="121"/>
        <v>5.0600000000000003E-3</v>
      </c>
      <c r="AM274" s="9">
        <f t="shared" si="122"/>
        <v>2.4199999999999998E-3</v>
      </c>
      <c r="AN274" s="9">
        <f t="shared" si="123"/>
        <v>0</v>
      </c>
      <c r="AO274" s="9">
        <f t="shared" si="124"/>
        <v>1.8000000000000001E-4</v>
      </c>
      <c r="AP274" s="1">
        <f t="shared" si="134"/>
        <v>0</v>
      </c>
      <c r="AQ274" s="1">
        <f t="shared" si="134"/>
        <v>0</v>
      </c>
      <c r="AS274" s="1">
        <f t="shared" si="135"/>
        <v>0</v>
      </c>
      <c r="AT274" s="1">
        <f t="shared" si="140"/>
        <v>0</v>
      </c>
      <c r="AU274" s="1">
        <f t="shared" si="125"/>
        <v>0</v>
      </c>
      <c r="AV274" s="9">
        <f t="shared" si="136"/>
        <v>0</v>
      </c>
      <c r="AW274" s="9">
        <f t="shared" si="126"/>
        <v>0</v>
      </c>
      <c r="AX274" s="9">
        <f t="shared" si="127"/>
        <v>0</v>
      </c>
      <c r="AY274" s="9">
        <f t="shared" si="128"/>
        <v>0</v>
      </c>
      <c r="AZ274" s="9">
        <f t="shared" si="129"/>
        <v>0</v>
      </c>
      <c r="BA274" s="1" t="e">
        <f t="shared" si="137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>
        <f t="shared" si="118"/>
        <v>381</v>
      </c>
      <c r="C275" s="3">
        <v>76</v>
      </c>
      <c r="D275" s="3">
        <v>1617</v>
      </c>
      <c r="E275" s="3">
        <v>251</v>
      </c>
      <c r="F275" s="3">
        <v>0</v>
      </c>
      <c r="G275" s="3">
        <v>130</v>
      </c>
      <c r="H275" s="3">
        <v>0</v>
      </c>
      <c r="I275" s="3">
        <v>0</v>
      </c>
      <c r="J275" s="80">
        <v>0</v>
      </c>
      <c r="K275" s="80">
        <v>0</v>
      </c>
      <c r="L275" s="80">
        <v>0</v>
      </c>
      <c r="M275" s="11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116"/>
      <c r="Z275" s="3"/>
      <c r="AA275" s="1">
        <f t="shared" si="130"/>
        <v>1617</v>
      </c>
      <c r="AB275" s="1">
        <f t="shared" si="130"/>
        <v>251</v>
      </c>
      <c r="AC275" s="1">
        <f t="shared" si="131"/>
        <v>130</v>
      </c>
      <c r="AD275" s="1">
        <f t="shared" si="132"/>
        <v>0</v>
      </c>
      <c r="AE275" s="1">
        <f t="shared" si="138"/>
        <v>-2</v>
      </c>
      <c r="AF275" s="1">
        <f t="shared" si="133"/>
        <v>9</v>
      </c>
      <c r="AG275" s="1">
        <f t="shared" si="133"/>
        <v>0</v>
      </c>
      <c r="AH275" s="1">
        <f t="shared" si="133"/>
        <v>0</v>
      </c>
      <c r="AI275" s="1">
        <f t="shared" si="139"/>
        <v>7</v>
      </c>
      <c r="AJ275" s="9">
        <f t="shared" si="119"/>
        <v>0</v>
      </c>
      <c r="AK275" s="9">
        <f t="shared" si="120"/>
        <v>7.62E-3</v>
      </c>
      <c r="AL275" s="9">
        <f t="shared" si="121"/>
        <v>5.0200000000000002E-3</v>
      </c>
      <c r="AM275" s="9">
        <f t="shared" si="122"/>
        <v>2.5999999999999999E-3</v>
      </c>
      <c r="AN275" s="9">
        <f t="shared" si="123"/>
        <v>0</v>
      </c>
      <c r="AO275" s="9">
        <f t="shared" si="124"/>
        <v>1.3999999999999999E-4</v>
      </c>
      <c r="AP275" s="1">
        <f t="shared" si="134"/>
        <v>0</v>
      </c>
      <c r="AQ275" s="1">
        <f t="shared" si="134"/>
        <v>0</v>
      </c>
      <c r="AS275" s="1">
        <f t="shared" si="135"/>
        <v>0</v>
      </c>
      <c r="AT275" s="1">
        <f t="shared" si="140"/>
        <v>0</v>
      </c>
      <c r="AU275" s="1">
        <f t="shared" si="125"/>
        <v>0</v>
      </c>
      <c r="AV275" s="9">
        <f t="shared" si="136"/>
        <v>0</v>
      </c>
      <c r="AW275" s="9">
        <f t="shared" si="126"/>
        <v>0</v>
      </c>
      <c r="AX275" s="9">
        <f t="shared" si="127"/>
        <v>0</v>
      </c>
      <c r="AY275" s="9">
        <f t="shared" si="128"/>
        <v>0</v>
      </c>
      <c r="AZ275" s="9">
        <f t="shared" si="129"/>
        <v>0</v>
      </c>
      <c r="BA275" s="1" t="e">
        <f t="shared" si="137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>
        <f t="shared" si="118"/>
        <v>388</v>
      </c>
      <c r="C276" s="3">
        <v>77</v>
      </c>
      <c r="D276" s="3">
        <v>1611</v>
      </c>
      <c r="E276" s="3">
        <v>248</v>
      </c>
      <c r="F276" s="3">
        <v>0</v>
      </c>
      <c r="G276" s="3">
        <v>140</v>
      </c>
      <c r="H276" s="3">
        <v>0</v>
      </c>
      <c r="I276" s="3">
        <v>0</v>
      </c>
      <c r="J276" s="80">
        <v>0</v>
      </c>
      <c r="K276" s="80">
        <v>0</v>
      </c>
      <c r="L276" s="80">
        <v>0</v>
      </c>
      <c r="M276" s="11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116"/>
      <c r="Z276" s="3"/>
      <c r="AA276" s="1">
        <f t="shared" si="130"/>
        <v>1611</v>
      </c>
      <c r="AB276" s="1">
        <f t="shared" si="130"/>
        <v>248</v>
      </c>
      <c r="AC276" s="1">
        <f t="shared" si="131"/>
        <v>140</v>
      </c>
      <c r="AD276" s="1">
        <f t="shared" si="132"/>
        <v>0</v>
      </c>
      <c r="AE276" s="1">
        <f t="shared" si="138"/>
        <v>-3</v>
      </c>
      <c r="AF276" s="1">
        <f t="shared" si="133"/>
        <v>10</v>
      </c>
      <c r="AG276" s="1">
        <f t="shared" si="133"/>
        <v>0</v>
      </c>
      <c r="AH276" s="1">
        <f t="shared" si="133"/>
        <v>0</v>
      </c>
      <c r="AI276" s="1">
        <f t="shared" si="139"/>
        <v>7</v>
      </c>
      <c r="AJ276" s="9">
        <f t="shared" si="119"/>
        <v>0</v>
      </c>
      <c r="AK276" s="9">
        <f t="shared" si="120"/>
        <v>7.7600000000000004E-3</v>
      </c>
      <c r="AL276" s="9">
        <f t="shared" si="121"/>
        <v>4.96E-3</v>
      </c>
      <c r="AM276" s="9">
        <f t="shared" si="122"/>
        <v>2.8E-3</v>
      </c>
      <c r="AN276" s="9">
        <f t="shared" si="123"/>
        <v>0</v>
      </c>
      <c r="AO276" s="9">
        <f t="shared" si="124"/>
        <v>1.3999999999999999E-4</v>
      </c>
      <c r="AP276" s="1">
        <f t="shared" si="134"/>
        <v>0</v>
      </c>
      <c r="AQ276" s="1">
        <f t="shared" si="134"/>
        <v>0</v>
      </c>
      <c r="AS276" s="1">
        <f t="shared" si="135"/>
        <v>0</v>
      </c>
      <c r="AT276" s="1">
        <f t="shared" si="140"/>
        <v>0</v>
      </c>
      <c r="AU276" s="1">
        <f t="shared" si="125"/>
        <v>0</v>
      </c>
      <c r="AV276" s="9">
        <f t="shared" si="136"/>
        <v>0</v>
      </c>
      <c r="AW276" s="9">
        <f t="shared" si="126"/>
        <v>0</v>
      </c>
      <c r="AX276" s="9">
        <f t="shared" si="127"/>
        <v>0</v>
      </c>
      <c r="AY276" s="9">
        <f t="shared" si="128"/>
        <v>0</v>
      </c>
      <c r="AZ276" s="9">
        <f t="shared" si="129"/>
        <v>0</v>
      </c>
      <c r="BA276" s="1" t="e">
        <f t="shared" si="137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>
        <f t="shared" si="118"/>
        <v>394</v>
      </c>
      <c r="C277" s="3">
        <v>78</v>
      </c>
      <c r="D277" s="3">
        <v>1604</v>
      </c>
      <c r="E277" s="3">
        <v>245</v>
      </c>
      <c r="F277" s="3">
        <v>0</v>
      </c>
      <c r="G277" s="3">
        <v>149</v>
      </c>
      <c r="H277" s="3">
        <v>0</v>
      </c>
      <c r="I277" s="3">
        <v>0</v>
      </c>
      <c r="J277" s="80">
        <v>0</v>
      </c>
      <c r="K277" s="80">
        <v>0</v>
      </c>
      <c r="L277" s="80">
        <v>0</v>
      </c>
      <c r="M277" s="11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116"/>
      <c r="Z277" s="3"/>
      <c r="AA277" s="1">
        <f t="shared" si="130"/>
        <v>1604</v>
      </c>
      <c r="AB277" s="1">
        <f t="shared" si="130"/>
        <v>245</v>
      </c>
      <c r="AC277" s="1">
        <f t="shared" si="131"/>
        <v>149</v>
      </c>
      <c r="AD277" s="1">
        <f t="shared" si="132"/>
        <v>0</v>
      </c>
      <c r="AE277" s="1">
        <f t="shared" si="138"/>
        <v>-3</v>
      </c>
      <c r="AF277" s="1">
        <f t="shared" si="133"/>
        <v>9</v>
      </c>
      <c r="AG277" s="1">
        <f t="shared" si="133"/>
        <v>0</v>
      </c>
      <c r="AH277" s="1">
        <f t="shared" si="133"/>
        <v>0</v>
      </c>
      <c r="AI277" s="1">
        <f t="shared" si="139"/>
        <v>6</v>
      </c>
      <c r="AJ277" s="9">
        <f t="shared" si="119"/>
        <v>0</v>
      </c>
      <c r="AK277" s="9">
        <f t="shared" si="120"/>
        <v>7.8799999999999999E-3</v>
      </c>
      <c r="AL277" s="9">
        <f t="shared" si="121"/>
        <v>4.8999999999999998E-3</v>
      </c>
      <c r="AM277" s="9">
        <f t="shared" si="122"/>
        <v>2.98E-3</v>
      </c>
      <c r="AN277" s="9">
        <f t="shared" si="123"/>
        <v>0</v>
      </c>
      <c r="AO277" s="9">
        <f t="shared" si="124"/>
        <v>1.2E-4</v>
      </c>
      <c r="AP277" s="1">
        <f t="shared" si="134"/>
        <v>0</v>
      </c>
      <c r="AQ277" s="1">
        <f t="shared" si="134"/>
        <v>0</v>
      </c>
      <c r="AS277" s="1">
        <f t="shared" si="135"/>
        <v>0</v>
      </c>
      <c r="AT277" s="1">
        <f t="shared" si="140"/>
        <v>0</v>
      </c>
      <c r="AU277" s="1">
        <f t="shared" si="125"/>
        <v>0</v>
      </c>
      <c r="AV277" s="9">
        <f t="shared" si="136"/>
        <v>0</v>
      </c>
      <c r="AW277" s="9">
        <f t="shared" si="126"/>
        <v>0</v>
      </c>
      <c r="AX277" s="9">
        <f t="shared" si="127"/>
        <v>0</v>
      </c>
      <c r="AY277" s="9">
        <f t="shared" si="128"/>
        <v>0</v>
      </c>
      <c r="AZ277" s="9">
        <f t="shared" si="129"/>
        <v>0</v>
      </c>
      <c r="BA277" s="1" t="e">
        <f t="shared" si="137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>
        <f t="shared" si="118"/>
        <v>400</v>
      </c>
      <c r="C278" s="3">
        <v>79</v>
      </c>
      <c r="D278" s="3">
        <v>1598</v>
      </c>
      <c r="E278" s="3">
        <v>241</v>
      </c>
      <c r="F278" s="3">
        <v>0</v>
      </c>
      <c r="G278" s="3">
        <v>159</v>
      </c>
      <c r="H278" s="3">
        <v>0</v>
      </c>
      <c r="I278" s="3">
        <v>0</v>
      </c>
      <c r="J278" s="80">
        <v>0</v>
      </c>
      <c r="K278" s="80">
        <v>0</v>
      </c>
      <c r="L278" s="80">
        <v>0</v>
      </c>
      <c r="M278" s="11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116"/>
      <c r="Z278" s="3"/>
      <c r="AA278" s="1">
        <f t="shared" si="130"/>
        <v>1598</v>
      </c>
      <c r="AB278" s="1">
        <f t="shared" si="130"/>
        <v>241</v>
      </c>
      <c r="AC278" s="1">
        <f t="shared" si="131"/>
        <v>159</v>
      </c>
      <c r="AD278" s="1">
        <f t="shared" si="132"/>
        <v>0</v>
      </c>
      <c r="AE278" s="1">
        <f t="shared" si="138"/>
        <v>-4</v>
      </c>
      <c r="AF278" s="1">
        <f t="shared" si="133"/>
        <v>10</v>
      </c>
      <c r="AG278" s="1">
        <f t="shared" si="133"/>
        <v>0</v>
      </c>
      <c r="AH278" s="1">
        <f t="shared" si="133"/>
        <v>0</v>
      </c>
      <c r="AI278" s="1">
        <f t="shared" si="139"/>
        <v>6</v>
      </c>
      <c r="AJ278" s="9">
        <f t="shared" si="119"/>
        <v>0</v>
      </c>
      <c r="AK278" s="9">
        <f t="shared" si="120"/>
        <v>8.0000000000000002E-3</v>
      </c>
      <c r="AL278" s="9">
        <f t="shared" si="121"/>
        <v>4.8199999999999996E-3</v>
      </c>
      <c r="AM278" s="9">
        <f t="shared" si="122"/>
        <v>3.1800000000000001E-3</v>
      </c>
      <c r="AN278" s="9">
        <f t="shared" si="123"/>
        <v>0</v>
      </c>
      <c r="AO278" s="9">
        <f t="shared" si="124"/>
        <v>1.2E-4</v>
      </c>
      <c r="AP278" s="1">
        <f t="shared" si="134"/>
        <v>0</v>
      </c>
      <c r="AQ278" s="1">
        <f t="shared" si="134"/>
        <v>0</v>
      </c>
      <c r="AS278" s="1">
        <f t="shared" si="135"/>
        <v>0</v>
      </c>
      <c r="AT278" s="1">
        <f t="shared" si="140"/>
        <v>0</v>
      </c>
      <c r="AU278" s="1">
        <f t="shared" si="125"/>
        <v>0</v>
      </c>
      <c r="AV278" s="9">
        <f t="shared" si="136"/>
        <v>0</v>
      </c>
      <c r="AW278" s="9">
        <f t="shared" si="126"/>
        <v>0</v>
      </c>
      <c r="AX278" s="9">
        <f t="shared" si="127"/>
        <v>0</v>
      </c>
      <c r="AY278" s="9">
        <f t="shared" si="128"/>
        <v>0</v>
      </c>
      <c r="AZ278" s="9">
        <f t="shared" si="129"/>
        <v>0</v>
      </c>
      <c r="BA278" s="1" t="e">
        <f t="shared" si="137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>
        <f t="shared" si="118"/>
        <v>407</v>
      </c>
      <c r="C279" s="3">
        <v>80</v>
      </c>
      <c r="D279" s="3">
        <v>1592</v>
      </c>
      <c r="E279" s="3">
        <v>236</v>
      </c>
      <c r="F279" s="3">
        <v>0</v>
      </c>
      <c r="G279" s="3">
        <v>171</v>
      </c>
      <c r="H279" s="3">
        <v>0</v>
      </c>
      <c r="I279" s="3">
        <v>0</v>
      </c>
      <c r="J279" s="80">
        <v>0</v>
      </c>
      <c r="K279" s="80">
        <v>0</v>
      </c>
      <c r="L279" s="80">
        <v>0</v>
      </c>
      <c r="M279" s="11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116"/>
      <c r="Z279" s="3"/>
      <c r="AA279" s="1">
        <f t="shared" si="130"/>
        <v>1592</v>
      </c>
      <c r="AB279" s="1">
        <f t="shared" si="130"/>
        <v>236</v>
      </c>
      <c r="AC279" s="1">
        <f t="shared" si="131"/>
        <v>171</v>
      </c>
      <c r="AD279" s="1">
        <f t="shared" si="132"/>
        <v>0</v>
      </c>
      <c r="AE279" s="1">
        <f t="shared" si="138"/>
        <v>-5</v>
      </c>
      <c r="AF279" s="1">
        <f t="shared" si="133"/>
        <v>12</v>
      </c>
      <c r="AG279" s="1">
        <f t="shared" si="133"/>
        <v>0</v>
      </c>
      <c r="AH279" s="1">
        <f t="shared" si="133"/>
        <v>0</v>
      </c>
      <c r="AI279" s="1">
        <f t="shared" si="139"/>
        <v>7</v>
      </c>
      <c r="AJ279" s="9">
        <f t="shared" si="119"/>
        <v>0</v>
      </c>
      <c r="AK279" s="9">
        <f t="shared" si="120"/>
        <v>8.1399999999999997E-3</v>
      </c>
      <c r="AL279" s="9">
        <f t="shared" si="121"/>
        <v>4.7200000000000002E-3</v>
      </c>
      <c r="AM279" s="9">
        <f t="shared" si="122"/>
        <v>3.4199999999999999E-3</v>
      </c>
      <c r="AN279" s="9">
        <f t="shared" si="123"/>
        <v>0</v>
      </c>
      <c r="AO279" s="9">
        <f t="shared" si="124"/>
        <v>1.3999999999999999E-4</v>
      </c>
      <c r="AP279" s="1">
        <f t="shared" si="134"/>
        <v>0</v>
      </c>
      <c r="AQ279" s="1">
        <f t="shared" si="134"/>
        <v>0</v>
      </c>
      <c r="AS279" s="1">
        <f t="shared" si="135"/>
        <v>0</v>
      </c>
      <c r="AT279" s="1">
        <f t="shared" si="140"/>
        <v>0</v>
      </c>
      <c r="AU279" s="1">
        <f t="shared" si="125"/>
        <v>0</v>
      </c>
      <c r="AV279" s="9">
        <f t="shared" si="136"/>
        <v>0</v>
      </c>
      <c r="AW279" s="9">
        <f t="shared" si="126"/>
        <v>0</v>
      </c>
      <c r="AX279" s="9">
        <f t="shared" si="127"/>
        <v>0</v>
      </c>
      <c r="AY279" s="9">
        <f t="shared" si="128"/>
        <v>0</v>
      </c>
      <c r="AZ279" s="9">
        <f t="shared" si="129"/>
        <v>0</v>
      </c>
      <c r="BA279" s="1" t="e">
        <f t="shared" si="137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>
        <f t="shared" si="118"/>
        <v>411</v>
      </c>
      <c r="C280" s="3">
        <v>81</v>
      </c>
      <c r="D280" s="3">
        <v>1588</v>
      </c>
      <c r="E280" s="3">
        <v>230</v>
      </c>
      <c r="F280" s="3">
        <v>0</v>
      </c>
      <c r="G280" s="3">
        <v>181</v>
      </c>
      <c r="H280" s="3">
        <v>0</v>
      </c>
      <c r="I280" s="3">
        <v>0</v>
      </c>
      <c r="J280" s="80">
        <v>0</v>
      </c>
      <c r="K280" s="80">
        <v>0</v>
      </c>
      <c r="L280" s="80">
        <v>0</v>
      </c>
      <c r="M280" s="11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116"/>
      <c r="Z280" s="3"/>
      <c r="AA280" s="1">
        <f t="shared" si="130"/>
        <v>1588</v>
      </c>
      <c r="AB280" s="1">
        <f t="shared" si="130"/>
        <v>230</v>
      </c>
      <c r="AC280" s="1">
        <f t="shared" si="131"/>
        <v>181</v>
      </c>
      <c r="AD280" s="1">
        <f t="shared" si="132"/>
        <v>0</v>
      </c>
      <c r="AE280" s="1">
        <f t="shared" si="138"/>
        <v>-6</v>
      </c>
      <c r="AF280" s="1">
        <f t="shared" si="133"/>
        <v>10</v>
      </c>
      <c r="AG280" s="1">
        <f t="shared" si="133"/>
        <v>0</v>
      </c>
      <c r="AH280" s="1">
        <f t="shared" si="133"/>
        <v>0</v>
      </c>
      <c r="AI280" s="1">
        <f t="shared" si="139"/>
        <v>4</v>
      </c>
      <c r="AJ280" s="9">
        <f t="shared" si="119"/>
        <v>0</v>
      </c>
      <c r="AK280" s="9">
        <f t="shared" si="120"/>
        <v>8.2199999999999999E-3</v>
      </c>
      <c r="AL280" s="9">
        <f t="shared" si="121"/>
        <v>4.5999999999999999E-3</v>
      </c>
      <c r="AM280" s="9">
        <f t="shared" si="122"/>
        <v>3.62E-3</v>
      </c>
      <c r="AN280" s="9">
        <f t="shared" si="123"/>
        <v>0</v>
      </c>
      <c r="AO280" s="9">
        <f t="shared" si="124"/>
        <v>8.0000000000000007E-5</v>
      </c>
      <c r="AP280" s="1">
        <f t="shared" si="134"/>
        <v>0</v>
      </c>
      <c r="AQ280" s="1">
        <f t="shared" si="134"/>
        <v>0</v>
      </c>
      <c r="AS280" s="1">
        <f t="shared" si="135"/>
        <v>0</v>
      </c>
      <c r="AT280" s="1">
        <f t="shared" si="140"/>
        <v>0</v>
      </c>
      <c r="AU280" s="1">
        <f t="shared" si="125"/>
        <v>0</v>
      </c>
      <c r="AV280" s="9">
        <f t="shared" si="136"/>
        <v>0</v>
      </c>
      <c r="AW280" s="9">
        <f t="shared" si="126"/>
        <v>0</v>
      </c>
      <c r="AX280" s="9">
        <f t="shared" si="127"/>
        <v>0</v>
      </c>
      <c r="AY280" s="9">
        <f t="shared" si="128"/>
        <v>0</v>
      </c>
      <c r="AZ280" s="9">
        <f t="shared" si="129"/>
        <v>0</v>
      </c>
      <c r="BA280" s="1" t="e">
        <f t="shared" si="137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>
        <f t="shared" si="118"/>
        <v>414</v>
      </c>
      <c r="C281" s="3">
        <v>82</v>
      </c>
      <c r="D281" s="3">
        <v>1584</v>
      </c>
      <c r="E281" s="3">
        <v>222</v>
      </c>
      <c r="F281" s="3">
        <v>0</v>
      </c>
      <c r="G281" s="3">
        <v>192</v>
      </c>
      <c r="H281" s="3">
        <v>0</v>
      </c>
      <c r="I281" s="3">
        <v>0</v>
      </c>
      <c r="J281" s="80">
        <v>0</v>
      </c>
      <c r="K281" s="80">
        <v>0</v>
      </c>
      <c r="L281" s="80">
        <v>0</v>
      </c>
      <c r="M281" s="11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116"/>
      <c r="Z281" s="3"/>
      <c r="AA281" s="1">
        <f t="shared" si="130"/>
        <v>1584</v>
      </c>
      <c r="AB281" s="1">
        <f t="shared" si="130"/>
        <v>222</v>
      </c>
      <c r="AC281" s="1">
        <f t="shared" si="131"/>
        <v>192</v>
      </c>
      <c r="AD281" s="1">
        <f t="shared" si="132"/>
        <v>0</v>
      </c>
      <c r="AE281" s="1">
        <f t="shared" si="138"/>
        <v>-8</v>
      </c>
      <c r="AF281" s="1">
        <f t="shared" si="133"/>
        <v>11</v>
      </c>
      <c r="AG281" s="1">
        <f t="shared" si="133"/>
        <v>0</v>
      </c>
      <c r="AH281" s="1">
        <f t="shared" si="133"/>
        <v>0</v>
      </c>
      <c r="AI281" s="1">
        <f t="shared" si="139"/>
        <v>3</v>
      </c>
      <c r="AJ281" s="9">
        <f t="shared" si="119"/>
        <v>0</v>
      </c>
      <c r="AK281" s="9">
        <f t="shared" si="120"/>
        <v>8.2799999999999992E-3</v>
      </c>
      <c r="AL281" s="9">
        <f t="shared" si="121"/>
        <v>4.4400000000000004E-3</v>
      </c>
      <c r="AM281" s="9">
        <f t="shared" si="122"/>
        <v>3.8400000000000001E-3</v>
      </c>
      <c r="AN281" s="9">
        <f t="shared" si="123"/>
        <v>0</v>
      </c>
      <c r="AO281" s="9">
        <f t="shared" si="124"/>
        <v>6.0000000000000002E-5</v>
      </c>
      <c r="AP281" s="1">
        <f t="shared" si="134"/>
        <v>0</v>
      </c>
      <c r="AQ281" s="1">
        <f t="shared" si="134"/>
        <v>0</v>
      </c>
      <c r="AS281" s="1">
        <f t="shared" si="135"/>
        <v>0</v>
      </c>
      <c r="AT281" s="1">
        <f t="shared" si="140"/>
        <v>0</v>
      </c>
      <c r="AU281" s="1">
        <f t="shared" si="125"/>
        <v>0</v>
      </c>
      <c r="AV281" s="9">
        <f t="shared" si="136"/>
        <v>0</v>
      </c>
      <c r="AW281" s="9">
        <f t="shared" si="126"/>
        <v>0</v>
      </c>
      <c r="AX281" s="9">
        <f t="shared" si="127"/>
        <v>0</v>
      </c>
      <c r="AY281" s="9">
        <f t="shared" si="128"/>
        <v>0</v>
      </c>
      <c r="AZ281" s="9">
        <f t="shared" si="129"/>
        <v>0</v>
      </c>
      <c r="BA281" s="1" t="e">
        <f t="shared" si="137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>
        <f t="shared" si="118"/>
        <v>419</v>
      </c>
      <c r="C282" s="3">
        <v>83</v>
      </c>
      <c r="D282" s="3">
        <v>1579</v>
      </c>
      <c r="E282" s="3">
        <v>216</v>
      </c>
      <c r="F282" s="3">
        <v>0</v>
      </c>
      <c r="G282" s="3">
        <v>203</v>
      </c>
      <c r="H282" s="3">
        <v>0</v>
      </c>
      <c r="I282" s="3">
        <v>0</v>
      </c>
      <c r="J282" s="80">
        <v>0</v>
      </c>
      <c r="K282" s="80">
        <v>0</v>
      </c>
      <c r="L282" s="80">
        <v>0</v>
      </c>
      <c r="M282" s="11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116"/>
      <c r="Z282" s="3"/>
      <c r="AA282" s="1">
        <f t="shared" si="130"/>
        <v>1579</v>
      </c>
      <c r="AB282" s="1">
        <f t="shared" si="130"/>
        <v>216</v>
      </c>
      <c r="AC282" s="1">
        <f t="shared" si="131"/>
        <v>203</v>
      </c>
      <c r="AD282" s="1">
        <f t="shared" si="132"/>
        <v>0</v>
      </c>
      <c r="AE282" s="1">
        <f t="shared" si="138"/>
        <v>-6</v>
      </c>
      <c r="AF282" s="1">
        <f t="shared" si="133"/>
        <v>11</v>
      </c>
      <c r="AG282" s="1">
        <f t="shared" si="133"/>
        <v>0</v>
      </c>
      <c r="AH282" s="1">
        <f t="shared" si="133"/>
        <v>0</v>
      </c>
      <c r="AI282" s="1">
        <f t="shared" si="139"/>
        <v>5</v>
      </c>
      <c r="AJ282" s="9">
        <f t="shared" si="119"/>
        <v>0</v>
      </c>
      <c r="AK282" s="9">
        <f t="shared" si="120"/>
        <v>8.3800000000000003E-3</v>
      </c>
      <c r="AL282" s="9">
        <f t="shared" si="121"/>
        <v>4.3200000000000001E-3</v>
      </c>
      <c r="AM282" s="9">
        <f t="shared" si="122"/>
        <v>4.0600000000000002E-3</v>
      </c>
      <c r="AN282" s="9">
        <f t="shared" si="123"/>
        <v>0</v>
      </c>
      <c r="AO282" s="9">
        <f t="shared" si="124"/>
        <v>1E-4</v>
      </c>
      <c r="AP282" s="1">
        <f t="shared" si="134"/>
        <v>0</v>
      </c>
      <c r="AQ282" s="1">
        <f t="shared" si="134"/>
        <v>0</v>
      </c>
      <c r="AS282" s="1">
        <f t="shared" si="135"/>
        <v>0</v>
      </c>
      <c r="AT282" s="1">
        <f t="shared" si="140"/>
        <v>0</v>
      </c>
      <c r="AU282" s="1">
        <f t="shared" si="125"/>
        <v>0</v>
      </c>
      <c r="AV282" s="9">
        <f t="shared" si="136"/>
        <v>0</v>
      </c>
      <c r="AW282" s="9">
        <f t="shared" si="126"/>
        <v>0</v>
      </c>
      <c r="AX282" s="9">
        <f t="shared" si="127"/>
        <v>0</v>
      </c>
      <c r="AY282" s="9">
        <f t="shared" si="128"/>
        <v>0</v>
      </c>
      <c r="AZ282" s="9">
        <f t="shared" si="129"/>
        <v>0</v>
      </c>
      <c r="BA282" s="1" t="e">
        <f t="shared" si="137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>
        <f t="shared" si="118"/>
        <v>423</v>
      </c>
      <c r="C283" s="3">
        <v>84</v>
      </c>
      <c r="D283" s="3">
        <v>1575</v>
      </c>
      <c r="E283" s="3">
        <v>208</v>
      </c>
      <c r="F283" s="3">
        <v>0</v>
      </c>
      <c r="G283" s="3">
        <v>215</v>
      </c>
      <c r="H283" s="3">
        <v>0</v>
      </c>
      <c r="I283" s="3">
        <v>0</v>
      </c>
      <c r="J283" s="80">
        <v>0</v>
      </c>
      <c r="K283" s="80">
        <v>0</v>
      </c>
      <c r="L283" s="80">
        <v>0</v>
      </c>
      <c r="M283" s="11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116"/>
      <c r="Z283" s="3"/>
      <c r="AA283" s="1">
        <f t="shared" si="130"/>
        <v>1575</v>
      </c>
      <c r="AB283" s="1">
        <f t="shared" si="130"/>
        <v>208</v>
      </c>
      <c r="AC283" s="1">
        <f t="shared" si="131"/>
        <v>215</v>
      </c>
      <c r="AD283" s="1">
        <f t="shared" si="132"/>
        <v>0</v>
      </c>
      <c r="AE283" s="1">
        <f t="shared" si="138"/>
        <v>-8</v>
      </c>
      <c r="AF283" s="1">
        <f t="shared" si="133"/>
        <v>12</v>
      </c>
      <c r="AG283" s="1">
        <f t="shared" si="133"/>
        <v>0</v>
      </c>
      <c r="AH283" s="1">
        <f t="shared" si="133"/>
        <v>0</v>
      </c>
      <c r="AI283" s="1">
        <f t="shared" si="139"/>
        <v>4</v>
      </c>
      <c r="AJ283" s="9">
        <f t="shared" si="119"/>
        <v>0</v>
      </c>
      <c r="AK283" s="9">
        <f t="shared" si="120"/>
        <v>8.4600000000000005E-3</v>
      </c>
      <c r="AL283" s="9">
        <f t="shared" si="121"/>
        <v>4.1599999999999996E-3</v>
      </c>
      <c r="AM283" s="9">
        <f t="shared" si="122"/>
        <v>4.3E-3</v>
      </c>
      <c r="AN283" s="9">
        <f t="shared" si="123"/>
        <v>0</v>
      </c>
      <c r="AO283" s="9">
        <f t="shared" si="124"/>
        <v>8.0000000000000007E-5</v>
      </c>
      <c r="AP283" s="1">
        <f t="shared" si="134"/>
        <v>0</v>
      </c>
      <c r="AQ283" s="1">
        <f t="shared" si="134"/>
        <v>0</v>
      </c>
      <c r="AS283" s="1">
        <f t="shared" si="135"/>
        <v>0</v>
      </c>
      <c r="AT283" s="1">
        <f t="shared" si="140"/>
        <v>0</v>
      </c>
      <c r="AU283" s="1">
        <f t="shared" si="125"/>
        <v>0</v>
      </c>
      <c r="AV283" s="9">
        <f t="shared" si="136"/>
        <v>0</v>
      </c>
      <c r="AW283" s="9">
        <f t="shared" si="126"/>
        <v>0</v>
      </c>
      <c r="AX283" s="9">
        <f t="shared" si="127"/>
        <v>0</v>
      </c>
      <c r="AY283" s="9">
        <f t="shared" si="128"/>
        <v>0</v>
      </c>
      <c r="AZ283" s="9">
        <f t="shared" si="129"/>
        <v>0</v>
      </c>
      <c r="BA283" s="1" t="e">
        <f t="shared" si="137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>
        <f t="shared" si="118"/>
        <v>426</v>
      </c>
      <c r="C284" s="3">
        <v>85</v>
      </c>
      <c r="D284" s="3">
        <v>1572</v>
      </c>
      <c r="E284" s="3">
        <v>200</v>
      </c>
      <c r="F284" s="3">
        <v>0</v>
      </c>
      <c r="G284" s="3">
        <v>226</v>
      </c>
      <c r="H284" s="3">
        <v>0</v>
      </c>
      <c r="I284" s="3">
        <v>0</v>
      </c>
      <c r="J284" s="80">
        <v>0</v>
      </c>
      <c r="K284" s="80">
        <v>0</v>
      </c>
      <c r="L284" s="80">
        <v>0</v>
      </c>
      <c r="M284" s="11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116"/>
      <c r="Z284" s="3"/>
      <c r="AA284" s="1">
        <f t="shared" si="130"/>
        <v>1572</v>
      </c>
      <c r="AB284" s="1">
        <f t="shared" si="130"/>
        <v>200</v>
      </c>
      <c r="AC284" s="1">
        <f t="shared" si="131"/>
        <v>226</v>
      </c>
      <c r="AD284" s="1">
        <f t="shared" si="132"/>
        <v>0</v>
      </c>
      <c r="AE284" s="1">
        <f t="shared" si="138"/>
        <v>-8</v>
      </c>
      <c r="AF284" s="1">
        <f t="shared" si="133"/>
        <v>11</v>
      </c>
      <c r="AG284" s="1">
        <f t="shared" si="133"/>
        <v>0</v>
      </c>
      <c r="AH284" s="1">
        <f t="shared" si="133"/>
        <v>0</v>
      </c>
      <c r="AI284" s="1">
        <f t="shared" si="139"/>
        <v>3</v>
      </c>
      <c r="AJ284" s="9">
        <f t="shared" si="119"/>
        <v>0</v>
      </c>
      <c r="AK284" s="9">
        <f t="shared" si="120"/>
        <v>8.5199999999999998E-3</v>
      </c>
      <c r="AL284" s="9">
        <f t="shared" si="121"/>
        <v>4.0000000000000001E-3</v>
      </c>
      <c r="AM284" s="9">
        <f t="shared" si="122"/>
        <v>4.5199999999999997E-3</v>
      </c>
      <c r="AN284" s="9">
        <f t="shared" si="123"/>
        <v>0</v>
      </c>
      <c r="AO284" s="9">
        <f t="shared" si="124"/>
        <v>6.0000000000000002E-5</v>
      </c>
      <c r="AP284" s="1">
        <f t="shared" si="134"/>
        <v>0</v>
      </c>
      <c r="AQ284" s="1">
        <f t="shared" si="134"/>
        <v>0</v>
      </c>
      <c r="AS284" s="1">
        <f t="shared" si="135"/>
        <v>0</v>
      </c>
      <c r="AT284" s="1">
        <f t="shared" si="140"/>
        <v>0</v>
      </c>
      <c r="AU284" s="1">
        <f t="shared" si="125"/>
        <v>0</v>
      </c>
      <c r="AV284" s="9">
        <f t="shared" si="136"/>
        <v>0</v>
      </c>
      <c r="AW284" s="9">
        <f t="shared" si="126"/>
        <v>0</v>
      </c>
      <c r="AX284" s="9">
        <f t="shared" si="127"/>
        <v>0</v>
      </c>
      <c r="AY284" s="9">
        <f t="shared" si="128"/>
        <v>0</v>
      </c>
      <c r="AZ284" s="9">
        <f t="shared" si="129"/>
        <v>0</v>
      </c>
      <c r="BA284" s="1" t="e">
        <f t="shared" si="137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>
        <f t="shared" si="118"/>
        <v>429</v>
      </c>
      <c r="C285" s="3">
        <v>86</v>
      </c>
      <c r="D285" s="3">
        <v>1569</v>
      </c>
      <c r="E285" s="3">
        <v>192</v>
      </c>
      <c r="F285" s="3">
        <v>0</v>
      </c>
      <c r="G285" s="3">
        <v>237</v>
      </c>
      <c r="H285" s="3">
        <v>0</v>
      </c>
      <c r="I285" s="3">
        <v>0</v>
      </c>
      <c r="J285" s="80">
        <v>0</v>
      </c>
      <c r="K285" s="80">
        <v>0</v>
      </c>
      <c r="L285" s="80">
        <v>0</v>
      </c>
      <c r="M285" s="11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116"/>
      <c r="Z285" s="3"/>
      <c r="AA285" s="1">
        <f t="shared" si="130"/>
        <v>1569</v>
      </c>
      <c r="AB285" s="1">
        <f t="shared" si="130"/>
        <v>192</v>
      </c>
      <c r="AC285" s="1">
        <f t="shared" si="131"/>
        <v>237</v>
      </c>
      <c r="AD285" s="1">
        <f t="shared" si="132"/>
        <v>0</v>
      </c>
      <c r="AE285" s="1">
        <f t="shared" si="138"/>
        <v>-8</v>
      </c>
      <c r="AF285" s="1">
        <f t="shared" si="133"/>
        <v>11</v>
      </c>
      <c r="AG285" s="1">
        <f t="shared" si="133"/>
        <v>0</v>
      </c>
      <c r="AH285" s="1">
        <f t="shared" si="133"/>
        <v>0</v>
      </c>
      <c r="AI285" s="1">
        <f t="shared" si="139"/>
        <v>3</v>
      </c>
      <c r="AJ285" s="9">
        <f t="shared" si="119"/>
        <v>0</v>
      </c>
      <c r="AK285" s="9">
        <f t="shared" si="120"/>
        <v>8.5800000000000008E-3</v>
      </c>
      <c r="AL285" s="9">
        <f t="shared" si="121"/>
        <v>3.8400000000000001E-3</v>
      </c>
      <c r="AM285" s="9">
        <f t="shared" si="122"/>
        <v>4.7400000000000003E-3</v>
      </c>
      <c r="AN285" s="9">
        <f t="shared" si="123"/>
        <v>0</v>
      </c>
      <c r="AO285" s="9">
        <f t="shared" si="124"/>
        <v>6.0000000000000002E-5</v>
      </c>
      <c r="AP285" s="1">
        <f t="shared" si="134"/>
        <v>0</v>
      </c>
      <c r="AQ285" s="1">
        <f t="shared" si="134"/>
        <v>0</v>
      </c>
      <c r="AS285" s="1">
        <f t="shared" si="135"/>
        <v>0</v>
      </c>
      <c r="AT285" s="1">
        <f t="shared" si="140"/>
        <v>0</v>
      </c>
      <c r="AU285" s="1">
        <f t="shared" si="125"/>
        <v>0</v>
      </c>
      <c r="AV285" s="9">
        <f t="shared" si="136"/>
        <v>0</v>
      </c>
      <c r="AW285" s="9">
        <f t="shared" si="126"/>
        <v>0</v>
      </c>
      <c r="AX285" s="9">
        <f t="shared" si="127"/>
        <v>0</v>
      </c>
      <c r="AY285" s="9">
        <f t="shared" si="128"/>
        <v>0</v>
      </c>
      <c r="AZ285" s="9">
        <f t="shared" si="129"/>
        <v>0</v>
      </c>
      <c r="BA285" s="1" t="e">
        <f t="shared" si="137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>
        <f t="shared" si="118"/>
        <v>431</v>
      </c>
      <c r="C286" s="3">
        <v>87</v>
      </c>
      <c r="D286" s="3">
        <v>1567</v>
      </c>
      <c r="E286" s="3">
        <v>183</v>
      </c>
      <c r="F286" s="3">
        <v>0</v>
      </c>
      <c r="G286" s="3">
        <v>248</v>
      </c>
      <c r="H286" s="3">
        <v>0</v>
      </c>
      <c r="I286" s="3">
        <v>0</v>
      </c>
      <c r="J286" s="80">
        <v>0</v>
      </c>
      <c r="K286" s="80">
        <v>0</v>
      </c>
      <c r="L286" s="80">
        <v>0</v>
      </c>
      <c r="M286" s="11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116"/>
      <c r="Z286" s="3"/>
      <c r="AA286" s="1">
        <f t="shared" si="130"/>
        <v>1567</v>
      </c>
      <c r="AB286" s="1">
        <f t="shared" si="130"/>
        <v>183</v>
      </c>
      <c r="AC286" s="1">
        <f t="shared" si="131"/>
        <v>248</v>
      </c>
      <c r="AD286" s="1">
        <f t="shared" si="132"/>
        <v>0</v>
      </c>
      <c r="AE286" s="1">
        <f t="shared" si="138"/>
        <v>-9</v>
      </c>
      <c r="AF286" s="1">
        <f t="shared" si="133"/>
        <v>11</v>
      </c>
      <c r="AG286" s="1">
        <f t="shared" si="133"/>
        <v>0</v>
      </c>
      <c r="AH286" s="1">
        <f t="shared" si="133"/>
        <v>0</v>
      </c>
      <c r="AI286" s="1">
        <f t="shared" si="139"/>
        <v>2</v>
      </c>
      <c r="AJ286" s="9">
        <f t="shared" si="119"/>
        <v>0</v>
      </c>
      <c r="AK286" s="9">
        <f t="shared" si="120"/>
        <v>8.6199999999999992E-3</v>
      </c>
      <c r="AL286" s="9">
        <f t="shared" si="121"/>
        <v>3.6600000000000001E-3</v>
      </c>
      <c r="AM286" s="9">
        <f t="shared" si="122"/>
        <v>4.96E-3</v>
      </c>
      <c r="AN286" s="9">
        <f t="shared" si="123"/>
        <v>0</v>
      </c>
      <c r="AO286" s="9">
        <f t="shared" si="124"/>
        <v>4.0000000000000003E-5</v>
      </c>
      <c r="AP286" s="1">
        <f t="shared" si="134"/>
        <v>0</v>
      </c>
      <c r="AQ286" s="1">
        <f t="shared" si="134"/>
        <v>0</v>
      </c>
      <c r="AS286" s="1">
        <f t="shared" si="135"/>
        <v>0</v>
      </c>
      <c r="AT286" s="1">
        <f t="shared" si="140"/>
        <v>0</v>
      </c>
      <c r="AU286" s="1">
        <f t="shared" si="125"/>
        <v>0</v>
      </c>
      <c r="AV286" s="9">
        <f t="shared" si="136"/>
        <v>0</v>
      </c>
      <c r="AW286" s="9">
        <f t="shared" si="126"/>
        <v>0</v>
      </c>
      <c r="AX286" s="9">
        <f t="shared" si="127"/>
        <v>0</v>
      </c>
      <c r="AY286" s="9">
        <f t="shared" si="128"/>
        <v>0</v>
      </c>
      <c r="AZ286" s="9">
        <f t="shared" si="129"/>
        <v>0</v>
      </c>
      <c r="BA286" s="1" t="e">
        <f t="shared" si="137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>
        <f t="shared" si="118"/>
        <v>434</v>
      </c>
      <c r="C287" s="3">
        <v>88</v>
      </c>
      <c r="D287" s="3">
        <v>1564</v>
      </c>
      <c r="E287" s="3">
        <v>176</v>
      </c>
      <c r="F287" s="3">
        <v>0</v>
      </c>
      <c r="G287" s="3">
        <v>258</v>
      </c>
      <c r="H287" s="3">
        <v>0</v>
      </c>
      <c r="I287" s="3">
        <v>0</v>
      </c>
      <c r="J287" s="80">
        <v>0</v>
      </c>
      <c r="K287" s="80">
        <v>0</v>
      </c>
      <c r="L287" s="80">
        <v>0</v>
      </c>
      <c r="M287" s="11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116"/>
      <c r="Z287" s="3"/>
      <c r="AA287" s="1">
        <f t="shared" si="130"/>
        <v>1564</v>
      </c>
      <c r="AB287" s="1">
        <f t="shared" si="130"/>
        <v>176</v>
      </c>
      <c r="AC287" s="1">
        <f t="shared" si="131"/>
        <v>258</v>
      </c>
      <c r="AD287" s="1">
        <f t="shared" si="132"/>
        <v>0</v>
      </c>
      <c r="AE287" s="1">
        <f t="shared" si="138"/>
        <v>-7</v>
      </c>
      <c r="AF287" s="1">
        <f t="shared" si="133"/>
        <v>10</v>
      </c>
      <c r="AG287" s="1">
        <f t="shared" si="133"/>
        <v>0</v>
      </c>
      <c r="AH287" s="1">
        <f t="shared" si="133"/>
        <v>0</v>
      </c>
      <c r="AI287" s="1">
        <f t="shared" si="139"/>
        <v>3</v>
      </c>
      <c r="AJ287" s="9">
        <f t="shared" si="119"/>
        <v>0</v>
      </c>
      <c r="AK287" s="9">
        <f t="shared" si="120"/>
        <v>8.6800000000000002E-3</v>
      </c>
      <c r="AL287" s="9">
        <f t="shared" si="121"/>
        <v>3.5200000000000001E-3</v>
      </c>
      <c r="AM287" s="9">
        <f t="shared" si="122"/>
        <v>5.1599999999999997E-3</v>
      </c>
      <c r="AN287" s="9">
        <f t="shared" si="123"/>
        <v>0</v>
      </c>
      <c r="AO287" s="9">
        <f t="shared" si="124"/>
        <v>6.0000000000000002E-5</v>
      </c>
      <c r="AP287" s="1">
        <f t="shared" si="134"/>
        <v>0</v>
      </c>
      <c r="AQ287" s="1">
        <f t="shared" si="134"/>
        <v>0</v>
      </c>
      <c r="AS287" s="1">
        <f t="shared" si="135"/>
        <v>0</v>
      </c>
      <c r="AT287" s="1">
        <f t="shared" si="140"/>
        <v>0</v>
      </c>
      <c r="AU287" s="1">
        <f t="shared" si="125"/>
        <v>0</v>
      </c>
      <c r="AV287" s="9">
        <f t="shared" si="136"/>
        <v>0</v>
      </c>
      <c r="AW287" s="9">
        <f t="shared" si="126"/>
        <v>0</v>
      </c>
      <c r="AX287" s="9">
        <f t="shared" si="127"/>
        <v>0</v>
      </c>
      <c r="AY287" s="9">
        <f t="shared" si="128"/>
        <v>0</v>
      </c>
      <c r="AZ287" s="9">
        <f t="shared" si="129"/>
        <v>0</v>
      </c>
      <c r="BA287" s="1" t="e">
        <f t="shared" si="137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>
        <f t="shared" si="118"/>
        <v>436</v>
      </c>
      <c r="C288" s="3">
        <v>89</v>
      </c>
      <c r="D288" s="3">
        <v>1562</v>
      </c>
      <c r="E288" s="3">
        <v>168</v>
      </c>
      <c r="F288" s="3">
        <v>0</v>
      </c>
      <c r="G288" s="3">
        <v>268</v>
      </c>
      <c r="H288" s="3">
        <v>0</v>
      </c>
      <c r="I288" s="3">
        <v>0</v>
      </c>
      <c r="J288" s="80">
        <v>0</v>
      </c>
      <c r="K288" s="80">
        <v>0</v>
      </c>
      <c r="L288" s="80">
        <v>0</v>
      </c>
      <c r="M288" s="11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116"/>
      <c r="Z288" s="3"/>
      <c r="AA288" s="1">
        <f t="shared" si="130"/>
        <v>1562</v>
      </c>
      <c r="AB288" s="1">
        <f t="shared" si="130"/>
        <v>168</v>
      </c>
      <c r="AC288" s="1">
        <f t="shared" si="131"/>
        <v>268</v>
      </c>
      <c r="AD288" s="1">
        <f t="shared" si="132"/>
        <v>0</v>
      </c>
      <c r="AE288" s="1">
        <f t="shared" si="138"/>
        <v>-8</v>
      </c>
      <c r="AF288" s="1">
        <f t="shared" si="133"/>
        <v>10</v>
      </c>
      <c r="AG288" s="1">
        <f t="shared" si="133"/>
        <v>0</v>
      </c>
      <c r="AH288" s="1">
        <f t="shared" si="133"/>
        <v>0</v>
      </c>
      <c r="AI288" s="1">
        <f t="shared" si="139"/>
        <v>2</v>
      </c>
      <c r="AJ288" s="9">
        <f t="shared" si="119"/>
        <v>0</v>
      </c>
      <c r="AK288" s="9">
        <f t="shared" si="120"/>
        <v>8.7200000000000003E-3</v>
      </c>
      <c r="AL288" s="9">
        <f t="shared" si="121"/>
        <v>3.3600000000000001E-3</v>
      </c>
      <c r="AM288" s="9">
        <f t="shared" si="122"/>
        <v>5.3600000000000002E-3</v>
      </c>
      <c r="AN288" s="9">
        <f t="shared" si="123"/>
        <v>0</v>
      </c>
      <c r="AO288" s="9">
        <f t="shared" si="124"/>
        <v>4.0000000000000003E-5</v>
      </c>
      <c r="AP288" s="1">
        <f t="shared" si="134"/>
        <v>0</v>
      </c>
      <c r="AQ288" s="1">
        <f t="shared" si="134"/>
        <v>0</v>
      </c>
      <c r="AS288" s="1">
        <f t="shared" si="135"/>
        <v>0</v>
      </c>
      <c r="AT288" s="1">
        <f t="shared" si="140"/>
        <v>0</v>
      </c>
      <c r="AU288" s="1">
        <f t="shared" si="125"/>
        <v>0</v>
      </c>
      <c r="AV288" s="9">
        <f t="shared" si="136"/>
        <v>0</v>
      </c>
      <c r="AW288" s="9">
        <f t="shared" si="126"/>
        <v>0</v>
      </c>
      <c r="AX288" s="9">
        <f t="shared" si="127"/>
        <v>0</v>
      </c>
      <c r="AY288" s="9">
        <f t="shared" si="128"/>
        <v>0</v>
      </c>
      <c r="AZ288" s="9">
        <f t="shared" si="129"/>
        <v>0</v>
      </c>
      <c r="BA288" s="1" t="e">
        <f t="shared" si="137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>
        <f t="shared" si="118"/>
        <v>439</v>
      </c>
      <c r="C289" s="3">
        <v>90</v>
      </c>
      <c r="D289" s="3">
        <v>1559</v>
      </c>
      <c r="E289" s="3">
        <v>161</v>
      </c>
      <c r="F289" s="3">
        <v>0</v>
      </c>
      <c r="G289" s="3">
        <v>278</v>
      </c>
      <c r="H289" s="3">
        <v>0</v>
      </c>
      <c r="I289" s="3">
        <v>0</v>
      </c>
      <c r="J289" s="80">
        <v>0</v>
      </c>
      <c r="K289" s="80">
        <v>0</v>
      </c>
      <c r="L289" s="80">
        <v>0</v>
      </c>
      <c r="M289" s="11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116"/>
      <c r="Z289" s="3"/>
      <c r="AA289" s="1">
        <f t="shared" si="130"/>
        <v>1559</v>
      </c>
      <c r="AB289" s="1">
        <f t="shared" si="130"/>
        <v>161</v>
      </c>
      <c r="AC289" s="1">
        <f t="shared" si="131"/>
        <v>278</v>
      </c>
      <c r="AD289" s="1">
        <f t="shared" si="132"/>
        <v>0</v>
      </c>
      <c r="AE289" s="1">
        <f t="shared" si="138"/>
        <v>-7</v>
      </c>
      <c r="AF289" s="1">
        <f t="shared" si="133"/>
        <v>10</v>
      </c>
      <c r="AG289" s="1">
        <f t="shared" si="133"/>
        <v>0</v>
      </c>
      <c r="AH289" s="1">
        <f t="shared" si="133"/>
        <v>0</v>
      </c>
      <c r="AI289" s="1">
        <f t="shared" si="139"/>
        <v>3</v>
      </c>
      <c r="AJ289" s="9">
        <f t="shared" si="119"/>
        <v>0</v>
      </c>
      <c r="AK289" s="9">
        <f t="shared" si="120"/>
        <v>8.7799999999999996E-3</v>
      </c>
      <c r="AL289" s="9">
        <f t="shared" si="121"/>
        <v>3.2200000000000002E-3</v>
      </c>
      <c r="AM289" s="9">
        <f t="shared" si="122"/>
        <v>5.5599999999999998E-3</v>
      </c>
      <c r="AN289" s="9">
        <f t="shared" si="123"/>
        <v>0</v>
      </c>
      <c r="AO289" s="9">
        <f t="shared" si="124"/>
        <v>6.0000000000000002E-5</v>
      </c>
      <c r="AP289" s="1">
        <f t="shared" si="134"/>
        <v>0</v>
      </c>
      <c r="AQ289" s="1">
        <f t="shared" si="134"/>
        <v>0</v>
      </c>
      <c r="AS289" s="1">
        <f t="shared" si="135"/>
        <v>0</v>
      </c>
      <c r="AT289" s="1">
        <f t="shared" si="140"/>
        <v>0</v>
      </c>
      <c r="AU289" s="1">
        <f t="shared" si="125"/>
        <v>0</v>
      </c>
      <c r="AV289" s="9">
        <f t="shared" si="136"/>
        <v>0</v>
      </c>
      <c r="AW289" s="9">
        <f t="shared" si="126"/>
        <v>0</v>
      </c>
      <c r="AX289" s="9">
        <f t="shared" si="127"/>
        <v>0</v>
      </c>
      <c r="AY289" s="9">
        <f t="shared" si="128"/>
        <v>0</v>
      </c>
      <c r="AZ289" s="9">
        <f t="shared" si="129"/>
        <v>0</v>
      </c>
      <c r="BA289" s="1" t="e">
        <f t="shared" si="137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>
        <f t="shared" si="118"/>
        <v>441</v>
      </c>
      <c r="C290" s="3">
        <v>91</v>
      </c>
      <c r="D290" s="3">
        <v>1557</v>
      </c>
      <c r="E290" s="3">
        <v>154</v>
      </c>
      <c r="F290" s="3">
        <v>0</v>
      </c>
      <c r="G290" s="3">
        <v>287</v>
      </c>
      <c r="H290" s="3">
        <v>0</v>
      </c>
      <c r="I290" s="3">
        <v>0</v>
      </c>
      <c r="J290" s="80">
        <v>0</v>
      </c>
      <c r="K290" s="80">
        <v>0</v>
      </c>
      <c r="L290" s="80">
        <v>0</v>
      </c>
      <c r="M290" s="11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116"/>
      <c r="Z290" s="3"/>
      <c r="AA290" s="1">
        <f t="shared" si="130"/>
        <v>1557</v>
      </c>
      <c r="AB290" s="1">
        <f t="shared" si="130"/>
        <v>154</v>
      </c>
      <c r="AC290" s="1">
        <f t="shared" si="131"/>
        <v>287</v>
      </c>
      <c r="AD290" s="1">
        <f t="shared" si="132"/>
        <v>0</v>
      </c>
      <c r="AE290" s="1">
        <f t="shared" si="138"/>
        <v>-7</v>
      </c>
      <c r="AF290" s="1">
        <f t="shared" si="133"/>
        <v>9</v>
      </c>
      <c r="AG290" s="1">
        <f t="shared" si="133"/>
        <v>0</v>
      </c>
      <c r="AH290" s="1">
        <f t="shared" si="133"/>
        <v>0</v>
      </c>
      <c r="AI290" s="1">
        <f t="shared" si="139"/>
        <v>2</v>
      </c>
      <c r="AJ290" s="9">
        <f t="shared" si="119"/>
        <v>0</v>
      </c>
      <c r="AK290" s="9">
        <f t="shared" si="120"/>
        <v>8.8199999999999997E-3</v>
      </c>
      <c r="AL290" s="9">
        <f t="shared" si="121"/>
        <v>3.0799999999999998E-3</v>
      </c>
      <c r="AM290" s="9">
        <f t="shared" si="122"/>
        <v>5.7400000000000003E-3</v>
      </c>
      <c r="AN290" s="9">
        <f t="shared" si="123"/>
        <v>0</v>
      </c>
      <c r="AO290" s="9">
        <f t="shared" si="124"/>
        <v>4.0000000000000003E-5</v>
      </c>
      <c r="AP290" s="1">
        <f t="shared" si="134"/>
        <v>0</v>
      </c>
      <c r="AQ290" s="1">
        <f t="shared" si="134"/>
        <v>0</v>
      </c>
      <c r="AS290" s="1">
        <f t="shared" si="135"/>
        <v>0</v>
      </c>
      <c r="AT290" s="1">
        <f t="shared" si="140"/>
        <v>0</v>
      </c>
      <c r="AU290" s="1">
        <f t="shared" si="125"/>
        <v>0</v>
      </c>
      <c r="AV290" s="9">
        <f t="shared" si="136"/>
        <v>0</v>
      </c>
      <c r="AW290" s="9">
        <f t="shared" si="126"/>
        <v>0</v>
      </c>
      <c r="AX290" s="9">
        <f t="shared" si="127"/>
        <v>0</v>
      </c>
      <c r="AY290" s="9">
        <f t="shared" si="128"/>
        <v>0</v>
      </c>
      <c r="AZ290" s="9">
        <f t="shared" si="129"/>
        <v>0</v>
      </c>
      <c r="BA290" s="1" t="e">
        <f t="shared" si="137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>
        <f t="shared" si="118"/>
        <v>443</v>
      </c>
      <c r="C291" s="3">
        <v>92</v>
      </c>
      <c r="D291" s="3">
        <v>1555</v>
      </c>
      <c r="E291" s="3">
        <v>146</v>
      </c>
      <c r="F291" s="3">
        <v>0</v>
      </c>
      <c r="G291" s="3">
        <v>297</v>
      </c>
      <c r="H291" s="3">
        <v>0</v>
      </c>
      <c r="I291" s="3">
        <v>0</v>
      </c>
      <c r="J291" s="80">
        <v>0</v>
      </c>
      <c r="K291" s="80">
        <v>0</v>
      </c>
      <c r="L291" s="80">
        <v>0</v>
      </c>
      <c r="M291" s="11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116"/>
      <c r="Z291" s="3"/>
      <c r="AA291" s="1">
        <f t="shared" si="130"/>
        <v>1555</v>
      </c>
      <c r="AB291" s="1">
        <f t="shared" si="130"/>
        <v>146</v>
      </c>
      <c r="AC291" s="1">
        <f t="shared" si="131"/>
        <v>297</v>
      </c>
      <c r="AD291" s="1">
        <f t="shared" si="132"/>
        <v>0</v>
      </c>
      <c r="AE291" s="1">
        <f t="shared" si="138"/>
        <v>-8</v>
      </c>
      <c r="AF291" s="1">
        <f t="shared" si="133"/>
        <v>10</v>
      </c>
      <c r="AG291" s="1">
        <f t="shared" si="133"/>
        <v>0</v>
      </c>
      <c r="AH291" s="1">
        <f t="shared" si="133"/>
        <v>0</v>
      </c>
      <c r="AI291" s="1">
        <f t="shared" si="139"/>
        <v>2</v>
      </c>
      <c r="AJ291" s="9">
        <f t="shared" si="119"/>
        <v>0</v>
      </c>
      <c r="AK291" s="9">
        <f t="shared" si="120"/>
        <v>8.8599999999999998E-3</v>
      </c>
      <c r="AL291" s="9">
        <f t="shared" si="121"/>
        <v>2.9199999999999999E-3</v>
      </c>
      <c r="AM291" s="9">
        <f t="shared" si="122"/>
        <v>5.94E-3</v>
      </c>
      <c r="AN291" s="9">
        <f t="shared" si="123"/>
        <v>0</v>
      </c>
      <c r="AO291" s="9">
        <f t="shared" si="124"/>
        <v>4.0000000000000003E-5</v>
      </c>
      <c r="AP291" s="1">
        <f t="shared" si="134"/>
        <v>0</v>
      </c>
      <c r="AQ291" s="1">
        <f t="shared" si="134"/>
        <v>0</v>
      </c>
      <c r="AS291" s="1">
        <f t="shared" si="135"/>
        <v>0</v>
      </c>
      <c r="AT291" s="1">
        <f t="shared" si="140"/>
        <v>0</v>
      </c>
      <c r="AU291" s="1">
        <f t="shared" si="125"/>
        <v>0</v>
      </c>
      <c r="AV291" s="9">
        <f t="shared" si="136"/>
        <v>0</v>
      </c>
      <c r="AW291" s="9">
        <f t="shared" si="126"/>
        <v>0</v>
      </c>
      <c r="AX291" s="9">
        <f t="shared" si="127"/>
        <v>0</v>
      </c>
      <c r="AY291" s="9">
        <f t="shared" si="128"/>
        <v>0</v>
      </c>
      <c r="AZ291" s="9">
        <f t="shared" si="129"/>
        <v>0</v>
      </c>
      <c r="BA291" s="1" t="e">
        <f t="shared" si="137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>
        <f t="shared" si="118"/>
        <v>445</v>
      </c>
      <c r="C292" s="3">
        <v>93</v>
      </c>
      <c r="D292" s="3">
        <v>1554</v>
      </c>
      <c r="E292" s="3">
        <v>137</v>
      </c>
      <c r="F292" s="3">
        <v>0</v>
      </c>
      <c r="G292" s="3">
        <v>308</v>
      </c>
      <c r="H292" s="3">
        <v>0</v>
      </c>
      <c r="I292" s="3">
        <v>0</v>
      </c>
      <c r="J292" s="80">
        <v>0</v>
      </c>
      <c r="K292" s="80">
        <v>0</v>
      </c>
      <c r="L292" s="80">
        <v>0</v>
      </c>
      <c r="M292" s="11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116"/>
      <c r="Z292" s="3"/>
      <c r="AA292" s="1">
        <f t="shared" si="130"/>
        <v>1554</v>
      </c>
      <c r="AB292" s="1">
        <f t="shared" si="130"/>
        <v>137</v>
      </c>
      <c r="AC292" s="1">
        <f t="shared" si="131"/>
        <v>308</v>
      </c>
      <c r="AD292" s="1">
        <f t="shared" si="132"/>
        <v>0</v>
      </c>
      <c r="AE292" s="1">
        <f t="shared" si="138"/>
        <v>-9</v>
      </c>
      <c r="AF292" s="1">
        <f t="shared" si="133"/>
        <v>11</v>
      </c>
      <c r="AG292" s="1">
        <f t="shared" si="133"/>
        <v>0</v>
      </c>
      <c r="AH292" s="1">
        <f t="shared" si="133"/>
        <v>0</v>
      </c>
      <c r="AI292" s="1">
        <f t="shared" si="139"/>
        <v>2</v>
      </c>
      <c r="AJ292" s="9">
        <f t="shared" si="119"/>
        <v>0</v>
      </c>
      <c r="AK292" s="9">
        <f t="shared" si="120"/>
        <v>8.8999999999999999E-3</v>
      </c>
      <c r="AL292" s="9">
        <f t="shared" si="121"/>
        <v>2.7399999999999998E-3</v>
      </c>
      <c r="AM292" s="9">
        <f t="shared" si="122"/>
        <v>6.1599999999999997E-3</v>
      </c>
      <c r="AN292" s="9">
        <f t="shared" si="123"/>
        <v>0</v>
      </c>
      <c r="AO292" s="9">
        <f t="shared" si="124"/>
        <v>4.0000000000000003E-5</v>
      </c>
      <c r="AP292" s="1">
        <f t="shared" si="134"/>
        <v>0</v>
      </c>
      <c r="AQ292" s="1">
        <f t="shared" si="134"/>
        <v>0</v>
      </c>
      <c r="AS292" s="1">
        <f t="shared" si="135"/>
        <v>0</v>
      </c>
      <c r="AT292" s="1">
        <f t="shared" si="140"/>
        <v>0</v>
      </c>
      <c r="AU292" s="1">
        <f t="shared" si="125"/>
        <v>0</v>
      </c>
      <c r="AV292" s="9">
        <f t="shared" si="136"/>
        <v>0</v>
      </c>
      <c r="AW292" s="9">
        <f t="shared" si="126"/>
        <v>0</v>
      </c>
      <c r="AX292" s="9">
        <f t="shared" si="127"/>
        <v>0</v>
      </c>
      <c r="AY292" s="9">
        <f t="shared" si="128"/>
        <v>0</v>
      </c>
      <c r="AZ292" s="9">
        <f t="shared" si="129"/>
        <v>0</v>
      </c>
      <c r="BA292" s="1" t="e">
        <f t="shared" si="137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>
        <f t="shared" si="118"/>
        <v>447</v>
      </c>
      <c r="C293" s="3">
        <v>94</v>
      </c>
      <c r="D293" s="3">
        <v>1552</v>
      </c>
      <c r="E293" s="3">
        <v>130</v>
      </c>
      <c r="F293" s="3">
        <v>0</v>
      </c>
      <c r="G293" s="3">
        <v>317</v>
      </c>
      <c r="H293" s="3">
        <v>0</v>
      </c>
      <c r="I293" s="3">
        <v>0</v>
      </c>
      <c r="J293" s="80">
        <v>0</v>
      </c>
      <c r="K293" s="80">
        <v>0</v>
      </c>
      <c r="L293" s="80">
        <v>0</v>
      </c>
      <c r="M293" s="11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116"/>
      <c r="Z293" s="3"/>
      <c r="AA293" s="1">
        <f t="shared" si="130"/>
        <v>1552</v>
      </c>
      <c r="AB293" s="1">
        <f t="shared" si="130"/>
        <v>130</v>
      </c>
      <c r="AC293" s="1">
        <f t="shared" si="131"/>
        <v>317</v>
      </c>
      <c r="AD293" s="1">
        <f t="shared" si="132"/>
        <v>0</v>
      </c>
      <c r="AE293" s="1">
        <f t="shared" si="138"/>
        <v>-7</v>
      </c>
      <c r="AF293" s="1">
        <f t="shared" si="133"/>
        <v>9</v>
      </c>
      <c r="AG293" s="1">
        <f t="shared" si="133"/>
        <v>0</v>
      </c>
      <c r="AH293" s="1">
        <f t="shared" si="133"/>
        <v>0</v>
      </c>
      <c r="AI293" s="1">
        <f t="shared" si="139"/>
        <v>2</v>
      </c>
      <c r="AJ293" s="9">
        <f t="shared" si="119"/>
        <v>0</v>
      </c>
      <c r="AK293" s="9">
        <f t="shared" si="120"/>
        <v>8.94E-3</v>
      </c>
      <c r="AL293" s="9">
        <f t="shared" si="121"/>
        <v>2.5999999999999999E-3</v>
      </c>
      <c r="AM293" s="9">
        <f t="shared" si="122"/>
        <v>6.3400000000000001E-3</v>
      </c>
      <c r="AN293" s="9">
        <f t="shared" si="123"/>
        <v>0</v>
      </c>
      <c r="AO293" s="9">
        <f t="shared" si="124"/>
        <v>4.0000000000000003E-5</v>
      </c>
      <c r="AP293" s="1">
        <f t="shared" si="134"/>
        <v>0</v>
      </c>
      <c r="AQ293" s="1">
        <f t="shared" si="134"/>
        <v>0</v>
      </c>
      <c r="AS293" s="1">
        <f t="shared" si="135"/>
        <v>0</v>
      </c>
      <c r="AT293" s="1">
        <f t="shared" si="140"/>
        <v>0</v>
      </c>
      <c r="AU293" s="1">
        <f t="shared" si="125"/>
        <v>0</v>
      </c>
      <c r="AV293" s="9">
        <f t="shared" si="136"/>
        <v>0</v>
      </c>
      <c r="AW293" s="9">
        <f t="shared" si="126"/>
        <v>0</v>
      </c>
      <c r="AX293" s="9">
        <f t="shared" si="127"/>
        <v>0</v>
      </c>
      <c r="AY293" s="9">
        <f t="shared" si="128"/>
        <v>0</v>
      </c>
      <c r="AZ293" s="9">
        <f t="shared" si="129"/>
        <v>0</v>
      </c>
      <c r="BA293" s="1" t="e">
        <f t="shared" si="137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>
        <f t="shared" si="118"/>
        <v>449</v>
      </c>
      <c r="C294" s="3">
        <v>95</v>
      </c>
      <c r="D294" s="3">
        <v>1550</v>
      </c>
      <c r="E294" s="3">
        <v>124</v>
      </c>
      <c r="F294" s="3">
        <v>0</v>
      </c>
      <c r="G294" s="3">
        <v>325</v>
      </c>
      <c r="H294" s="3">
        <v>0</v>
      </c>
      <c r="I294" s="3">
        <v>0</v>
      </c>
      <c r="J294" s="80">
        <v>0</v>
      </c>
      <c r="K294" s="80">
        <v>0</v>
      </c>
      <c r="L294" s="80">
        <v>0</v>
      </c>
      <c r="M294" s="11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116"/>
      <c r="Z294" s="3"/>
      <c r="AA294" s="1">
        <f t="shared" si="130"/>
        <v>1550</v>
      </c>
      <c r="AB294" s="1">
        <f t="shared" si="130"/>
        <v>124</v>
      </c>
      <c r="AC294" s="1">
        <f t="shared" si="131"/>
        <v>325</v>
      </c>
      <c r="AD294" s="1">
        <f t="shared" si="132"/>
        <v>0</v>
      </c>
      <c r="AE294" s="1">
        <f t="shared" si="138"/>
        <v>-6</v>
      </c>
      <c r="AF294" s="1">
        <f t="shared" si="133"/>
        <v>8</v>
      </c>
      <c r="AG294" s="1">
        <f t="shared" si="133"/>
        <v>0</v>
      </c>
      <c r="AH294" s="1">
        <f t="shared" si="133"/>
        <v>0</v>
      </c>
      <c r="AI294" s="1">
        <f t="shared" si="139"/>
        <v>2</v>
      </c>
      <c r="AJ294" s="9">
        <f t="shared" si="119"/>
        <v>0</v>
      </c>
      <c r="AK294" s="9">
        <f t="shared" si="120"/>
        <v>8.9800000000000001E-3</v>
      </c>
      <c r="AL294" s="9">
        <f t="shared" si="121"/>
        <v>2.48E-3</v>
      </c>
      <c r="AM294" s="9">
        <f t="shared" si="122"/>
        <v>6.4999999999999997E-3</v>
      </c>
      <c r="AN294" s="9">
        <f t="shared" si="123"/>
        <v>0</v>
      </c>
      <c r="AO294" s="9">
        <f t="shared" si="124"/>
        <v>4.0000000000000003E-5</v>
      </c>
      <c r="AP294" s="1">
        <f t="shared" si="134"/>
        <v>0</v>
      </c>
      <c r="AQ294" s="1">
        <f t="shared" si="134"/>
        <v>0</v>
      </c>
      <c r="AS294" s="1">
        <f t="shared" si="135"/>
        <v>0</v>
      </c>
      <c r="AT294" s="1">
        <f t="shared" si="140"/>
        <v>0</v>
      </c>
      <c r="AU294" s="1">
        <f t="shared" si="125"/>
        <v>0</v>
      </c>
      <c r="AV294" s="9">
        <f t="shared" si="136"/>
        <v>0</v>
      </c>
      <c r="AW294" s="9">
        <f t="shared" si="126"/>
        <v>0</v>
      </c>
      <c r="AX294" s="9">
        <f t="shared" si="127"/>
        <v>0</v>
      </c>
      <c r="AY294" s="9">
        <f t="shared" si="128"/>
        <v>0</v>
      </c>
      <c r="AZ294" s="9">
        <f t="shared" si="129"/>
        <v>0</v>
      </c>
      <c r="BA294" s="1" t="e">
        <f t="shared" si="137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>
        <f t="shared" si="118"/>
        <v>450</v>
      </c>
      <c r="C295" s="3">
        <v>96</v>
      </c>
      <c r="D295" s="3">
        <v>1548</v>
      </c>
      <c r="E295" s="3">
        <v>116</v>
      </c>
      <c r="F295" s="3">
        <v>0</v>
      </c>
      <c r="G295" s="3">
        <v>334</v>
      </c>
      <c r="H295" s="3">
        <v>0</v>
      </c>
      <c r="I295" s="3">
        <v>0</v>
      </c>
      <c r="J295" s="80">
        <v>0</v>
      </c>
      <c r="K295" s="80">
        <v>0</v>
      </c>
      <c r="L295" s="80">
        <v>0</v>
      </c>
      <c r="M295" s="11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116"/>
      <c r="Z295" s="3"/>
      <c r="AA295" s="1">
        <f t="shared" si="130"/>
        <v>1548</v>
      </c>
      <c r="AB295" s="1">
        <f t="shared" si="130"/>
        <v>116</v>
      </c>
      <c r="AC295" s="1">
        <f t="shared" si="131"/>
        <v>334</v>
      </c>
      <c r="AD295" s="1">
        <f t="shared" si="132"/>
        <v>0</v>
      </c>
      <c r="AE295" s="1">
        <f t="shared" si="138"/>
        <v>-8</v>
      </c>
      <c r="AF295" s="1">
        <f t="shared" si="133"/>
        <v>9</v>
      </c>
      <c r="AG295" s="1">
        <f t="shared" si="133"/>
        <v>0</v>
      </c>
      <c r="AH295" s="1">
        <f t="shared" si="133"/>
        <v>0</v>
      </c>
      <c r="AI295" s="1">
        <f t="shared" si="139"/>
        <v>1</v>
      </c>
      <c r="AJ295" s="9">
        <f t="shared" si="119"/>
        <v>0</v>
      </c>
      <c r="AK295" s="9">
        <f t="shared" si="120"/>
        <v>8.9999999999999993E-3</v>
      </c>
      <c r="AL295" s="9">
        <f t="shared" si="121"/>
        <v>2.32E-3</v>
      </c>
      <c r="AM295" s="9">
        <f t="shared" si="122"/>
        <v>6.6800000000000002E-3</v>
      </c>
      <c r="AN295" s="9">
        <f t="shared" si="123"/>
        <v>0</v>
      </c>
      <c r="AO295" s="9">
        <f t="shared" si="124"/>
        <v>2.0000000000000002E-5</v>
      </c>
      <c r="AP295" s="1">
        <f t="shared" si="134"/>
        <v>0</v>
      </c>
      <c r="AQ295" s="1">
        <f t="shared" si="134"/>
        <v>0</v>
      </c>
      <c r="AS295" s="1">
        <f t="shared" si="135"/>
        <v>0</v>
      </c>
      <c r="AT295" s="1">
        <f t="shared" si="140"/>
        <v>0</v>
      </c>
      <c r="AU295" s="1">
        <f t="shared" si="125"/>
        <v>0</v>
      </c>
      <c r="AV295" s="9">
        <f t="shared" si="136"/>
        <v>0</v>
      </c>
      <c r="AW295" s="9">
        <f t="shared" si="126"/>
        <v>0</v>
      </c>
      <c r="AX295" s="9">
        <f t="shared" si="127"/>
        <v>0</v>
      </c>
      <c r="AY295" s="9">
        <f t="shared" si="128"/>
        <v>0</v>
      </c>
      <c r="AZ295" s="9">
        <f t="shared" si="129"/>
        <v>0</v>
      </c>
      <c r="BA295" s="1" t="e">
        <f t="shared" si="137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>
        <f t="shared" si="118"/>
        <v>452</v>
      </c>
      <c r="C296" s="3">
        <v>97</v>
      </c>
      <c r="D296" s="3">
        <v>1546</v>
      </c>
      <c r="E296" s="3">
        <v>111</v>
      </c>
      <c r="F296" s="3">
        <v>0</v>
      </c>
      <c r="G296" s="3">
        <v>341</v>
      </c>
      <c r="H296" s="3">
        <v>0</v>
      </c>
      <c r="I296" s="3">
        <v>0</v>
      </c>
      <c r="J296" s="80">
        <v>0</v>
      </c>
      <c r="K296" s="80">
        <v>0</v>
      </c>
      <c r="L296" s="80">
        <v>0</v>
      </c>
      <c r="M296" s="11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116"/>
      <c r="Z296" s="3"/>
      <c r="AA296" s="1">
        <f t="shared" si="130"/>
        <v>1546</v>
      </c>
      <c r="AB296" s="1">
        <f t="shared" si="130"/>
        <v>111</v>
      </c>
      <c r="AC296" s="1">
        <f t="shared" si="131"/>
        <v>341</v>
      </c>
      <c r="AD296" s="1">
        <f t="shared" si="132"/>
        <v>0</v>
      </c>
      <c r="AE296" s="1">
        <f t="shared" si="138"/>
        <v>-5</v>
      </c>
      <c r="AF296" s="1">
        <f t="shared" si="133"/>
        <v>7</v>
      </c>
      <c r="AG296" s="1">
        <f t="shared" si="133"/>
        <v>0</v>
      </c>
      <c r="AH296" s="1">
        <f t="shared" si="133"/>
        <v>0</v>
      </c>
      <c r="AI296" s="1">
        <f t="shared" si="139"/>
        <v>2</v>
      </c>
      <c r="AJ296" s="9">
        <f t="shared" si="119"/>
        <v>0</v>
      </c>
      <c r="AK296" s="9">
        <f t="shared" si="120"/>
        <v>9.0399999999999994E-3</v>
      </c>
      <c r="AL296" s="9">
        <f t="shared" si="121"/>
        <v>2.2200000000000002E-3</v>
      </c>
      <c r="AM296" s="9">
        <f t="shared" si="122"/>
        <v>6.8199999999999997E-3</v>
      </c>
      <c r="AN296" s="9">
        <f t="shared" si="123"/>
        <v>0</v>
      </c>
      <c r="AO296" s="9">
        <f t="shared" si="124"/>
        <v>4.0000000000000003E-5</v>
      </c>
      <c r="AP296" s="1">
        <f t="shared" si="134"/>
        <v>0</v>
      </c>
      <c r="AQ296" s="1">
        <f t="shared" si="134"/>
        <v>0</v>
      </c>
      <c r="AS296" s="1">
        <f t="shared" si="135"/>
        <v>0</v>
      </c>
      <c r="AT296" s="1">
        <f t="shared" si="140"/>
        <v>0</v>
      </c>
      <c r="AU296" s="1">
        <f t="shared" si="125"/>
        <v>0</v>
      </c>
      <c r="AV296" s="9">
        <f t="shared" si="136"/>
        <v>0</v>
      </c>
      <c r="AW296" s="9">
        <f t="shared" si="126"/>
        <v>0</v>
      </c>
      <c r="AX296" s="9">
        <f t="shared" si="127"/>
        <v>0</v>
      </c>
      <c r="AY296" s="9">
        <f t="shared" si="128"/>
        <v>0</v>
      </c>
      <c r="AZ296" s="9">
        <f t="shared" si="129"/>
        <v>0</v>
      </c>
      <c r="BA296" s="1" t="e">
        <f t="shared" si="137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>
        <f t="shared" si="118"/>
        <v>454</v>
      </c>
      <c r="C297" s="3">
        <v>98</v>
      </c>
      <c r="D297" s="3">
        <v>1545</v>
      </c>
      <c r="E297" s="3">
        <v>105</v>
      </c>
      <c r="F297" s="3">
        <v>0</v>
      </c>
      <c r="G297" s="3">
        <v>349</v>
      </c>
      <c r="H297" s="3">
        <v>0</v>
      </c>
      <c r="I297" s="3">
        <v>0</v>
      </c>
      <c r="J297" s="80">
        <v>0</v>
      </c>
      <c r="K297" s="80">
        <v>0</v>
      </c>
      <c r="L297" s="80">
        <v>0</v>
      </c>
      <c r="M297" s="11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116"/>
      <c r="Z297" s="3"/>
      <c r="AA297" s="1">
        <f t="shared" si="130"/>
        <v>1545</v>
      </c>
      <c r="AB297" s="1">
        <f t="shared" si="130"/>
        <v>105</v>
      </c>
      <c r="AC297" s="1">
        <f t="shared" si="131"/>
        <v>349</v>
      </c>
      <c r="AD297" s="1">
        <f t="shared" si="132"/>
        <v>0</v>
      </c>
      <c r="AE297" s="1">
        <f t="shared" si="138"/>
        <v>-6</v>
      </c>
      <c r="AF297" s="1">
        <f t="shared" si="133"/>
        <v>8</v>
      </c>
      <c r="AG297" s="1">
        <f t="shared" si="133"/>
        <v>0</v>
      </c>
      <c r="AH297" s="1">
        <f t="shared" si="133"/>
        <v>0</v>
      </c>
      <c r="AI297" s="1">
        <f t="shared" si="139"/>
        <v>2</v>
      </c>
      <c r="AJ297" s="9">
        <f t="shared" si="119"/>
        <v>0</v>
      </c>
      <c r="AK297" s="9">
        <f t="shared" si="120"/>
        <v>9.0799999999999995E-3</v>
      </c>
      <c r="AL297" s="9">
        <f t="shared" si="121"/>
        <v>2.0999999999999999E-3</v>
      </c>
      <c r="AM297" s="9">
        <f t="shared" si="122"/>
        <v>6.9800000000000001E-3</v>
      </c>
      <c r="AN297" s="9">
        <f t="shared" si="123"/>
        <v>0</v>
      </c>
      <c r="AO297" s="9">
        <f t="shared" si="124"/>
        <v>4.0000000000000003E-5</v>
      </c>
      <c r="AP297" s="1">
        <f t="shared" si="134"/>
        <v>0</v>
      </c>
      <c r="AQ297" s="1">
        <f t="shared" si="134"/>
        <v>0</v>
      </c>
      <c r="AS297" s="1">
        <f t="shared" si="135"/>
        <v>0</v>
      </c>
      <c r="AT297" s="1">
        <f t="shared" si="140"/>
        <v>0</v>
      </c>
      <c r="AU297" s="1">
        <f t="shared" si="125"/>
        <v>0</v>
      </c>
      <c r="AV297" s="9">
        <f t="shared" si="136"/>
        <v>0</v>
      </c>
      <c r="AW297" s="9">
        <f t="shared" si="126"/>
        <v>0</v>
      </c>
      <c r="AX297" s="9">
        <f t="shared" si="127"/>
        <v>0</v>
      </c>
      <c r="AY297" s="9">
        <f t="shared" si="128"/>
        <v>0</v>
      </c>
      <c r="AZ297" s="9">
        <f t="shared" si="129"/>
        <v>0</v>
      </c>
      <c r="BA297" s="1" t="e">
        <f t="shared" si="137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>
        <f t="shared" si="118"/>
        <v>455</v>
      </c>
      <c r="C298" s="3">
        <v>99</v>
      </c>
      <c r="D298" s="3">
        <v>1544</v>
      </c>
      <c r="E298" s="3">
        <v>99</v>
      </c>
      <c r="F298" s="3">
        <v>0</v>
      </c>
      <c r="G298" s="3">
        <v>356</v>
      </c>
      <c r="H298" s="3">
        <v>0</v>
      </c>
      <c r="I298" s="3">
        <v>0</v>
      </c>
      <c r="J298" s="80">
        <v>0</v>
      </c>
      <c r="K298" s="80">
        <v>0</v>
      </c>
      <c r="L298" s="80">
        <v>0</v>
      </c>
      <c r="M298" s="11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116"/>
      <c r="Z298" s="3"/>
      <c r="AA298" s="1">
        <f t="shared" si="130"/>
        <v>1544</v>
      </c>
      <c r="AB298" s="1">
        <f t="shared" si="130"/>
        <v>99</v>
      </c>
      <c r="AC298" s="1">
        <f t="shared" si="131"/>
        <v>356</v>
      </c>
      <c r="AD298" s="1">
        <f t="shared" si="132"/>
        <v>0</v>
      </c>
      <c r="AE298" s="1">
        <f t="shared" si="138"/>
        <v>-6</v>
      </c>
      <c r="AF298" s="1">
        <f t="shared" si="133"/>
        <v>7</v>
      </c>
      <c r="AG298" s="1">
        <f t="shared" si="133"/>
        <v>0</v>
      </c>
      <c r="AH298" s="1">
        <f t="shared" si="133"/>
        <v>0</v>
      </c>
      <c r="AI298" s="1">
        <f t="shared" si="139"/>
        <v>1</v>
      </c>
      <c r="AJ298" s="9">
        <f t="shared" si="119"/>
        <v>0</v>
      </c>
      <c r="AK298" s="9">
        <f t="shared" si="120"/>
        <v>9.1000000000000004E-3</v>
      </c>
      <c r="AL298" s="9">
        <f t="shared" si="121"/>
        <v>1.98E-3</v>
      </c>
      <c r="AM298" s="9">
        <f t="shared" si="122"/>
        <v>7.1199999999999996E-3</v>
      </c>
      <c r="AN298" s="9">
        <f t="shared" si="123"/>
        <v>0</v>
      </c>
      <c r="AO298" s="9">
        <f t="shared" si="124"/>
        <v>2.0000000000000002E-5</v>
      </c>
      <c r="AP298" s="1">
        <f t="shared" si="134"/>
        <v>0</v>
      </c>
      <c r="AQ298" s="1">
        <f t="shared" si="134"/>
        <v>0</v>
      </c>
      <c r="AS298" s="1">
        <f t="shared" si="135"/>
        <v>0</v>
      </c>
      <c r="AT298" s="1">
        <f t="shared" si="140"/>
        <v>0</v>
      </c>
      <c r="AU298" s="1">
        <f t="shared" si="125"/>
        <v>0</v>
      </c>
      <c r="AV298" s="9">
        <f t="shared" si="136"/>
        <v>0</v>
      </c>
      <c r="AW298" s="9">
        <f t="shared" si="126"/>
        <v>0</v>
      </c>
      <c r="AX298" s="9">
        <f t="shared" si="127"/>
        <v>0</v>
      </c>
      <c r="AY298" s="9">
        <f t="shared" si="128"/>
        <v>0</v>
      </c>
      <c r="AZ298" s="9">
        <f t="shared" si="129"/>
        <v>0</v>
      </c>
      <c r="BA298" s="1" t="e">
        <f t="shared" si="137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>
        <f t="shared" si="118"/>
        <v>456</v>
      </c>
      <c r="C299" s="3">
        <v>100</v>
      </c>
      <c r="D299" s="3">
        <v>1542</v>
      </c>
      <c r="E299" s="3">
        <v>92</v>
      </c>
      <c r="F299" s="3">
        <v>0</v>
      </c>
      <c r="G299" s="3">
        <v>364</v>
      </c>
      <c r="H299" s="3">
        <v>0</v>
      </c>
      <c r="I299" s="3">
        <v>0</v>
      </c>
      <c r="J299" s="80">
        <v>0</v>
      </c>
      <c r="K299" s="80">
        <v>0</v>
      </c>
      <c r="L299" s="80">
        <v>0</v>
      </c>
      <c r="M299" s="11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116"/>
      <c r="Z299" s="3"/>
      <c r="AA299" s="1">
        <f t="shared" si="130"/>
        <v>1542</v>
      </c>
      <c r="AB299" s="1">
        <f t="shared" si="130"/>
        <v>92</v>
      </c>
      <c r="AC299" s="1">
        <f t="shared" si="131"/>
        <v>364</v>
      </c>
      <c r="AD299" s="1">
        <f t="shared" si="132"/>
        <v>0</v>
      </c>
      <c r="AE299" s="1">
        <f t="shared" si="138"/>
        <v>-7</v>
      </c>
      <c r="AF299" s="1">
        <f t="shared" si="133"/>
        <v>8</v>
      </c>
      <c r="AG299" s="1">
        <f t="shared" si="133"/>
        <v>0</v>
      </c>
      <c r="AH299" s="1">
        <f t="shared" si="133"/>
        <v>0</v>
      </c>
      <c r="AI299" s="1">
        <f t="shared" si="139"/>
        <v>1</v>
      </c>
      <c r="AJ299" s="9">
        <f t="shared" si="119"/>
        <v>0</v>
      </c>
      <c r="AK299" s="9">
        <f t="shared" si="120"/>
        <v>9.1199999999999996E-3</v>
      </c>
      <c r="AL299" s="9">
        <f t="shared" si="121"/>
        <v>1.8400000000000001E-3</v>
      </c>
      <c r="AM299" s="9">
        <f t="shared" si="122"/>
        <v>7.28E-3</v>
      </c>
      <c r="AN299" s="9">
        <f t="shared" si="123"/>
        <v>0</v>
      </c>
      <c r="AO299" s="9">
        <f t="shared" si="124"/>
        <v>2.0000000000000002E-5</v>
      </c>
      <c r="AP299" s="1">
        <f t="shared" si="134"/>
        <v>0</v>
      </c>
      <c r="AQ299" s="1">
        <f t="shared" si="134"/>
        <v>0</v>
      </c>
      <c r="AS299" s="1">
        <f t="shared" si="135"/>
        <v>0</v>
      </c>
      <c r="AT299" s="1">
        <f t="shared" si="140"/>
        <v>0</v>
      </c>
      <c r="AU299" s="1">
        <f t="shared" si="125"/>
        <v>0</v>
      </c>
      <c r="AV299" s="9">
        <f t="shared" si="136"/>
        <v>0</v>
      </c>
      <c r="AW299" s="9">
        <f t="shared" si="126"/>
        <v>0</v>
      </c>
      <c r="AX299" s="9">
        <f t="shared" si="127"/>
        <v>0</v>
      </c>
      <c r="AY299" s="9">
        <f t="shared" si="128"/>
        <v>0</v>
      </c>
      <c r="AZ299" s="9">
        <f t="shared" si="129"/>
        <v>0</v>
      </c>
      <c r="BA299" s="1" t="e">
        <f t="shared" si="137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>
        <f t="shared" si="118"/>
        <v>458</v>
      </c>
      <c r="C300" s="3">
        <v>101</v>
      </c>
      <c r="D300" s="3">
        <v>1541</v>
      </c>
      <c r="E300" s="3">
        <v>88</v>
      </c>
      <c r="F300" s="3">
        <v>0</v>
      </c>
      <c r="G300" s="3">
        <v>370</v>
      </c>
      <c r="H300" s="3">
        <v>0</v>
      </c>
      <c r="I300" s="3">
        <v>0</v>
      </c>
      <c r="J300" s="80">
        <v>0</v>
      </c>
      <c r="K300" s="80">
        <v>0</v>
      </c>
      <c r="L300" s="80">
        <v>0</v>
      </c>
      <c r="M300" s="11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116"/>
      <c r="Z300" s="3"/>
      <c r="AA300" s="1">
        <f t="shared" si="130"/>
        <v>1541</v>
      </c>
      <c r="AB300" s="1">
        <f t="shared" si="130"/>
        <v>88</v>
      </c>
      <c r="AC300" s="1">
        <f t="shared" si="131"/>
        <v>370</v>
      </c>
      <c r="AD300" s="1">
        <f t="shared" si="132"/>
        <v>0</v>
      </c>
      <c r="AE300" s="1">
        <f t="shared" si="138"/>
        <v>-4</v>
      </c>
      <c r="AF300" s="1">
        <f t="shared" si="133"/>
        <v>6</v>
      </c>
      <c r="AG300" s="1">
        <f t="shared" si="133"/>
        <v>0</v>
      </c>
      <c r="AH300" s="1">
        <f t="shared" si="133"/>
        <v>0</v>
      </c>
      <c r="AI300" s="1">
        <f t="shared" si="139"/>
        <v>2</v>
      </c>
      <c r="AJ300" s="9">
        <f t="shared" si="119"/>
        <v>0</v>
      </c>
      <c r="AK300" s="9">
        <f t="shared" si="120"/>
        <v>9.1599999999999997E-3</v>
      </c>
      <c r="AL300" s="9">
        <f t="shared" si="121"/>
        <v>1.7600000000000001E-3</v>
      </c>
      <c r="AM300" s="9">
        <f t="shared" si="122"/>
        <v>7.4000000000000003E-3</v>
      </c>
      <c r="AN300" s="9">
        <f t="shared" si="123"/>
        <v>0</v>
      </c>
      <c r="AO300" s="9">
        <f t="shared" si="124"/>
        <v>4.0000000000000003E-5</v>
      </c>
      <c r="AP300" s="1">
        <f t="shared" si="134"/>
        <v>0</v>
      </c>
      <c r="AQ300" s="1">
        <f t="shared" si="134"/>
        <v>0</v>
      </c>
      <c r="AS300" s="1">
        <f t="shared" si="135"/>
        <v>0</v>
      </c>
      <c r="AT300" s="1">
        <f t="shared" si="140"/>
        <v>0</v>
      </c>
      <c r="AU300" s="1">
        <f t="shared" si="125"/>
        <v>0</v>
      </c>
      <c r="AV300" s="9">
        <f t="shared" si="136"/>
        <v>0</v>
      </c>
      <c r="AW300" s="9">
        <f t="shared" si="126"/>
        <v>0</v>
      </c>
      <c r="AX300" s="9">
        <f t="shared" si="127"/>
        <v>0</v>
      </c>
      <c r="AY300" s="9">
        <f t="shared" si="128"/>
        <v>0</v>
      </c>
      <c r="AZ300" s="9">
        <f t="shared" si="129"/>
        <v>0</v>
      </c>
      <c r="BA300" s="1" t="e">
        <f t="shared" si="137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>
        <f t="shared" si="118"/>
        <v>459</v>
      </c>
      <c r="C301" s="3">
        <v>102</v>
      </c>
      <c r="D301" s="3">
        <v>1539</v>
      </c>
      <c r="E301" s="3">
        <v>82</v>
      </c>
      <c r="F301" s="3">
        <v>0</v>
      </c>
      <c r="G301" s="3">
        <v>377</v>
      </c>
      <c r="H301" s="3">
        <v>0</v>
      </c>
      <c r="I301" s="3">
        <v>0</v>
      </c>
      <c r="J301" s="80">
        <v>0</v>
      </c>
      <c r="K301" s="80">
        <v>0</v>
      </c>
      <c r="L301" s="80">
        <v>0</v>
      </c>
      <c r="M301" s="11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116"/>
      <c r="Z301" s="3"/>
      <c r="AA301" s="1">
        <f t="shared" si="130"/>
        <v>1539</v>
      </c>
      <c r="AB301" s="1">
        <f t="shared" si="130"/>
        <v>82</v>
      </c>
      <c r="AC301" s="1">
        <f t="shared" si="131"/>
        <v>377</v>
      </c>
      <c r="AD301" s="1">
        <f t="shared" si="132"/>
        <v>0</v>
      </c>
      <c r="AE301" s="1">
        <f t="shared" si="138"/>
        <v>-6</v>
      </c>
      <c r="AF301" s="1">
        <f t="shared" si="133"/>
        <v>7</v>
      </c>
      <c r="AG301" s="1">
        <f t="shared" si="133"/>
        <v>0</v>
      </c>
      <c r="AH301" s="1">
        <f t="shared" si="133"/>
        <v>0</v>
      </c>
      <c r="AI301" s="1">
        <f t="shared" si="139"/>
        <v>1</v>
      </c>
      <c r="AJ301" s="9">
        <f t="shared" si="119"/>
        <v>0</v>
      </c>
      <c r="AK301" s="9">
        <f t="shared" si="120"/>
        <v>9.1800000000000007E-3</v>
      </c>
      <c r="AL301" s="9">
        <f t="shared" si="121"/>
        <v>1.64E-3</v>
      </c>
      <c r="AM301" s="9">
        <f t="shared" si="122"/>
        <v>7.5399999999999998E-3</v>
      </c>
      <c r="AN301" s="9">
        <f t="shared" si="123"/>
        <v>0</v>
      </c>
      <c r="AO301" s="9">
        <f t="shared" si="124"/>
        <v>2.0000000000000002E-5</v>
      </c>
      <c r="AP301" s="1">
        <f t="shared" si="134"/>
        <v>0</v>
      </c>
      <c r="AQ301" s="1">
        <f t="shared" si="134"/>
        <v>0</v>
      </c>
      <c r="AS301" s="1">
        <f t="shared" si="135"/>
        <v>0</v>
      </c>
      <c r="AT301" s="1">
        <f t="shared" si="140"/>
        <v>0</v>
      </c>
      <c r="AU301" s="1">
        <f t="shared" si="125"/>
        <v>0</v>
      </c>
      <c r="AV301" s="9">
        <f t="shared" si="136"/>
        <v>0</v>
      </c>
      <c r="AW301" s="9">
        <f t="shared" si="126"/>
        <v>0</v>
      </c>
      <c r="AX301" s="9">
        <f t="shared" si="127"/>
        <v>0</v>
      </c>
      <c r="AY301" s="9">
        <f t="shared" si="128"/>
        <v>0</v>
      </c>
      <c r="AZ301" s="9">
        <f t="shared" si="129"/>
        <v>0</v>
      </c>
      <c r="BA301" s="1" t="e">
        <f t="shared" si="137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>
        <f t="shared" si="118"/>
        <v>460</v>
      </c>
      <c r="C302" s="3">
        <v>103</v>
      </c>
      <c r="D302" s="3">
        <v>1538</v>
      </c>
      <c r="E302" s="3">
        <v>76</v>
      </c>
      <c r="F302" s="3">
        <v>0</v>
      </c>
      <c r="G302" s="3">
        <v>384</v>
      </c>
      <c r="H302" s="3">
        <v>0</v>
      </c>
      <c r="I302" s="3">
        <v>0</v>
      </c>
      <c r="J302" s="80">
        <v>0</v>
      </c>
      <c r="K302" s="80">
        <v>0</v>
      </c>
      <c r="L302" s="80">
        <v>0</v>
      </c>
      <c r="M302" s="11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116"/>
      <c r="Z302" s="3"/>
      <c r="AA302" s="1">
        <f t="shared" si="130"/>
        <v>1538</v>
      </c>
      <c r="AB302" s="1">
        <f t="shared" si="130"/>
        <v>76</v>
      </c>
      <c r="AC302" s="1">
        <f t="shared" si="131"/>
        <v>384</v>
      </c>
      <c r="AD302" s="1">
        <f t="shared" si="132"/>
        <v>0</v>
      </c>
      <c r="AE302" s="1">
        <f t="shared" si="138"/>
        <v>-6</v>
      </c>
      <c r="AF302" s="1">
        <f t="shared" si="133"/>
        <v>7</v>
      </c>
      <c r="AG302" s="1">
        <f t="shared" si="133"/>
        <v>0</v>
      </c>
      <c r="AH302" s="1">
        <f t="shared" si="133"/>
        <v>0</v>
      </c>
      <c r="AI302" s="1">
        <f t="shared" si="139"/>
        <v>1</v>
      </c>
      <c r="AJ302" s="9">
        <f t="shared" si="119"/>
        <v>0</v>
      </c>
      <c r="AK302" s="9">
        <f t="shared" si="120"/>
        <v>9.1999999999999998E-3</v>
      </c>
      <c r="AL302" s="9">
        <f t="shared" si="121"/>
        <v>1.5200000000000001E-3</v>
      </c>
      <c r="AM302" s="9">
        <f t="shared" si="122"/>
        <v>7.6800000000000002E-3</v>
      </c>
      <c r="AN302" s="9">
        <f t="shared" si="123"/>
        <v>0</v>
      </c>
      <c r="AO302" s="9">
        <f t="shared" si="124"/>
        <v>2.0000000000000002E-5</v>
      </c>
      <c r="AP302" s="1">
        <f t="shared" si="134"/>
        <v>0</v>
      </c>
      <c r="AQ302" s="1">
        <f t="shared" si="134"/>
        <v>0</v>
      </c>
      <c r="AS302" s="1">
        <f t="shared" si="135"/>
        <v>0</v>
      </c>
      <c r="AT302" s="1">
        <f t="shared" si="140"/>
        <v>0</v>
      </c>
      <c r="AU302" s="1">
        <f t="shared" si="125"/>
        <v>0</v>
      </c>
      <c r="AV302" s="9">
        <f t="shared" si="136"/>
        <v>0</v>
      </c>
      <c r="AW302" s="9">
        <f t="shared" si="126"/>
        <v>0</v>
      </c>
      <c r="AX302" s="9">
        <f t="shared" si="127"/>
        <v>0</v>
      </c>
      <c r="AY302" s="9">
        <f t="shared" si="128"/>
        <v>0</v>
      </c>
      <c r="AZ302" s="9">
        <f t="shared" si="129"/>
        <v>0</v>
      </c>
      <c r="BA302" s="1" t="e">
        <f t="shared" si="137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>
        <f t="shared" si="118"/>
        <v>461</v>
      </c>
      <c r="C303" s="3">
        <v>104</v>
      </c>
      <c r="D303" s="3">
        <v>1537</v>
      </c>
      <c r="E303" s="3">
        <v>71</v>
      </c>
      <c r="F303" s="3">
        <v>0</v>
      </c>
      <c r="G303" s="3">
        <v>390</v>
      </c>
      <c r="H303" s="3">
        <v>0</v>
      </c>
      <c r="I303" s="3">
        <v>0</v>
      </c>
      <c r="J303" s="80">
        <v>0</v>
      </c>
      <c r="K303" s="80">
        <v>0</v>
      </c>
      <c r="L303" s="80">
        <v>0</v>
      </c>
      <c r="M303" s="11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116"/>
      <c r="Z303" s="3"/>
      <c r="AA303" s="1">
        <f t="shared" si="130"/>
        <v>1537</v>
      </c>
      <c r="AB303" s="1">
        <f t="shared" si="130"/>
        <v>71</v>
      </c>
      <c r="AC303" s="1">
        <f t="shared" si="131"/>
        <v>390</v>
      </c>
      <c r="AD303" s="1">
        <f t="shared" si="132"/>
        <v>0</v>
      </c>
      <c r="AE303" s="1">
        <f t="shared" si="138"/>
        <v>-5</v>
      </c>
      <c r="AF303" s="1">
        <f t="shared" si="133"/>
        <v>6</v>
      </c>
      <c r="AG303" s="1">
        <f t="shared" si="133"/>
        <v>0</v>
      </c>
      <c r="AH303" s="1">
        <f t="shared" si="133"/>
        <v>0</v>
      </c>
      <c r="AI303" s="1">
        <f t="shared" si="139"/>
        <v>1</v>
      </c>
      <c r="AJ303" s="9">
        <f t="shared" si="119"/>
        <v>0</v>
      </c>
      <c r="AK303" s="9">
        <f t="shared" si="120"/>
        <v>9.2200000000000008E-3</v>
      </c>
      <c r="AL303" s="9">
        <f t="shared" si="121"/>
        <v>1.42E-3</v>
      </c>
      <c r="AM303" s="9">
        <f t="shared" si="122"/>
        <v>7.7999999999999996E-3</v>
      </c>
      <c r="AN303" s="9">
        <f t="shared" si="123"/>
        <v>0</v>
      </c>
      <c r="AO303" s="9">
        <f t="shared" si="124"/>
        <v>2.0000000000000002E-5</v>
      </c>
      <c r="AP303" s="1">
        <f t="shared" si="134"/>
        <v>0</v>
      </c>
      <c r="AQ303" s="1">
        <f t="shared" si="134"/>
        <v>0</v>
      </c>
      <c r="AS303" s="1">
        <f t="shared" si="135"/>
        <v>0</v>
      </c>
      <c r="AT303" s="1">
        <f t="shared" si="140"/>
        <v>0</v>
      </c>
      <c r="AU303" s="1">
        <f t="shared" si="125"/>
        <v>0</v>
      </c>
      <c r="AV303" s="9">
        <f t="shared" si="136"/>
        <v>0</v>
      </c>
      <c r="AW303" s="9">
        <f t="shared" si="126"/>
        <v>0</v>
      </c>
      <c r="AX303" s="9">
        <f t="shared" si="127"/>
        <v>0</v>
      </c>
      <c r="AY303" s="9">
        <f t="shared" si="128"/>
        <v>0</v>
      </c>
      <c r="AZ303" s="9">
        <f t="shared" si="129"/>
        <v>0</v>
      </c>
      <c r="BA303" s="1" t="e">
        <f t="shared" si="137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>
        <f t="shared" si="118"/>
        <v>462</v>
      </c>
      <c r="C304" s="3">
        <v>105</v>
      </c>
      <c r="D304" s="3">
        <v>1536</v>
      </c>
      <c r="E304" s="3">
        <v>66</v>
      </c>
      <c r="F304" s="3">
        <v>0</v>
      </c>
      <c r="G304" s="3">
        <v>396</v>
      </c>
      <c r="H304" s="3">
        <v>0</v>
      </c>
      <c r="I304" s="3">
        <v>0</v>
      </c>
      <c r="J304" s="80">
        <v>0</v>
      </c>
      <c r="K304" s="80">
        <v>0</v>
      </c>
      <c r="L304" s="80">
        <v>0</v>
      </c>
      <c r="M304" s="11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116"/>
      <c r="Z304" s="3"/>
      <c r="AA304" s="1">
        <f t="shared" si="130"/>
        <v>1536</v>
      </c>
      <c r="AB304" s="1">
        <f t="shared" si="130"/>
        <v>66</v>
      </c>
      <c r="AC304" s="1">
        <f t="shared" si="131"/>
        <v>396</v>
      </c>
      <c r="AD304" s="1">
        <f t="shared" si="132"/>
        <v>0</v>
      </c>
      <c r="AE304" s="1">
        <f t="shared" si="138"/>
        <v>-5</v>
      </c>
      <c r="AF304" s="1">
        <f t="shared" si="133"/>
        <v>6</v>
      </c>
      <c r="AG304" s="1">
        <f t="shared" si="133"/>
        <v>0</v>
      </c>
      <c r="AH304" s="1">
        <f t="shared" si="133"/>
        <v>0</v>
      </c>
      <c r="AI304" s="1">
        <f t="shared" si="139"/>
        <v>1</v>
      </c>
      <c r="AJ304" s="9">
        <f t="shared" si="119"/>
        <v>0</v>
      </c>
      <c r="AK304" s="9">
        <f t="shared" si="120"/>
        <v>9.2399999999999999E-3</v>
      </c>
      <c r="AL304" s="9">
        <f t="shared" si="121"/>
        <v>1.32E-3</v>
      </c>
      <c r="AM304" s="9">
        <f t="shared" si="122"/>
        <v>7.92E-3</v>
      </c>
      <c r="AN304" s="9">
        <f t="shared" si="123"/>
        <v>0</v>
      </c>
      <c r="AO304" s="9">
        <f t="shared" si="124"/>
        <v>2.0000000000000002E-5</v>
      </c>
      <c r="AP304" s="1">
        <f t="shared" si="134"/>
        <v>0</v>
      </c>
      <c r="AQ304" s="1">
        <f t="shared" si="134"/>
        <v>0</v>
      </c>
      <c r="AS304" s="1">
        <f t="shared" si="135"/>
        <v>0</v>
      </c>
      <c r="AT304" s="1">
        <f t="shared" si="140"/>
        <v>0</v>
      </c>
      <c r="AU304" s="1">
        <f t="shared" si="125"/>
        <v>0</v>
      </c>
      <c r="AV304" s="9">
        <f t="shared" si="136"/>
        <v>0</v>
      </c>
      <c r="AW304" s="9">
        <f t="shared" si="126"/>
        <v>0</v>
      </c>
      <c r="AX304" s="9">
        <f t="shared" si="127"/>
        <v>0</v>
      </c>
      <c r="AY304" s="9">
        <f t="shared" si="128"/>
        <v>0</v>
      </c>
      <c r="AZ304" s="9">
        <f t="shared" si="129"/>
        <v>0</v>
      </c>
      <c r="BA304" s="1" t="e">
        <f t="shared" si="137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>
        <f t="shared" si="118"/>
        <v>463</v>
      </c>
      <c r="C305" s="3">
        <v>106</v>
      </c>
      <c r="D305" s="3">
        <v>1536</v>
      </c>
      <c r="E305" s="3">
        <v>61</v>
      </c>
      <c r="F305" s="3">
        <v>0</v>
      </c>
      <c r="G305" s="3">
        <v>402</v>
      </c>
      <c r="H305" s="3">
        <v>0</v>
      </c>
      <c r="I305" s="3">
        <v>0</v>
      </c>
      <c r="J305" s="80">
        <v>0</v>
      </c>
      <c r="K305" s="80">
        <v>0</v>
      </c>
      <c r="L305" s="80">
        <v>0</v>
      </c>
      <c r="M305" s="11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116"/>
      <c r="Z305" s="3"/>
      <c r="AA305" s="1">
        <f t="shared" si="130"/>
        <v>1536</v>
      </c>
      <c r="AB305" s="1">
        <f t="shared" si="130"/>
        <v>61</v>
      </c>
      <c r="AC305" s="1">
        <f t="shared" si="131"/>
        <v>402</v>
      </c>
      <c r="AD305" s="1">
        <f t="shared" si="132"/>
        <v>0</v>
      </c>
      <c r="AE305" s="1">
        <f t="shared" si="138"/>
        <v>-5</v>
      </c>
      <c r="AF305" s="1">
        <f t="shared" si="133"/>
        <v>6</v>
      </c>
      <c r="AG305" s="1">
        <f t="shared" si="133"/>
        <v>0</v>
      </c>
      <c r="AH305" s="1">
        <f t="shared" si="133"/>
        <v>0</v>
      </c>
      <c r="AI305" s="1">
        <f t="shared" si="139"/>
        <v>1</v>
      </c>
      <c r="AJ305" s="9">
        <f t="shared" si="119"/>
        <v>0</v>
      </c>
      <c r="AK305" s="9">
        <f t="shared" si="120"/>
        <v>9.2599999999999991E-3</v>
      </c>
      <c r="AL305" s="9">
        <f t="shared" si="121"/>
        <v>1.2199999999999999E-3</v>
      </c>
      <c r="AM305" s="9">
        <f t="shared" si="122"/>
        <v>8.0400000000000003E-3</v>
      </c>
      <c r="AN305" s="9">
        <f t="shared" si="123"/>
        <v>0</v>
      </c>
      <c r="AO305" s="9">
        <f t="shared" si="124"/>
        <v>2.0000000000000002E-5</v>
      </c>
      <c r="AP305" s="1">
        <f t="shared" si="134"/>
        <v>0</v>
      </c>
      <c r="AQ305" s="1">
        <f t="shared" si="134"/>
        <v>0</v>
      </c>
      <c r="AS305" s="1">
        <f t="shared" si="135"/>
        <v>0</v>
      </c>
      <c r="AT305" s="1">
        <f t="shared" si="140"/>
        <v>0</v>
      </c>
      <c r="AU305" s="1">
        <f t="shared" si="125"/>
        <v>0</v>
      </c>
      <c r="AV305" s="9">
        <f t="shared" si="136"/>
        <v>0</v>
      </c>
      <c r="AW305" s="9">
        <f t="shared" si="126"/>
        <v>0</v>
      </c>
      <c r="AX305" s="9">
        <f t="shared" si="127"/>
        <v>0</v>
      </c>
      <c r="AY305" s="9">
        <f t="shared" si="128"/>
        <v>0</v>
      </c>
      <c r="AZ305" s="9">
        <f t="shared" si="129"/>
        <v>0</v>
      </c>
      <c r="BA305" s="1" t="e">
        <f t="shared" si="137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>
        <f t="shared" si="118"/>
        <v>464</v>
      </c>
      <c r="C306" s="3">
        <v>107</v>
      </c>
      <c r="D306" s="3">
        <v>1535</v>
      </c>
      <c r="E306" s="3">
        <v>57</v>
      </c>
      <c r="F306" s="3">
        <v>0</v>
      </c>
      <c r="G306" s="3">
        <v>407</v>
      </c>
      <c r="H306" s="3">
        <v>0</v>
      </c>
      <c r="I306" s="3">
        <v>0</v>
      </c>
      <c r="J306" s="80">
        <v>0</v>
      </c>
      <c r="K306" s="80">
        <v>0</v>
      </c>
      <c r="L306" s="80">
        <v>0</v>
      </c>
      <c r="M306" s="11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116"/>
      <c r="Z306" s="3"/>
      <c r="AA306" s="1">
        <f t="shared" si="130"/>
        <v>1535</v>
      </c>
      <c r="AB306" s="1">
        <f t="shared" si="130"/>
        <v>57</v>
      </c>
      <c r="AC306" s="1">
        <f t="shared" si="131"/>
        <v>407</v>
      </c>
      <c r="AD306" s="1">
        <f t="shared" si="132"/>
        <v>0</v>
      </c>
      <c r="AE306" s="1">
        <f t="shared" si="138"/>
        <v>-4</v>
      </c>
      <c r="AF306" s="1">
        <f t="shared" si="133"/>
        <v>5</v>
      </c>
      <c r="AG306" s="1">
        <f t="shared" si="133"/>
        <v>0</v>
      </c>
      <c r="AH306" s="1">
        <f t="shared" si="133"/>
        <v>0</v>
      </c>
      <c r="AI306" s="1">
        <f t="shared" si="139"/>
        <v>1</v>
      </c>
      <c r="AJ306" s="9">
        <f t="shared" si="119"/>
        <v>0</v>
      </c>
      <c r="AK306" s="9">
        <f t="shared" si="120"/>
        <v>9.2800000000000001E-3</v>
      </c>
      <c r="AL306" s="9">
        <f t="shared" si="121"/>
        <v>1.14E-3</v>
      </c>
      <c r="AM306" s="9">
        <f t="shared" si="122"/>
        <v>8.1399999999999997E-3</v>
      </c>
      <c r="AN306" s="9">
        <f t="shared" si="123"/>
        <v>0</v>
      </c>
      <c r="AO306" s="9">
        <f t="shared" si="124"/>
        <v>2.0000000000000002E-5</v>
      </c>
      <c r="AP306" s="1">
        <f t="shared" si="134"/>
        <v>0</v>
      </c>
      <c r="AQ306" s="1">
        <f t="shared" si="134"/>
        <v>0</v>
      </c>
      <c r="AS306" s="1">
        <f t="shared" si="135"/>
        <v>0</v>
      </c>
      <c r="AT306" s="1">
        <f t="shared" si="140"/>
        <v>0</v>
      </c>
      <c r="AU306" s="1">
        <f t="shared" si="125"/>
        <v>0</v>
      </c>
      <c r="AV306" s="9">
        <f t="shared" si="136"/>
        <v>0</v>
      </c>
      <c r="AW306" s="9">
        <f t="shared" si="126"/>
        <v>0</v>
      </c>
      <c r="AX306" s="9">
        <f t="shared" si="127"/>
        <v>0</v>
      </c>
      <c r="AY306" s="9">
        <f t="shared" si="128"/>
        <v>0</v>
      </c>
      <c r="AZ306" s="9">
        <f t="shared" si="129"/>
        <v>0</v>
      </c>
      <c r="BA306" s="1" t="e">
        <f t="shared" si="137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>
        <f t="shared" si="118"/>
        <v>465</v>
      </c>
      <c r="C307" s="3">
        <v>108</v>
      </c>
      <c r="D307" s="3">
        <v>1534</v>
      </c>
      <c r="E307" s="3">
        <v>53</v>
      </c>
      <c r="F307" s="3">
        <v>0</v>
      </c>
      <c r="G307" s="3">
        <v>412</v>
      </c>
      <c r="H307" s="3">
        <v>0</v>
      </c>
      <c r="I307" s="3">
        <v>0</v>
      </c>
      <c r="J307" s="80">
        <v>0</v>
      </c>
      <c r="K307" s="80">
        <v>0</v>
      </c>
      <c r="L307" s="80">
        <v>0</v>
      </c>
      <c r="M307" s="11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116"/>
      <c r="Z307" s="3"/>
      <c r="AA307" s="1">
        <f t="shared" si="130"/>
        <v>1534</v>
      </c>
      <c r="AB307" s="1">
        <f t="shared" si="130"/>
        <v>53</v>
      </c>
      <c r="AC307" s="1">
        <f t="shared" si="131"/>
        <v>412</v>
      </c>
      <c r="AD307" s="1">
        <f t="shared" si="132"/>
        <v>0</v>
      </c>
      <c r="AE307" s="1">
        <f t="shared" si="138"/>
        <v>-4</v>
      </c>
      <c r="AF307" s="1">
        <f t="shared" si="133"/>
        <v>5</v>
      </c>
      <c r="AG307" s="1">
        <f t="shared" si="133"/>
        <v>0</v>
      </c>
      <c r="AH307" s="1">
        <f t="shared" si="133"/>
        <v>0</v>
      </c>
      <c r="AI307" s="1">
        <f t="shared" si="139"/>
        <v>1</v>
      </c>
      <c r="AJ307" s="9">
        <f t="shared" si="119"/>
        <v>0</v>
      </c>
      <c r="AK307" s="9">
        <f t="shared" si="120"/>
        <v>9.2999999999999992E-3</v>
      </c>
      <c r="AL307" s="9">
        <f t="shared" si="121"/>
        <v>1.06E-3</v>
      </c>
      <c r="AM307" s="9">
        <f t="shared" si="122"/>
        <v>8.2400000000000008E-3</v>
      </c>
      <c r="AN307" s="9">
        <f t="shared" si="123"/>
        <v>0</v>
      </c>
      <c r="AO307" s="9">
        <f t="shared" si="124"/>
        <v>2.0000000000000002E-5</v>
      </c>
      <c r="AP307" s="1">
        <f t="shared" si="134"/>
        <v>0</v>
      </c>
      <c r="AQ307" s="1">
        <f t="shared" si="134"/>
        <v>0</v>
      </c>
      <c r="AS307" s="1">
        <f t="shared" si="135"/>
        <v>0</v>
      </c>
      <c r="AT307" s="1">
        <f t="shared" si="140"/>
        <v>0</v>
      </c>
      <c r="AU307" s="1">
        <f t="shared" si="125"/>
        <v>0</v>
      </c>
      <c r="AV307" s="9">
        <f t="shared" si="136"/>
        <v>0</v>
      </c>
      <c r="AW307" s="9">
        <f t="shared" si="126"/>
        <v>0</v>
      </c>
      <c r="AX307" s="9">
        <f t="shared" si="127"/>
        <v>0</v>
      </c>
      <c r="AY307" s="9">
        <f t="shared" si="128"/>
        <v>0</v>
      </c>
      <c r="AZ307" s="9">
        <f t="shared" si="129"/>
        <v>0</v>
      </c>
      <c r="BA307" s="1" t="e">
        <f t="shared" si="137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>
        <f t="shared" si="118"/>
        <v>465</v>
      </c>
      <c r="C308" s="3">
        <v>109</v>
      </c>
      <c r="D308" s="3">
        <v>1533</v>
      </c>
      <c r="E308" s="3">
        <v>49</v>
      </c>
      <c r="F308" s="3">
        <v>0</v>
      </c>
      <c r="G308" s="3">
        <v>416</v>
      </c>
      <c r="H308" s="3">
        <v>0</v>
      </c>
      <c r="I308" s="3">
        <v>0</v>
      </c>
      <c r="J308" s="80">
        <v>0</v>
      </c>
      <c r="K308" s="80">
        <v>0</v>
      </c>
      <c r="L308" s="80">
        <v>0</v>
      </c>
      <c r="M308" s="11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116"/>
      <c r="Z308" s="3"/>
      <c r="AA308" s="1">
        <f t="shared" si="130"/>
        <v>1533</v>
      </c>
      <c r="AB308" s="1">
        <f t="shared" si="130"/>
        <v>49</v>
      </c>
      <c r="AC308" s="1">
        <f t="shared" si="131"/>
        <v>416</v>
      </c>
      <c r="AD308" s="1">
        <f t="shared" si="132"/>
        <v>0</v>
      </c>
      <c r="AE308" s="1">
        <f t="shared" si="138"/>
        <v>-4</v>
      </c>
      <c r="AF308" s="1">
        <f t="shared" si="133"/>
        <v>4</v>
      </c>
      <c r="AG308" s="1">
        <f t="shared" si="133"/>
        <v>0</v>
      </c>
      <c r="AH308" s="1">
        <f t="shared" si="133"/>
        <v>0</v>
      </c>
      <c r="AI308" s="1">
        <f t="shared" si="139"/>
        <v>0</v>
      </c>
      <c r="AJ308" s="9">
        <f t="shared" si="119"/>
        <v>0</v>
      </c>
      <c r="AK308" s="9">
        <f t="shared" si="120"/>
        <v>9.2999999999999992E-3</v>
      </c>
      <c r="AL308" s="9">
        <f t="shared" si="121"/>
        <v>9.7999999999999997E-4</v>
      </c>
      <c r="AM308" s="9">
        <f t="shared" si="122"/>
        <v>8.3199999999999993E-3</v>
      </c>
      <c r="AN308" s="9">
        <f t="shared" si="123"/>
        <v>0</v>
      </c>
      <c r="AO308" s="9">
        <f t="shared" si="124"/>
        <v>0</v>
      </c>
      <c r="AP308" s="1">
        <f t="shared" si="134"/>
        <v>0</v>
      </c>
      <c r="AQ308" s="1">
        <f t="shared" si="134"/>
        <v>0</v>
      </c>
      <c r="AS308" s="1">
        <f t="shared" si="135"/>
        <v>0</v>
      </c>
      <c r="AT308" s="1">
        <f t="shared" si="140"/>
        <v>0</v>
      </c>
      <c r="AU308" s="1">
        <f t="shared" si="125"/>
        <v>0</v>
      </c>
      <c r="AV308" s="9">
        <f t="shared" si="136"/>
        <v>0</v>
      </c>
      <c r="AW308" s="9">
        <f t="shared" si="126"/>
        <v>0</v>
      </c>
      <c r="AX308" s="9">
        <f t="shared" si="127"/>
        <v>0</v>
      </c>
      <c r="AY308" s="9">
        <f t="shared" si="128"/>
        <v>0</v>
      </c>
      <c r="AZ308" s="9">
        <f t="shared" si="129"/>
        <v>0</v>
      </c>
      <c r="BA308" s="1" t="e">
        <f t="shared" si="137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>
        <f t="shared" si="118"/>
        <v>466</v>
      </c>
      <c r="C309" s="3">
        <v>110</v>
      </c>
      <c r="D309" s="3">
        <v>1533</v>
      </c>
      <c r="E309" s="3">
        <v>46</v>
      </c>
      <c r="F309" s="3">
        <v>0</v>
      </c>
      <c r="G309" s="3">
        <v>420</v>
      </c>
      <c r="H309" s="3">
        <v>0</v>
      </c>
      <c r="I309" s="3">
        <v>0</v>
      </c>
      <c r="J309" s="80">
        <v>0</v>
      </c>
      <c r="K309" s="80">
        <v>0</v>
      </c>
      <c r="L309" s="80">
        <v>0</v>
      </c>
      <c r="M309" s="11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116"/>
      <c r="Z309" s="3"/>
      <c r="AA309" s="1">
        <f t="shared" si="130"/>
        <v>1533</v>
      </c>
      <c r="AB309" s="1">
        <f t="shared" si="130"/>
        <v>46</v>
      </c>
      <c r="AC309" s="1">
        <f t="shared" si="131"/>
        <v>420</v>
      </c>
      <c r="AD309" s="1">
        <f t="shared" si="132"/>
        <v>0</v>
      </c>
      <c r="AE309" s="1">
        <f t="shared" si="138"/>
        <v>-3</v>
      </c>
      <c r="AF309" s="1">
        <f t="shared" si="133"/>
        <v>4</v>
      </c>
      <c r="AG309" s="1">
        <f t="shared" si="133"/>
        <v>0</v>
      </c>
      <c r="AH309" s="1">
        <f t="shared" si="133"/>
        <v>0</v>
      </c>
      <c r="AI309" s="1">
        <f t="shared" si="139"/>
        <v>1</v>
      </c>
      <c r="AJ309" s="9">
        <f t="shared" si="119"/>
        <v>0</v>
      </c>
      <c r="AK309" s="9">
        <f t="shared" si="120"/>
        <v>9.3200000000000002E-3</v>
      </c>
      <c r="AL309" s="9">
        <f t="shared" si="121"/>
        <v>9.2000000000000003E-4</v>
      </c>
      <c r="AM309" s="9">
        <f t="shared" si="122"/>
        <v>8.3999999999999995E-3</v>
      </c>
      <c r="AN309" s="9">
        <f t="shared" si="123"/>
        <v>0</v>
      </c>
      <c r="AO309" s="9">
        <f t="shared" si="124"/>
        <v>2.0000000000000002E-5</v>
      </c>
      <c r="AP309" s="1">
        <f t="shared" si="134"/>
        <v>0</v>
      </c>
      <c r="AQ309" s="1">
        <f t="shared" si="134"/>
        <v>0</v>
      </c>
      <c r="AS309" s="1">
        <f t="shared" si="135"/>
        <v>0</v>
      </c>
      <c r="AT309" s="1">
        <f t="shared" si="140"/>
        <v>0</v>
      </c>
      <c r="AU309" s="1">
        <f t="shared" si="125"/>
        <v>0</v>
      </c>
      <c r="AV309" s="9">
        <f t="shared" si="136"/>
        <v>0</v>
      </c>
      <c r="AW309" s="9">
        <f t="shared" si="126"/>
        <v>0</v>
      </c>
      <c r="AX309" s="9">
        <f t="shared" si="127"/>
        <v>0</v>
      </c>
      <c r="AY309" s="9">
        <f t="shared" si="128"/>
        <v>0</v>
      </c>
      <c r="AZ309" s="9">
        <f t="shared" si="129"/>
        <v>0</v>
      </c>
      <c r="BA309" s="1" t="e">
        <f t="shared" si="137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>
        <f t="shared" si="118"/>
        <v>467</v>
      </c>
      <c r="C310" s="3">
        <v>111</v>
      </c>
      <c r="D310" s="3">
        <v>1532</v>
      </c>
      <c r="E310" s="3">
        <v>44</v>
      </c>
      <c r="F310" s="3">
        <v>0</v>
      </c>
      <c r="G310" s="3">
        <v>423</v>
      </c>
      <c r="H310" s="3">
        <v>0</v>
      </c>
      <c r="I310" s="3">
        <v>0</v>
      </c>
      <c r="J310" s="80">
        <v>0</v>
      </c>
      <c r="K310" s="80">
        <v>0</v>
      </c>
      <c r="L310" s="80">
        <v>0</v>
      </c>
      <c r="M310" s="11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116"/>
      <c r="Z310" s="3"/>
      <c r="AA310" s="1">
        <f t="shared" si="130"/>
        <v>1532</v>
      </c>
      <c r="AB310" s="1">
        <f t="shared" si="130"/>
        <v>44</v>
      </c>
      <c r="AC310" s="1">
        <f t="shared" si="131"/>
        <v>423</v>
      </c>
      <c r="AD310" s="1">
        <f t="shared" si="132"/>
        <v>0</v>
      </c>
      <c r="AE310" s="1">
        <f t="shared" si="138"/>
        <v>-2</v>
      </c>
      <c r="AF310" s="1">
        <f t="shared" si="133"/>
        <v>3</v>
      </c>
      <c r="AG310" s="1">
        <f t="shared" si="133"/>
        <v>0</v>
      </c>
      <c r="AH310" s="1">
        <f t="shared" si="133"/>
        <v>0</v>
      </c>
      <c r="AI310" s="1">
        <f t="shared" si="139"/>
        <v>1</v>
      </c>
      <c r="AJ310" s="9">
        <f t="shared" si="119"/>
        <v>0</v>
      </c>
      <c r="AK310" s="9">
        <f t="shared" si="120"/>
        <v>9.3399999999999993E-3</v>
      </c>
      <c r="AL310" s="9">
        <f t="shared" si="121"/>
        <v>8.8000000000000003E-4</v>
      </c>
      <c r="AM310" s="9">
        <f t="shared" si="122"/>
        <v>8.4600000000000005E-3</v>
      </c>
      <c r="AN310" s="9">
        <f t="shared" si="123"/>
        <v>0</v>
      </c>
      <c r="AO310" s="9">
        <f t="shared" si="124"/>
        <v>2.0000000000000002E-5</v>
      </c>
      <c r="AP310" s="1">
        <f t="shared" si="134"/>
        <v>0</v>
      </c>
      <c r="AQ310" s="1">
        <f t="shared" si="134"/>
        <v>0</v>
      </c>
      <c r="AS310" s="1">
        <f t="shared" si="135"/>
        <v>0</v>
      </c>
      <c r="AT310" s="1">
        <f t="shared" si="140"/>
        <v>0</v>
      </c>
      <c r="AU310" s="1">
        <f t="shared" si="125"/>
        <v>0</v>
      </c>
      <c r="AV310" s="9">
        <f t="shared" si="136"/>
        <v>0</v>
      </c>
      <c r="AW310" s="9">
        <f t="shared" si="126"/>
        <v>0</v>
      </c>
      <c r="AX310" s="9">
        <f t="shared" si="127"/>
        <v>0</v>
      </c>
      <c r="AY310" s="9">
        <f t="shared" si="128"/>
        <v>0</v>
      </c>
      <c r="AZ310" s="9">
        <f t="shared" si="129"/>
        <v>0</v>
      </c>
      <c r="BA310" s="1" t="e">
        <f t="shared" si="137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>
        <f t="shared" si="118"/>
        <v>467</v>
      </c>
      <c r="C311" s="3">
        <v>112</v>
      </c>
      <c r="D311" s="3">
        <v>1531</v>
      </c>
      <c r="E311" s="3">
        <v>41</v>
      </c>
      <c r="F311" s="3">
        <v>0</v>
      </c>
      <c r="G311" s="3">
        <v>426</v>
      </c>
      <c r="H311" s="3">
        <v>0</v>
      </c>
      <c r="I311" s="3">
        <v>0</v>
      </c>
      <c r="J311" s="80">
        <v>0</v>
      </c>
      <c r="K311" s="80">
        <v>0</v>
      </c>
      <c r="L311" s="80">
        <v>0</v>
      </c>
      <c r="M311" s="11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116"/>
      <c r="Z311" s="3"/>
      <c r="AA311" s="1">
        <f t="shared" si="130"/>
        <v>1531</v>
      </c>
      <c r="AB311" s="1">
        <f t="shared" si="130"/>
        <v>41</v>
      </c>
      <c r="AC311" s="1">
        <f t="shared" si="131"/>
        <v>426</v>
      </c>
      <c r="AD311" s="1">
        <f t="shared" si="132"/>
        <v>0</v>
      </c>
      <c r="AE311" s="1">
        <f t="shared" si="138"/>
        <v>-3</v>
      </c>
      <c r="AF311" s="1">
        <f t="shared" si="133"/>
        <v>3</v>
      </c>
      <c r="AG311" s="1">
        <f t="shared" si="133"/>
        <v>0</v>
      </c>
      <c r="AH311" s="1">
        <f t="shared" si="133"/>
        <v>0</v>
      </c>
      <c r="AI311" s="1">
        <f t="shared" si="139"/>
        <v>0</v>
      </c>
      <c r="AJ311" s="9">
        <f t="shared" si="119"/>
        <v>0</v>
      </c>
      <c r="AK311" s="9">
        <f t="shared" si="120"/>
        <v>9.3399999999999993E-3</v>
      </c>
      <c r="AL311" s="9">
        <f t="shared" si="121"/>
        <v>8.1999999999999998E-4</v>
      </c>
      <c r="AM311" s="9">
        <f t="shared" si="122"/>
        <v>8.5199999999999998E-3</v>
      </c>
      <c r="AN311" s="9">
        <f t="shared" si="123"/>
        <v>0</v>
      </c>
      <c r="AO311" s="9">
        <f t="shared" si="124"/>
        <v>0</v>
      </c>
      <c r="AP311" s="1">
        <f t="shared" si="134"/>
        <v>0</v>
      </c>
      <c r="AQ311" s="1">
        <f t="shared" si="134"/>
        <v>0</v>
      </c>
      <c r="AS311" s="1">
        <f t="shared" si="135"/>
        <v>0</v>
      </c>
      <c r="AT311" s="1">
        <f t="shared" si="140"/>
        <v>0</v>
      </c>
      <c r="AU311" s="1">
        <f t="shared" si="125"/>
        <v>0</v>
      </c>
      <c r="AV311" s="9">
        <f t="shared" si="136"/>
        <v>0</v>
      </c>
      <c r="AW311" s="9">
        <f t="shared" si="126"/>
        <v>0</v>
      </c>
      <c r="AX311" s="9">
        <f t="shared" si="127"/>
        <v>0</v>
      </c>
      <c r="AY311" s="9">
        <f t="shared" si="128"/>
        <v>0</v>
      </c>
      <c r="AZ311" s="9">
        <f t="shared" si="129"/>
        <v>0</v>
      </c>
      <c r="BA311" s="1" t="e">
        <f t="shared" si="137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>
        <f t="shared" si="118"/>
        <v>468</v>
      </c>
      <c r="C312" s="3">
        <v>113</v>
      </c>
      <c r="D312" s="3">
        <v>1530</v>
      </c>
      <c r="E312" s="3">
        <v>39</v>
      </c>
      <c r="F312" s="3">
        <v>0</v>
      </c>
      <c r="G312" s="3">
        <v>429</v>
      </c>
      <c r="H312" s="3">
        <v>0</v>
      </c>
      <c r="I312" s="3">
        <v>0</v>
      </c>
      <c r="J312" s="80">
        <v>0</v>
      </c>
      <c r="K312" s="80">
        <v>0</v>
      </c>
      <c r="L312" s="80">
        <v>0</v>
      </c>
      <c r="M312" s="11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116"/>
      <c r="Z312" s="3"/>
      <c r="AA312" s="1">
        <f t="shared" si="130"/>
        <v>1530</v>
      </c>
      <c r="AB312" s="1">
        <f t="shared" si="130"/>
        <v>39</v>
      </c>
      <c r="AC312" s="1">
        <f t="shared" si="131"/>
        <v>429</v>
      </c>
      <c r="AD312" s="1">
        <f t="shared" si="132"/>
        <v>0</v>
      </c>
      <c r="AE312" s="1">
        <f t="shared" si="138"/>
        <v>-2</v>
      </c>
      <c r="AF312" s="1">
        <f t="shared" si="133"/>
        <v>3</v>
      </c>
      <c r="AG312" s="1">
        <f t="shared" si="133"/>
        <v>0</v>
      </c>
      <c r="AH312" s="1">
        <f t="shared" si="133"/>
        <v>0</v>
      </c>
      <c r="AI312" s="1">
        <f t="shared" si="139"/>
        <v>1</v>
      </c>
      <c r="AJ312" s="9">
        <f t="shared" si="119"/>
        <v>0</v>
      </c>
      <c r="AK312" s="9">
        <f t="shared" si="120"/>
        <v>9.3600000000000003E-3</v>
      </c>
      <c r="AL312" s="9">
        <f t="shared" si="121"/>
        <v>7.7999999999999999E-4</v>
      </c>
      <c r="AM312" s="9">
        <f t="shared" si="122"/>
        <v>8.5800000000000008E-3</v>
      </c>
      <c r="AN312" s="9">
        <f t="shared" si="123"/>
        <v>0</v>
      </c>
      <c r="AO312" s="9">
        <f t="shared" si="124"/>
        <v>2.0000000000000002E-5</v>
      </c>
      <c r="AP312" s="1">
        <f t="shared" si="134"/>
        <v>0</v>
      </c>
      <c r="AQ312" s="1">
        <f t="shared" si="134"/>
        <v>0</v>
      </c>
      <c r="AS312" s="1">
        <f t="shared" si="135"/>
        <v>0</v>
      </c>
      <c r="AT312" s="1">
        <f t="shared" si="140"/>
        <v>0</v>
      </c>
      <c r="AU312" s="1">
        <f t="shared" si="125"/>
        <v>0</v>
      </c>
      <c r="AV312" s="9">
        <f t="shared" si="136"/>
        <v>0</v>
      </c>
      <c r="AW312" s="9">
        <f t="shared" si="126"/>
        <v>0</v>
      </c>
      <c r="AX312" s="9">
        <f t="shared" si="127"/>
        <v>0</v>
      </c>
      <c r="AY312" s="9">
        <f t="shared" si="128"/>
        <v>0</v>
      </c>
      <c r="AZ312" s="9">
        <f t="shared" si="129"/>
        <v>0</v>
      </c>
      <c r="BA312" s="1" t="e">
        <f t="shared" si="137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>
        <f t="shared" si="118"/>
        <v>469</v>
      </c>
      <c r="C313" s="3">
        <v>114</v>
      </c>
      <c r="D313" s="3">
        <v>1530</v>
      </c>
      <c r="E313" s="3">
        <v>36</v>
      </c>
      <c r="F313" s="3">
        <v>0</v>
      </c>
      <c r="G313" s="3">
        <v>433</v>
      </c>
      <c r="H313" s="3">
        <v>0</v>
      </c>
      <c r="I313" s="3">
        <v>0</v>
      </c>
      <c r="J313" s="80">
        <v>0</v>
      </c>
      <c r="K313" s="80">
        <v>0</v>
      </c>
      <c r="L313" s="80">
        <v>0</v>
      </c>
      <c r="M313" s="11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116"/>
      <c r="Z313" s="3"/>
      <c r="AA313" s="1">
        <f t="shared" si="130"/>
        <v>1530</v>
      </c>
      <c r="AB313" s="1">
        <f t="shared" si="130"/>
        <v>36</v>
      </c>
      <c r="AC313" s="1">
        <f t="shared" si="131"/>
        <v>433</v>
      </c>
      <c r="AD313" s="1">
        <f t="shared" si="132"/>
        <v>0</v>
      </c>
      <c r="AE313" s="1">
        <f t="shared" si="138"/>
        <v>-3</v>
      </c>
      <c r="AF313" s="1">
        <f t="shared" si="133"/>
        <v>4</v>
      </c>
      <c r="AG313" s="1">
        <f t="shared" si="133"/>
        <v>0</v>
      </c>
      <c r="AH313" s="1">
        <f t="shared" si="133"/>
        <v>0</v>
      </c>
      <c r="AI313" s="1">
        <f t="shared" si="139"/>
        <v>1</v>
      </c>
      <c r="AJ313" s="9">
        <f t="shared" si="119"/>
        <v>0</v>
      </c>
      <c r="AK313" s="9">
        <f t="shared" si="120"/>
        <v>9.3799999999999994E-3</v>
      </c>
      <c r="AL313" s="9">
        <f t="shared" si="121"/>
        <v>7.2000000000000005E-4</v>
      </c>
      <c r="AM313" s="9">
        <f t="shared" si="122"/>
        <v>8.6599999999999993E-3</v>
      </c>
      <c r="AN313" s="9">
        <f t="shared" si="123"/>
        <v>0</v>
      </c>
      <c r="AO313" s="9">
        <f t="shared" si="124"/>
        <v>2.0000000000000002E-5</v>
      </c>
      <c r="AP313" s="1">
        <f t="shared" si="134"/>
        <v>0</v>
      </c>
      <c r="AQ313" s="1">
        <f t="shared" si="134"/>
        <v>0</v>
      </c>
      <c r="AS313" s="1">
        <f t="shared" si="135"/>
        <v>0</v>
      </c>
      <c r="AT313" s="1">
        <f t="shared" si="140"/>
        <v>0</v>
      </c>
      <c r="AU313" s="1">
        <f t="shared" si="125"/>
        <v>0</v>
      </c>
      <c r="AV313" s="9">
        <f t="shared" si="136"/>
        <v>0</v>
      </c>
      <c r="AW313" s="9">
        <f t="shared" si="126"/>
        <v>0</v>
      </c>
      <c r="AX313" s="9">
        <f t="shared" si="127"/>
        <v>0</v>
      </c>
      <c r="AY313" s="9">
        <f t="shared" si="128"/>
        <v>0</v>
      </c>
      <c r="AZ313" s="9">
        <f t="shared" si="129"/>
        <v>0</v>
      </c>
      <c r="BA313" s="1" t="e">
        <f t="shared" si="137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>
        <f t="shared" si="118"/>
        <v>469</v>
      </c>
      <c r="C314" s="3">
        <v>115</v>
      </c>
      <c r="D314" s="3">
        <v>1529</v>
      </c>
      <c r="E314" s="3">
        <v>34</v>
      </c>
      <c r="F314" s="3">
        <v>0</v>
      </c>
      <c r="G314" s="3">
        <v>435</v>
      </c>
      <c r="H314" s="3">
        <v>0</v>
      </c>
      <c r="I314" s="3">
        <v>0</v>
      </c>
      <c r="J314" s="80">
        <v>0</v>
      </c>
      <c r="K314" s="80">
        <v>0</v>
      </c>
      <c r="L314" s="80">
        <v>0</v>
      </c>
      <c r="M314" s="11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116"/>
      <c r="Z314" s="3"/>
      <c r="AA314" s="1">
        <f t="shared" si="130"/>
        <v>1529</v>
      </c>
      <c r="AB314" s="1">
        <f t="shared" si="130"/>
        <v>34</v>
      </c>
      <c r="AC314" s="1">
        <f t="shared" si="131"/>
        <v>435</v>
      </c>
      <c r="AD314" s="1">
        <f t="shared" si="132"/>
        <v>0</v>
      </c>
      <c r="AE314" s="1">
        <f t="shared" si="138"/>
        <v>-2</v>
      </c>
      <c r="AF314" s="1">
        <f t="shared" si="133"/>
        <v>2</v>
      </c>
      <c r="AG314" s="1">
        <f t="shared" si="133"/>
        <v>0</v>
      </c>
      <c r="AH314" s="1">
        <f t="shared" si="133"/>
        <v>0</v>
      </c>
      <c r="AI314" s="1">
        <f t="shared" si="139"/>
        <v>0</v>
      </c>
      <c r="AJ314" s="9">
        <f t="shared" si="119"/>
        <v>0</v>
      </c>
      <c r="AK314" s="9">
        <f t="shared" si="120"/>
        <v>9.3799999999999994E-3</v>
      </c>
      <c r="AL314" s="9">
        <f t="shared" si="121"/>
        <v>6.8000000000000005E-4</v>
      </c>
      <c r="AM314" s="9">
        <f t="shared" si="122"/>
        <v>8.6999999999999994E-3</v>
      </c>
      <c r="AN314" s="9">
        <f t="shared" si="123"/>
        <v>0</v>
      </c>
      <c r="AO314" s="9">
        <f t="shared" si="124"/>
        <v>0</v>
      </c>
      <c r="AP314" s="1">
        <f t="shared" si="134"/>
        <v>0</v>
      </c>
      <c r="AQ314" s="1">
        <f t="shared" si="134"/>
        <v>0</v>
      </c>
      <c r="AS314" s="1">
        <f t="shared" si="135"/>
        <v>0</v>
      </c>
      <c r="AT314" s="1">
        <f t="shared" si="140"/>
        <v>0</v>
      </c>
      <c r="AU314" s="1">
        <f t="shared" si="125"/>
        <v>0</v>
      </c>
      <c r="AV314" s="9">
        <f t="shared" si="136"/>
        <v>0</v>
      </c>
      <c r="AW314" s="9">
        <f t="shared" si="126"/>
        <v>0</v>
      </c>
      <c r="AX314" s="9">
        <f t="shared" si="127"/>
        <v>0</v>
      </c>
      <c r="AY314" s="9">
        <f t="shared" si="128"/>
        <v>0</v>
      </c>
      <c r="AZ314" s="9">
        <f t="shared" si="129"/>
        <v>0</v>
      </c>
      <c r="BA314" s="1" t="e">
        <f t="shared" si="137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>
        <f t="shared" si="118"/>
        <v>470</v>
      </c>
      <c r="C315" s="3">
        <v>116</v>
      </c>
      <c r="D315" s="3">
        <v>1529</v>
      </c>
      <c r="E315" s="3">
        <v>33</v>
      </c>
      <c r="F315" s="3">
        <v>0</v>
      </c>
      <c r="G315" s="3">
        <v>437</v>
      </c>
      <c r="H315" s="3">
        <v>0</v>
      </c>
      <c r="I315" s="3">
        <v>0</v>
      </c>
      <c r="J315" s="80">
        <v>0</v>
      </c>
      <c r="K315" s="80">
        <v>0</v>
      </c>
      <c r="L315" s="80">
        <v>0</v>
      </c>
      <c r="M315" s="11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116"/>
      <c r="Z315" s="3"/>
      <c r="AA315" s="1">
        <f t="shared" si="130"/>
        <v>1529</v>
      </c>
      <c r="AB315" s="1">
        <f t="shared" si="130"/>
        <v>33</v>
      </c>
      <c r="AC315" s="1">
        <f t="shared" si="131"/>
        <v>437</v>
      </c>
      <c r="AD315" s="1">
        <f t="shared" si="132"/>
        <v>0</v>
      </c>
      <c r="AE315" s="1">
        <f t="shared" si="138"/>
        <v>-1</v>
      </c>
      <c r="AF315" s="1">
        <f t="shared" si="133"/>
        <v>2</v>
      </c>
      <c r="AG315" s="1">
        <f t="shared" si="133"/>
        <v>0</v>
      </c>
      <c r="AH315" s="1">
        <f t="shared" si="133"/>
        <v>0</v>
      </c>
      <c r="AI315" s="1">
        <f t="shared" si="139"/>
        <v>1</v>
      </c>
      <c r="AJ315" s="9">
        <f t="shared" si="119"/>
        <v>0</v>
      </c>
      <c r="AK315" s="9">
        <f t="shared" si="120"/>
        <v>9.4000000000000004E-3</v>
      </c>
      <c r="AL315" s="9">
        <f t="shared" si="121"/>
        <v>6.6E-4</v>
      </c>
      <c r="AM315" s="9">
        <f t="shared" si="122"/>
        <v>8.7399999999999995E-3</v>
      </c>
      <c r="AN315" s="9">
        <f t="shared" si="123"/>
        <v>0</v>
      </c>
      <c r="AO315" s="9">
        <f t="shared" si="124"/>
        <v>2.0000000000000002E-5</v>
      </c>
      <c r="AP315" s="1">
        <f t="shared" si="134"/>
        <v>0</v>
      </c>
      <c r="AQ315" s="1">
        <f t="shared" si="134"/>
        <v>0</v>
      </c>
      <c r="AS315" s="1">
        <f t="shared" si="135"/>
        <v>0</v>
      </c>
      <c r="AT315" s="1">
        <f t="shared" si="140"/>
        <v>0</v>
      </c>
      <c r="AU315" s="1">
        <f t="shared" si="125"/>
        <v>0</v>
      </c>
      <c r="AV315" s="9">
        <f t="shared" si="136"/>
        <v>0</v>
      </c>
      <c r="AW315" s="9">
        <f t="shared" si="126"/>
        <v>0</v>
      </c>
      <c r="AX315" s="9">
        <f t="shared" si="127"/>
        <v>0</v>
      </c>
      <c r="AY315" s="9">
        <f t="shared" si="128"/>
        <v>0</v>
      </c>
      <c r="AZ315" s="9">
        <f t="shared" si="129"/>
        <v>0</v>
      </c>
      <c r="BA315" s="1" t="e">
        <f t="shared" si="137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>
        <f t="shared" si="118"/>
        <v>470</v>
      </c>
      <c r="C316" s="3">
        <v>117</v>
      </c>
      <c r="D316" s="3">
        <v>1528</v>
      </c>
      <c r="E316" s="3">
        <v>31</v>
      </c>
      <c r="F316" s="3">
        <v>0</v>
      </c>
      <c r="G316" s="3">
        <v>439</v>
      </c>
      <c r="H316" s="3">
        <v>0</v>
      </c>
      <c r="I316" s="3">
        <v>0</v>
      </c>
      <c r="J316" s="80">
        <v>0</v>
      </c>
      <c r="K316" s="80">
        <v>0</v>
      </c>
      <c r="L316" s="80">
        <v>0</v>
      </c>
      <c r="M316" s="11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116"/>
      <c r="Z316" s="3"/>
      <c r="AA316" s="1">
        <f t="shared" si="130"/>
        <v>1528</v>
      </c>
      <c r="AB316" s="1">
        <f t="shared" si="130"/>
        <v>31</v>
      </c>
      <c r="AC316" s="1">
        <f t="shared" si="131"/>
        <v>439</v>
      </c>
      <c r="AD316" s="1">
        <f t="shared" si="132"/>
        <v>0</v>
      </c>
      <c r="AE316" s="1">
        <f t="shared" si="138"/>
        <v>-2</v>
      </c>
      <c r="AF316" s="1">
        <f t="shared" si="133"/>
        <v>2</v>
      </c>
      <c r="AG316" s="1">
        <f t="shared" si="133"/>
        <v>0</v>
      </c>
      <c r="AH316" s="1">
        <f t="shared" si="133"/>
        <v>0</v>
      </c>
      <c r="AI316" s="1">
        <f t="shared" si="139"/>
        <v>0</v>
      </c>
      <c r="AJ316" s="9">
        <f t="shared" si="119"/>
        <v>0</v>
      </c>
      <c r="AK316" s="9">
        <f t="shared" si="120"/>
        <v>9.4000000000000004E-3</v>
      </c>
      <c r="AL316" s="9">
        <f t="shared" si="121"/>
        <v>6.2E-4</v>
      </c>
      <c r="AM316" s="9">
        <f t="shared" si="122"/>
        <v>8.7799999999999996E-3</v>
      </c>
      <c r="AN316" s="9">
        <f t="shared" si="123"/>
        <v>0</v>
      </c>
      <c r="AO316" s="9">
        <f t="shared" si="124"/>
        <v>0</v>
      </c>
      <c r="AP316" s="1">
        <f t="shared" si="134"/>
        <v>0</v>
      </c>
      <c r="AQ316" s="1">
        <f t="shared" si="134"/>
        <v>0</v>
      </c>
      <c r="AS316" s="1">
        <f t="shared" si="135"/>
        <v>0</v>
      </c>
      <c r="AT316" s="1">
        <f t="shared" si="140"/>
        <v>0</v>
      </c>
      <c r="AU316" s="1">
        <f t="shared" si="125"/>
        <v>0</v>
      </c>
      <c r="AV316" s="9">
        <f t="shared" si="136"/>
        <v>0</v>
      </c>
      <c r="AW316" s="9">
        <f t="shared" si="126"/>
        <v>0</v>
      </c>
      <c r="AX316" s="9">
        <f t="shared" si="127"/>
        <v>0</v>
      </c>
      <c r="AY316" s="9">
        <f t="shared" si="128"/>
        <v>0</v>
      </c>
      <c r="AZ316" s="9">
        <f t="shared" si="129"/>
        <v>0</v>
      </c>
      <c r="BA316" s="1" t="e">
        <f t="shared" si="137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>
        <f t="shared" si="118"/>
        <v>471</v>
      </c>
      <c r="C317" s="3">
        <v>118</v>
      </c>
      <c r="D317" s="3">
        <v>1528</v>
      </c>
      <c r="E317" s="3">
        <v>29</v>
      </c>
      <c r="F317" s="3">
        <v>0</v>
      </c>
      <c r="G317" s="3">
        <v>442</v>
      </c>
      <c r="H317" s="3">
        <v>0</v>
      </c>
      <c r="I317" s="3">
        <v>0</v>
      </c>
      <c r="J317" s="80">
        <v>0</v>
      </c>
      <c r="K317" s="80">
        <v>0</v>
      </c>
      <c r="L317" s="80">
        <v>0</v>
      </c>
      <c r="M317" s="11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116"/>
      <c r="Z317" s="3"/>
      <c r="AA317" s="1">
        <f t="shared" si="130"/>
        <v>1528</v>
      </c>
      <c r="AB317" s="1">
        <f t="shared" si="130"/>
        <v>29</v>
      </c>
      <c r="AC317" s="1">
        <f t="shared" si="131"/>
        <v>442</v>
      </c>
      <c r="AD317" s="1">
        <f t="shared" si="132"/>
        <v>0</v>
      </c>
      <c r="AE317" s="1">
        <f t="shared" si="138"/>
        <v>-2</v>
      </c>
      <c r="AF317" s="1">
        <f t="shared" si="133"/>
        <v>3</v>
      </c>
      <c r="AG317" s="1">
        <f t="shared" si="133"/>
        <v>0</v>
      </c>
      <c r="AH317" s="1">
        <f t="shared" si="133"/>
        <v>0</v>
      </c>
      <c r="AI317" s="1">
        <f t="shared" si="139"/>
        <v>1</v>
      </c>
      <c r="AJ317" s="9">
        <f t="shared" si="119"/>
        <v>0</v>
      </c>
      <c r="AK317" s="9">
        <f t="shared" si="120"/>
        <v>9.4199999999999996E-3</v>
      </c>
      <c r="AL317" s="9">
        <f t="shared" si="121"/>
        <v>5.8E-4</v>
      </c>
      <c r="AM317" s="9">
        <f t="shared" si="122"/>
        <v>8.8400000000000006E-3</v>
      </c>
      <c r="AN317" s="9">
        <f t="shared" si="123"/>
        <v>0</v>
      </c>
      <c r="AO317" s="9">
        <f t="shared" si="124"/>
        <v>2.0000000000000002E-5</v>
      </c>
      <c r="AP317" s="1">
        <f t="shared" si="134"/>
        <v>0</v>
      </c>
      <c r="AQ317" s="1">
        <f t="shared" si="134"/>
        <v>0</v>
      </c>
      <c r="AS317" s="1">
        <f t="shared" si="135"/>
        <v>0</v>
      </c>
      <c r="AT317" s="1">
        <f t="shared" si="140"/>
        <v>0</v>
      </c>
      <c r="AU317" s="1">
        <f t="shared" si="125"/>
        <v>0</v>
      </c>
      <c r="AV317" s="9">
        <f t="shared" si="136"/>
        <v>0</v>
      </c>
      <c r="AW317" s="9">
        <f t="shared" si="126"/>
        <v>0</v>
      </c>
      <c r="AX317" s="9">
        <f t="shared" si="127"/>
        <v>0</v>
      </c>
      <c r="AY317" s="9">
        <f t="shared" si="128"/>
        <v>0</v>
      </c>
      <c r="AZ317" s="9">
        <f t="shared" si="129"/>
        <v>0</v>
      </c>
      <c r="BA317" s="1" t="e">
        <f t="shared" si="137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>
        <f t="shared" si="118"/>
        <v>471</v>
      </c>
      <c r="C318" s="3">
        <v>119</v>
      </c>
      <c r="D318" s="3">
        <v>1528</v>
      </c>
      <c r="E318" s="3">
        <v>27</v>
      </c>
      <c r="F318" s="3">
        <v>0</v>
      </c>
      <c r="G318" s="3">
        <v>444</v>
      </c>
      <c r="H318" s="3">
        <v>0</v>
      </c>
      <c r="I318" s="3">
        <v>0</v>
      </c>
      <c r="J318" s="80">
        <v>0</v>
      </c>
      <c r="K318" s="80">
        <v>0</v>
      </c>
      <c r="L318" s="80">
        <v>0</v>
      </c>
      <c r="M318" s="11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116"/>
      <c r="Z318" s="3"/>
      <c r="AA318" s="1">
        <f t="shared" si="130"/>
        <v>1528</v>
      </c>
      <c r="AB318" s="1">
        <f t="shared" si="130"/>
        <v>27</v>
      </c>
      <c r="AC318" s="1">
        <f t="shared" si="131"/>
        <v>444</v>
      </c>
      <c r="AD318" s="1">
        <f t="shared" si="132"/>
        <v>0</v>
      </c>
      <c r="AE318" s="1">
        <f t="shared" si="138"/>
        <v>-2</v>
      </c>
      <c r="AF318" s="1">
        <f t="shared" si="133"/>
        <v>2</v>
      </c>
      <c r="AG318" s="1">
        <f t="shared" si="133"/>
        <v>0</v>
      </c>
      <c r="AH318" s="1">
        <f t="shared" si="133"/>
        <v>0</v>
      </c>
      <c r="AI318" s="1">
        <f t="shared" si="139"/>
        <v>0</v>
      </c>
      <c r="AJ318" s="9">
        <f t="shared" si="119"/>
        <v>0</v>
      </c>
      <c r="AK318" s="9">
        <f t="shared" si="120"/>
        <v>9.4199999999999996E-3</v>
      </c>
      <c r="AL318" s="9">
        <f t="shared" si="121"/>
        <v>5.4000000000000001E-4</v>
      </c>
      <c r="AM318" s="9">
        <f t="shared" si="122"/>
        <v>8.8800000000000007E-3</v>
      </c>
      <c r="AN318" s="9">
        <f t="shared" si="123"/>
        <v>0</v>
      </c>
      <c r="AO318" s="9">
        <f t="shared" si="124"/>
        <v>0</v>
      </c>
      <c r="AP318" s="1">
        <f t="shared" si="134"/>
        <v>0</v>
      </c>
      <c r="AQ318" s="1">
        <f t="shared" si="134"/>
        <v>0</v>
      </c>
      <c r="AS318" s="1">
        <f t="shared" si="135"/>
        <v>0</v>
      </c>
      <c r="AT318" s="1">
        <f t="shared" si="140"/>
        <v>0</v>
      </c>
      <c r="AU318" s="1">
        <f t="shared" si="125"/>
        <v>0</v>
      </c>
      <c r="AV318" s="9">
        <f t="shared" si="136"/>
        <v>0</v>
      </c>
      <c r="AW318" s="9">
        <f t="shared" si="126"/>
        <v>0</v>
      </c>
      <c r="AX318" s="9">
        <f t="shared" si="127"/>
        <v>0</v>
      </c>
      <c r="AY318" s="9">
        <f t="shared" si="128"/>
        <v>0</v>
      </c>
      <c r="AZ318" s="9">
        <f t="shared" si="129"/>
        <v>0</v>
      </c>
      <c r="BA318" s="1" t="e">
        <f t="shared" si="137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>
        <f t="shared" si="118"/>
        <v>471</v>
      </c>
      <c r="C319" s="3">
        <v>120</v>
      </c>
      <c r="D319" s="3">
        <v>1527</v>
      </c>
      <c r="E319" s="3">
        <v>25</v>
      </c>
      <c r="F319" s="3">
        <v>0</v>
      </c>
      <c r="G319" s="3">
        <v>446</v>
      </c>
      <c r="H319" s="3">
        <v>0</v>
      </c>
      <c r="I319" s="3">
        <v>0</v>
      </c>
      <c r="J319" s="80">
        <v>0</v>
      </c>
      <c r="K319" s="80">
        <v>0</v>
      </c>
      <c r="L319" s="80">
        <v>0</v>
      </c>
      <c r="M319" s="11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116"/>
      <c r="Z319" s="3"/>
      <c r="AA319" s="1">
        <f t="shared" si="130"/>
        <v>1527</v>
      </c>
      <c r="AB319" s="1">
        <f t="shared" si="130"/>
        <v>25</v>
      </c>
      <c r="AC319" s="1">
        <f t="shared" si="131"/>
        <v>446</v>
      </c>
      <c r="AD319" s="1">
        <f t="shared" si="132"/>
        <v>0</v>
      </c>
      <c r="AE319" s="1">
        <f t="shared" si="138"/>
        <v>-2</v>
      </c>
      <c r="AF319" s="1">
        <f t="shared" si="133"/>
        <v>2</v>
      </c>
      <c r="AG319" s="1">
        <f t="shared" si="133"/>
        <v>0</v>
      </c>
      <c r="AH319" s="1">
        <f t="shared" si="133"/>
        <v>0</v>
      </c>
      <c r="AI319" s="1">
        <f t="shared" si="139"/>
        <v>0</v>
      </c>
      <c r="AJ319" s="9">
        <f t="shared" si="119"/>
        <v>0</v>
      </c>
      <c r="AK319" s="9">
        <f t="shared" si="120"/>
        <v>9.4199999999999996E-3</v>
      </c>
      <c r="AL319" s="9">
        <f t="shared" si="121"/>
        <v>5.0000000000000001E-4</v>
      </c>
      <c r="AM319" s="9">
        <f t="shared" si="122"/>
        <v>8.9200000000000008E-3</v>
      </c>
      <c r="AN319" s="9">
        <f t="shared" si="123"/>
        <v>0</v>
      </c>
      <c r="AO319" s="9">
        <f t="shared" si="124"/>
        <v>0</v>
      </c>
      <c r="AP319" s="1">
        <f t="shared" si="134"/>
        <v>0</v>
      </c>
      <c r="AQ319" s="1">
        <f t="shared" si="134"/>
        <v>0</v>
      </c>
      <c r="AS319" s="1">
        <f t="shared" si="135"/>
        <v>0</v>
      </c>
      <c r="AT319" s="1">
        <f t="shared" si="140"/>
        <v>0</v>
      </c>
      <c r="AU319" s="1">
        <f t="shared" si="125"/>
        <v>0</v>
      </c>
      <c r="AV319" s="9">
        <f t="shared" si="136"/>
        <v>0</v>
      </c>
      <c r="AW319" s="9">
        <f t="shared" si="126"/>
        <v>0</v>
      </c>
      <c r="AX319" s="9">
        <f t="shared" si="127"/>
        <v>0</v>
      </c>
      <c r="AY319" s="9">
        <f t="shared" si="128"/>
        <v>0</v>
      </c>
      <c r="AZ319" s="9">
        <f t="shared" si="129"/>
        <v>0</v>
      </c>
      <c r="BA319" s="1" t="e">
        <f t="shared" si="137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>
        <f t="shared" si="118"/>
        <v>472</v>
      </c>
      <c r="C320" s="3">
        <v>121</v>
      </c>
      <c r="D320" s="3">
        <v>1527</v>
      </c>
      <c r="E320" s="3">
        <v>24</v>
      </c>
      <c r="F320" s="3">
        <v>0</v>
      </c>
      <c r="G320" s="3">
        <v>448</v>
      </c>
      <c r="H320" s="3">
        <v>0</v>
      </c>
      <c r="I320" s="3">
        <v>0</v>
      </c>
      <c r="J320" s="80">
        <v>0</v>
      </c>
      <c r="K320" s="80">
        <v>0</v>
      </c>
      <c r="L320" s="80">
        <v>0</v>
      </c>
      <c r="M320" s="11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116"/>
      <c r="Z320" s="3"/>
      <c r="AA320" s="1">
        <f t="shared" si="130"/>
        <v>1527</v>
      </c>
      <c r="AB320" s="1">
        <f t="shared" si="130"/>
        <v>24</v>
      </c>
      <c r="AC320" s="1">
        <f t="shared" si="131"/>
        <v>448</v>
      </c>
      <c r="AD320" s="1">
        <f t="shared" si="132"/>
        <v>0</v>
      </c>
      <c r="AE320" s="1">
        <f t="shared" si="138"/>
        <v>-1</v>
      </c>
      <c r="AF320" s="1">
        <f t="shared" si="133"/>
        <v>2</v>
      </c>
      <c r="AG320" s="1">
        <f t="shared" si="133"/>
        <v>0</v>
      </c>
      <c r="AH320" s="1">
        <f t="shared" si="133"/>
        <v>0</v>
      </c>
      <c r="AI320" s="1">
        <f t="shared" si="139"/>
        <v>1</v>
      </c>
      <c r="AJ320" s="9">
        <f t="shared" si="119"/>
        <v>0</v>
      </c>
      <c r="AK320" s="9">
        <f t="shared" si="120"/>
        <v>9.4400000000000005E-3</v>
      </c>
      <c r="AL320" s="9">
        <f t="shared" si="121"/>
        <v>4.8000000000000001E-4</v>
      </c>
      <c r="AM320" s="9">
        <f t="shared" si="122"/>
        <v>8.9599999999999992E-3</v>
      </c>
      <c r="AN320" s="9">
        <f t="shared" si="123"/>
        <v>0</v>
      </c>
      <c r="AO320" s="9">
        <f t="shared" si="124"/>
        <v>2.0000000000000002E-5</v>
      </c>
      <c r="AP320" s="1">
        <f t="shared" si="134"/>
        <v>0</v>
      </c>
      <c r="AQ320" s="1">
        <f t="shared" si="134"/>
        <v>0</v>
      </c>
      <c r="AS320" s="1">
        <f t="shared" si="135"/>
        <v>0</v>
      </c>
      <c r="AT320" s="1">
        <f t="shared" si="140"/>
        <v>0</v>
      </c>
      <c r="AU320" s="1">
        <f t="shared" si="125"/>
        <v>0</v>
      </c>
      <c r="AV320" s="9">
        <f t="shared" si="136"/>
        <v>0</v>
      </c>
      <c r="AW320" s="9">
        <f t="shared" si="126"/>
        <v>0</v>
      </c>
      <c r="AX320" s="9">
        <f t="shared" si="127"/>
        <v>0</v>
      </c>
      <c r="AY320" s="9">
        <f t="shared" si="128"/>
        <v>0</v>
      </c>
      <c r="AZ320" s="9">
        <f t="shared" si="129"/>
        <v>0</v>
      </c>
      <c r="BA320" s="1" t="e">
        <f t="shared" si="137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>
        <f t="shared" si="118"/>
        <v>472</v>
      </c>
      <c r="C321" s="3">
        <v>122</v>
      </c>
      <c r="D321" s="3">
        <v>1526</v>
      </c>
      <c r="E321" s="3">
        <v>22</v>
      </c>
      <c r="F321" s="3">
        <v>0</v>
      </c>
      <c r="G321" s="3">
        <v>450</v>
      </c>
      <c r="H321" s="3">
        <v>0</v>
      </c>
      <c r="I321" s="3">
        <v>0</v>
      </c>
      <c r="J321" s="80">
        <v>0</v>
      </c>
      <c r="K321" s="80">
        <v>0</v>
      </c>
      <c r="L321" s="80">
        <v>0</v>
      </c>
      <c r="M321" s="11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116"/>
      <c r="Z321" s="3"/>
      <c r="AA321" s="1">
        <f t="shared" si="130"/>
        <v>1526</v>
      </c>
      <c r="AB321" s="1">
        <f t="shared" si="130"/>
        <v>22</v>
      </c>
      <c r="AC321" s="1">
        <f t="shared" si="131"/>
        <v>450</v>
      </c>
      <c r="AD321" s="1">
        <f t="shared" si="132"/>
        <v>0</v>
      </c>
      <c r="AE321" s="1">
        <f t="shared" si="138"/>
        <v>-2</v>
      </c>
      <c r="AF321" s="1">
        <f t="shared" si="133"/>
        <v>2</v>
      </c>
      <c r="AG321" s="1">
        <f t="shared" si="133"/>
        <v>0</v>
      </c>
      <c r="AH321" s="1">
        <f t="shared" si="133"/>
        <v>0</v>
      </c>
      <c r="AI321" s="1">
        <f t="shared" si="139"/>
        <v>0</v>
      </c>
      <c r="AJ321" s="9">
        <f t="shared" si="119"/>
        <v>0</v>
      </c>
      <c r="AK321" s="9">
        <f t="shared" si="120"/>
        <v>9.4400000000000005E-3</v>
      </c>
      <c r="AL321" s="9">
        <f t="shared" si="121"/>
        <v>4.4000000000000002E-4</v>
      </c>
      <c r="AM321" s="9">
        <f t="shared" si="122"/>
        <v>8.9999999999999993E-3</v>
      </c>
      <c r="AN321" s="9">
        <f t="shared" si="123"/>
        <v>0</v>
      </c>
      <c r="AO321" s="9">
        <f t="shared" si="124"/>
        <v>0</v>
      </c>
      <c r="AP321" s="1">
        <f t="shared" si="134"/>
        <v>0</v>
      </c>
      <c r="AQ321" s="1">
        <f t="shared" si="134"/>
        <v>0</v>
      </c>
      <c r="AS321" s="1">
        <f t="shared" si="135"/>
        <v>0</v>
      </c>
      <c r="AT321" s="1">
        <f t="shared" si="140"/>
        <v>0</v>
      </c>
      <c r="AU321" s="1">
        <f t="shared" si="125"/>
        <v>0</v>
      </c>
      <c r="AV321" s="9">
        <f t="shared" si="136"/>
        <v>0</v>
      </c>
      <c r="AW321" s="9">
        <f t="shared" si="126"/>
        <v>0</v>
      </c>
      <c r="AX321" s="9">
        <f t="shared" si="127"/>
        <v>0</v>
      </c>
      <c r="AY321" s="9">
        <f t="shared" si="128"/>
        <v>0</v>
      </c>
      <c r="AZ321" s="9">
        <f t="shared" si="129"/>
        <v>0</v>
      </c>
      <c r="BA321" s="1" t="e">
        <f t="shared" si="137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>
        <f t="shared" si="118"/>
        <v>473</v>
      </c>
      <c r="C322" s="3">
        <v>123</v>
      </c>
      <c r="D322" s="3">
        <v>1526</v>
      </c>
      <c r="E322" s="3">
        <v>21</v>
      </c>
      <c r="F322" s="3">
        <v>0</v>
      </c>
      <c r="G322" s="3">
        <v>452</v>
      </c>
      <c r="H322" s="3">
        <v>0</v>
      </c>
      <c r="I322" s="3">
        <v>0</v>
      </c>
      <c r="J322" s="80">
        <v>0</v>
      </c>
      <c r="K322" s="80">
        <v>0</v>
      </c>
      <c r="L322" s="80">
        <v>0</v>
      </c>
      <c r="M322" s="11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116"/>
      <c r="Z322" s="3"/>
      <c r="AA322" s="1">
        <f t="shared" si="130"/>
        <v>1526</v>
      </c>
      <c r="AB322" s="1">
        <f t="shared" si="130"/>
        <v>21</v>
      </c>
      <c r="AC322" s="1">
        <f t="shared" si="131"/>
        <v>452</v>
      </c>
      <c r="AD322" s="1">
        <f t="shared" si="132"/>
        <v>0</v>
      </c>
      <c r="AE322" s="1">
        <f t="shared" si="138"/>
        <v>-1</v>
      </c>
      <c r="AF322" s="1">
        <f t="shared" si="133"/>
        <v>2</v>
      </c>
      <c r="AG322" s="1">
        <f t="shared" si="133"/>
        <v>0</v>
      </c>
      <c r="AH322" s="1">
        <f t="shared" si="133"/>
        <v>0</v>
      </c>
      <c r="AI322" s="1">
        <f t="shared" si="139"/>
        <v>1</v>
      </c>
      <c r="AJ322" s="9">
        <f t="shared" si="119"/>
        <v>0</v>
      </c>
      <c r="AK322" s="9">
        <f t="shared" si="120"/>
        <v>9.4599999999999997E-3</v>
      </c>
      <c r="AL322" s="9">
        <f t="shared" si="121"/>
        <v>4.2000000000000002E-4</v>
      </c>
      <c r="AM322" s="9">
        <f t="shared" si="122"/>
        <v>9.0399999999999994E-3</v>
      </c>
      <c r="AN322" s="9">
        <f t="shared" si="123"/>
        <v>0</v>
      </c>
      <c r="AO322" s="9">
        <f t="shared" si="124"/>
        <v>2.0000000000000002E-5</v>
      </c>
      <c r="AP322" s="1">
        <f t="shared" si="134"/>
        <v>0</v>
      </c>
      <c r="AQ322" s="1">
        <f t="shared" si="134"/>
        <v>0</v>
      </c>
      <c r="AS322" s="1">
        <f t="shared" si="135"/>
        <v>0</v>
      </c>
      <c r="AT322" s="1">
        <f t="shared" si="140"/>
        <v>0</v>
      </c>
      <c r="AU322" s="1">
        <f t="shared" si="125"/>
        <v>0</v>
      </c>
      <c r="AV322" s="9">
        <f t="shared" si="136"/>
        <v>0</v>
      </c>
      <c r="AW322" s="9">
        <f t="shared" si="126"/>
        <v>0</v>
      </c>
      <c r="AX322" s="9">
        <f t="shared" si="127"/>
        <v>0</v>
      </c>
      <c r="AY322" s="9">
        <f t="shared" si="128"/>
        <v>0</v>
      </c>
      <c r="AZ322" s="9">
        <f t="shared" si="129"/>
        <v>0</v>
      </c>
      <c r="BA322" s="1" t="e">
        <f t="shared" si="137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>
        <f t="shared" si="118"/>
        <v>473</v>
      </c>
      <c r="C323" s="3">
        <v>124</v>
      </c>
      <c r="D323" s="3">
        <v>1526</v>
      </c>
      <c r="E323" s="3">
        <v>20</v>
      </c>
      <c r="F323" s="3">
        <v>0</v>
      </c>
      <c r="G323" s="3">
        <v>453</v>
      </c>
      <c r="H323" s="3">
        <v>0</v>
      </c>
      <c r="I323" s="3">
        <v>0</v>
      </c>
      <c r="J323" s="80">
        <v>0</v>
      </c>
      <c r="K323" s="80">
        <v>0</v>
      </c>
      <c r="L323" s="80">
        <v>0</v>
      </c>
      <c r="M323" s="11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116"/>
      <c r="Z323" s="3"/>
      <c r="AA323" s="1">
        <f t="shared" si="130"/>
        <v>1526</v>
      </c>
      <c r="AB323" s="1">
        <f t="shared" si="130"/>
        <v>20</v>
      </c>
      <c r="AC323" s="1">
        <f t="shared" si="131"/>
        <v>453</v>
      </c>
      <c r="AD323" s="1">
        <f t="shared" si="132"/>
        <v>0</v>
      </c>
      <c r="AE323" s="1">
        <f t="shared" si="138"/>
        <v>-1</v>
      </c>
      <c r="AF323" s="1">
        <f t="shared" si="133"/>
        <v>1</v>
      </c>
      <c r="AG323" s="1">
        <f t="shared" si="133"/>
        <v>0</v>
      </c>
      <c r="AH323" s="1">
        <f t="shared" si="133"/>
        <v>0</v>
      </c>
      <c r="AI323" s="1">
        <f t="shared" si="139"/>
        <v>0</v>
      </c>
      <c r="AJ323" s="9">
        <f t="shared" si="119"/>
        <v>0</v>
      </c>
      <c r="AK323" s="9">
        <f t="shared" si="120"/>
        <v>9.4599999999999997E-3</v>
      </c>
      <c r="AL323" s="9">
        <f t="shared" si="121"/>
        <v>4.0000000000000002E-4</v>
      </c>
      <c r="AM323" s="9">
        <f t="shared" si="122"/>
        <v>9.0600000000000003E-3</v>
      </c>
      <c r="AN323" s="9">
        <f t="shared" si="123"/>
        <v>0</v>
      </c>
      <c r="AO323" s="9">
        <f t="shared" si="124"/>
        <v>0</v>
      </c>
      <c r="AP323" s="1">
        <f t="shared" si="134"/>
        <v>0</v>
      </c>
      <c r="AQ323" s="1">
        <f t="shared" si="134"/>
        <v>0</v>
      </c>
      <c r="AS323" s="1">
        <f t="shared" si="135"/>
        <v>0</v>
      </c>
      <c r="AT323" s="1">
        <f t="shared" si="140"/>
        <v>0</v>
      </c>
      <c r="AU323" s="1">
        <f t="shared" si="125"/>
        <v>0</v>
      </c>
      <c r="AV323" s="9">
        <f t="shared" si="136"/>
        <v>0</v>
      </c>
      <c r="AW323" s="9">
        <f t="shared" si="126"/>
        <v>0</v>
      </c>
      <c r="AX323" s="9">
        <f t="shared" si="127"/>
        <v>0</v>
      </c>
      <c r="AY323" s="9">
        <f t="shared" si="128"/>
        <v>0</v>
      </c>
      <c r="AZ323" s="9">
        <f t="shared" si="129"/>
        <v>0</v>
      </c>
      <c r="BA323" s="1" t="e">
        <f t="shared" si="137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>
        <f t="shared" si="118"/>
        <v>473</v>
      </c>
      <c r="C324" s="3">
        <v>125</v>
      </c>
      <c r="D324" s="3">
        <v>1526</v>
      </c>
      <c r="E324" s="3">
        <v>18</v>
      </c>
      <c r="F324" s="3">
        <v>0</v>
      </c>
      <c r="G324" s="3">
        <v>455</v>
      </c>
      <c r="H324" s="3">
        <v>0</v>
      </c>
      <c r="I324" s="3">
        <v>0</v>
      </c>
      <c r="J324" s="80">
        <v>0</v>
      </c>
      <c r="K324" s="80">
        <v>0</v>
      </c>
      <c r="L324" s="80">
        <v>0</v>
      </c>
      <c r="M324" s="11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116"/>
      <c r="Z324" s="3"/>
      <c r="AA324" s="1">
        <f t="shared" si="130"/>
        <v>1526</v>
      </c>
      <c r="AB324" s="1">
        <f t="shared" si="130"/>
        <v>18</v>
      </c>
      <c r="AC324" s="1">
        <f t="shared" si="131"/>
        <v>455</v>
      </c>
      <c r="AD324" s="1">
        <f t="shared" si="132"/>
        <v>0</v>
      </c>
      <c r="AE324" s="1">
        <f t="shared" si="138"/>
        <v>-2</v>
      </c>
      <c r="AF324" s="1">
        <f t="shared" si="133"/>
        <v>2</v>
      </c>
      <c r="AG324" s="1">
        <f t="shared" si="133"/>
        <v>0</v>
      </c>
      <c r="AH324" s="1">
        <f t="shared" si="133"/>
        <v>0</v>
      </c>
      <c r="AI324" s="1">
        <f t="shared" si="139"/>
        <v>0</v>
      </c>
      <c r="AJ324" s="9">
        <f t="shared" si="119"/>
        <v>0</v>
      </c>
      <c r="AK324" s="9">
        <f t="shared" si="120"/>
        <v>9.4599999999999997E-3</v>
      </c>
      <c r="AL324" s="9">
        <f t="shared" si="121"/>
        <v>3.6000000000000002E-4</v>
      </c>
      <c r="AM324" s="9">
        <f t="shared" si="122"/>
        <v>9.1000000000000004E-3</v>
      </c>
      <c r="AN324" s="9">
        <f t="shared" si="123"/>
        <v>0</v>
      </c>
      <c r="AO324" s="9">
        <f t="shared" si="124"/>
        <v>0</v>
      </c>
      <c r="AP324" s="1">
        <f t="shared" si="134"/>
        <v>0</v>
      </c>
      <c r="AQ324" s="1">
        <f t="shared" si="134"/>
        <v>0</v>
      </c>
      <c r="AS324" s="1">
        <f t="shared" si="135"/>
        <v>0</v>
      </c>
      <c r="AT324" s="1">
        <f t="shared" si="140"/>
        <v>0</v>
      </c>
      <c r="AU324" s="1">
        <f t="shared" si="125"/>
        <v>0</v>
      </c>
      <c r="AV324" s="9">
        <f t="shared" si="136"/>
        <v>0</v>
      </c>
      <c r="AW324" s="9">
        <f t="shared" si="126"/>
        <v>0</v>
      </c>
      <c r="AX324" s="9">
        <f t="shared" si="127"/>
        <v>0</v>
      </c>
      <c r="AY324" s="9">
        <f t="shared" si="128"/>
        <v>0</v>
      </c>
      <c r="AZ324" s="9">
        <f t="shared" si="129"/>
        <v>0</v>
      </c>
      <c r="BA324" s="1" t="e">
        <f t="shared" si="137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>
        <f t="shared" si="118"/>
        <v>473</v>
      </c>
      <c r="C325" s="3">
        <v>126</v>
      </c>
      <c r="D325" s="3">
        <v>1526</v>
      </c>
      <c r="E325" s="3">
        <v>17</v>
      </c>
      <c r="F325" s="3">
        <v>0</v>
      </c>
      <c r="G325" s="3">
        <v>456</v>
      </c>
      <c r="H325" s="3">
        <v>0</v>
      </c>
      <c r="I325" s="3">
        <v>0</v>
      </c>
      <c r="J325" s="80">
        <v>0</v>
      </c>
      <c r="K325" s="80">
        <v>0</v>
      </c>
      <c r="L325" s="80">
        <v>0</v>
      </c>
      <c r="M325" s="11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116"/>
      <c r="Z325" s="3"/>
      <c r="AA325" s="1">
        <f t="shared" si="130"/>
        <v>1526</v>
      </c>
      <c r="AB325" s="1">
        <f t="shared" si="130"/>
        <v>17</v>
      </c>
      <c r="AC325" s="1">
        <f t="shared" si="131"/>
        <v>456</v>
      </c>
      <c r="AD325" s="1">
        <f t="shared" si="132"/>
        <v>0</v>
      </c>
      <c r="AE325" s="1">
        <f t="shared" si="138"/>
        <v>-1</v>
      </c>
      <c r="AF325" s="1">
        <f t="shared" si="133"/>
        <v>1</v>
      </c>
      <c r="AG325" s="1">
        <f t="shared" si="133"/>
        <v>0</v>
      </c>
      <c r="AH325" s="1">
        <f t="shared" si="133"/>
        <v>0</v>
      </c>
      <c r="AI325" s="1">
        <f t="shared" si="139"/>
        <v>0</v>
      </c>
      <c r="AJ325" s="9">
        <f t="shared" si="119"/>
        <v>0</v>
      </c>
      <c r="AK325" s="9">
        <f t="shared" si="120"/>
        <v>9.4599999999999997E-3</v>
      </c>
      <c r="AL325" s="9">
        <f t="shared" si="121"/>
        <v>3.4000000000000002E-4</v>
      </c>
      <c r="AM325" s="9">
        <f t="shared" si="122"/>
        <v>9.1199999999999996E-3</v>
      </c>
      <c r="AN325" s="9">
        <f t="shared" si="123"/>
        <v>0</v>
      </c>
      <c r="AO325" s="9">
        <f t="shared" si="124"/>
        <v>0</v>
      </c>
      <c r="AP325" s="1">
        <f t="shared" si="134"/>
        <v>0</v>
      </c>
      <c r="AQ325" s="1">
        <f t="shared" si="134"/>
        <v>0</v>
      </c>
      <c r="AS325" s="1">
        <f t="shared" si="135"/>
        <v>0</v>
      </c>
      <c r="AT325" s="1">
        <f t="shared" si="140"/>
        <v>0</v>
      </c>
      <c r="AU325" s="1">
        <f t="shared" si="125"/>
        <v>0</v>
      </c>
      <c r="AV325" s="9">
        <f t="shared" si="136"/>
        <v>0</v>
      </c>
      <c r="AW325" s="9">
        <f t="shared" si="126"/>
        <v>0</v>
      </c>
      <c r="AX325" s="9">
        <f t="shared" si="127"/>
        <v>0</v>
      </c>
      <c r="AY325" s="9">
        <f t="shared" si="128"/>
        <v>0</v>
      </c>
      <c r="AZ325" s="9">
        <f t="shared" si="129"/>
        <v>0</v>
      </c>
      <c r="BA325" s="1" t="e">
        <f t="shared" si="137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>
        <f t="shared" si="118"/>
        <v>474</v>
      </c>
      <c r="C326" s="3">
        <v>127</v>
      </c>
      <c r="D326" s="3">
        <v>1525</v>
      </c>
      <c r="E326" s="3">
        <v>16</v>
      </c>
      <c r="F326" s="3">
        <v>0</v>
      </c>
      <c r="G326" s="3">
        <v>458</v>
      </c>
      <c r="H326" s="3">
        <v>0</v>
      </c>
      <c r="I326" s="3">
        <v>0</v>
      </c>
      <c r="J326" s="80">
        <v>0</v>
      </c>
      <c r="K326" s="80">
        <v>0</v>
      </c>
      <c r="L326" s="80">
        <v>0</v>
      </c>
      <c r="M326" s="11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116"/>
      <c r="Z326" s="3"/>
      <c r="AA326" s="1">
        <f t="shared" si="130"/>
        <v>1525</v>
      </c>
      <c r="AB326" s="1">
        <f t="shared" si="130"/>
        <v>16</v>
      </c>
      <c r="AC326" s="1">
        <f t="shared" si="131"/>
        <v>458</v>
      </c>
      <c r="AD326" s="1">
        <f t="shared" si="132"/>
        <v>0</v>
      </c>
      <c r="AE326" s="1">
        <f t="shared" si="138"/>
        <v>-1</v>
      </c>
      <c r="AF326" s="1">
        <f t="shared" si="133"/>
        <v>2</v>
      </c>
      <c r="AG326" s="1">
        <f t="shared" si="133"/>
        <v>0</v>
      </c>
      <c r="AH326" s="1">
        <f t="shared" si="133"/>
        <v>0</v>
      </c>
      <c r="AI326" s="1">
        <f t="shared" si="139"/>
        <v>1</v>
      </c>
      <c r="AJ326" s="9">
        <f t="shared" si="119"/>
        <v>0</v>
      </c>
      <c r="AK326" s="9">
        <f t="shared" si="120"/>
        <v>9.4800000000000006E-3</v>
      </c>
      <c r="AL326" s="9">
        <f t="shared" si="121"/>
        <v>3.2000000000000003E-4</v>
      </c>
      <c r="AM326" s="9">
        <f t="shared" si="122"/>
        <v>9.1599999999999997E-3</v>
      </c>
      <c r="AN326" s="9">
        <f t="shared" si="123"/>
        <v>0</v>
      </c>
      <c r="AO326" s="9">
        <f t="shared" si="124"/>
        <v>2.0000000000000002E-5</v>
      </c>
      <c r="AP326" s="1">
        <f t="shared" si="134"/>
        <v>0</v>
      </c>
      <c r="AQ326" s="1">
        <f t="shared" si="134"/>
        <v>0</v>
      </c>
      <c r="AS326" s="1">
        <f t="shared" si="135"/>
        <v>0</v>
      </c>
      <c r="AT326" s="1">
        <f t="shared" si="140"/>
        <v>0</v>
      </c>
      <c r="AU326" s="1">
        <f t="shared" si="125"/>
        <v>0</v>
      </c>
      <c r="AV326" s="9">
        <f t="shared" si="136"/>
        <v>0</v>
      </c>
      <c r="AW326" s="9">
        <f t="shared" si="126"/>
        <v>0</v>
      </c>
      <c r="AX326" s="9">
        <f t="shared" si="127"/>
        <v>0</v>
      </c>
      <c r="AY326" s="9">
        <f t="shared" si="128"/>
        <v>0</v>
      </c>
      <c r="AZ326" s="9">
        <f t="shared" si="129"/>
        <v>0</v>
      </c>
      <c r="BA326" s="1" t="e">
        <f t="shared" si="137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>
        <f t="shared" si="118"/>
        <v>473</v>
      </c>
      <c r="C327" s="3">
        <v>128</v>
      </c>
      <c r="D327" s="3">
        <v>1525</v>
      </c>
      <c r="E327" s="3">
        <v>14</v>
      </c>
      <c r="F327" s="3">
        <v>0</v>
      </c>
      <c r="G327" s="3">
        <v>459</v>
      </c>
      <c r="H327" s="3">
        <v>0</v>
      </c>
      <c r="I327" s="3">
        <v>0</v>
      </c>
      <c r="J327" s="80">
        <v>0</v>
      </c>
      <c r="K327" s="80">
        <v>0</v>
      </c>
      <c r="L327" s="80">
        <v>0</v>
      </c>
      <c r="M327" s="11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116"/>
      <c r="Z327" s="3"/>
      <c r="AA327" s="1">
        <f t="shared" si="130"/>
        <v>1525</v>
      </c>
      <c r="AB327" s="1">
        <f t="shared" si="130"/>
        <v>14</v>
      </c>
      <c r="AC327" s="1">
        <f t="shared" si="131"/>
        <v>459</v>
      </c>
      <c r="AD327" s="1">
        <f t="shared" si="132"/>
        <v>0</v>
      </c>
      <c r="AE327" s="1">
        <f t="shared" si="138"/>
        <v>-2</v>
      </c>
      <c r="AF327" s="1">
        <f t="shared" si="133"/>
        <v>1</v>
      </c>
      <c r="AG327" s="1">
        <f t="shared" si="133"/>
        <v>0</v>
      </c>
      <c r="AH327" s="1">
        <f t="shared" si="133"/>
        <v>0</v>
      </c>
      <c r="AI327" s="1">
        <f t="shared" si="139"/>
        <v>-1</v>
      </c>
      <c r="AJ327" s="9">
        <f t="shared" si="119"/>
        <v>0</v>
      </c>
      <c r="AK327" s="9">
        <f t="shared" si="120"/>
        <v>9.4599999999999997E-3</v>
      </c>
      <c r="AL327" s="9">
        <f t="shared" si="121"/>
        <v>2.7999999999999998E-4</v>
      </c>
      <c r="AM327" s="9">
        <f t="shared" si="122"/>
        <v>9.1800000000000007E-3</v>
      </c>
      <c r="AN327" s="9">
        <f t="shared" si="123"/>
        <v>0</v>
      </c>
      <c r="AO327" s="9">
        <f t="shared" si="124"/>
        <v>-2.0000000000000002E-5</v>
      </c>
      <c r="AP327" s="1">
        <f t="shared" si="134"/>
        <v>0</v>
      </c>
      <c r="AQ327" s="1">
        <f t="shared" si="134"/>
        <v>0</v>
      </c>
      <c r="AS327" s="1">
        <f t="shared" si="135"/>
        <v>0</v>
      </c>
      <c r="AT327" s="1">
        <f t="shared" si="140"/>
        <v>0</v>
      </c>
      <c r="AU327" s="1">
        <f t="shared" si="125"/>
        <v>0</v>
      </c>
      <c r="AV327" s="9">
        <f t="shared" si="136"/>
        <v>0</v>
      </c>
      <c r="AW327" s="9">
        <f t="shared" si="126"/>
        <v>0</v>
      </c>
      <c r="AX327" s="9">
        <f t="shared" si="127"/>
        <v>0</v>
      </c>
      <c r="AY327" s="9">
        <f t="shared" si="128"/>
        <v>0</v>
      </c>
      <c r="AZ327" s="9">
        <f t="shared" si="129"/>
        <v>0</v>
      </c>
      <c r="BA327" s="1" t="e">
        <f t="shared" si="137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>
        <f t="shared" si="118"/>
        <v>474</v>
      </c>
      <c r="C328" s="3">
        <v>129</v>
      </c>
      <c r="D328" s="3">
        <v>1525</v>
      </c>
      <c r="E328" s="3">
        <v>14</v>
      </c>
      <c r="F328" s="3">
        <v>0</v>
      </c>
      <c r="G328" s="3">
        <v>460</v>
      </c>
      <c r="H328" s="3">
        <v>0</v>
      </c>
      <c r="I328" s="3">
        <v>0</v>
      </c>
      <c r="J328" s="80">
        <v>0</v>
      </c>
      <c r="K328" s="80">
        <v>0</v>
      </c>
      <c r="L328" s="80">
        <v>0</v>
      </c>
      <c r="M328" s="11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116"/>
      <c r="Z328" s="3"/>
      <c r="AA328" s="1">
        <f t="shared" si="130"/>
        <v>1525</v>
      </c>
      <c r="AB328" s="1">
        <f t="shared" si="130"/>
        <v>14</v>
      </c>
      <c r="AC328" s="1">
        <f t="shared" si="131"/>
        <v>460</v>
      </c>
      <c r="AD328" s="1">
        <f t="shared" si="132"/>
        <v>0</v>
      </c>
      <c r="AE328" s="1">
        <f t="shared" si="138"/>
        <v>0</v>
      </c>
      <c r="AF328" s="1">
        <f t="shared" si="133"/>
        <v>1</v>
      </c>
      <c r="AG328" s="1">
        <f t="shared" si="133"/>
        <v>0</v>
      </c>
      <c r="AH328" s="1">
        <f t="shared" si="133"/>
        <v>0</v>
      </c>
      <c r="AI328" s="1">
        <f t="shared" si="139"/>
        <v>1</v>
      </c>
      <c r="AJ328" s="9">
        <f t="shared" si="119"/>
        <v>0</v>
      </c>
      <c r="AK328" s="9">
        <f t="shared" si="120"/>
        <v>9.4800000000000006E-3</v>
      </c>
      <c r="AL328" s="9">
        <f t="shared" si="121"/>
        <v>2.7999999999999998E-4</v>
      </c>
      <c r="AM328" s="9">
        <f t="shared" si="122"/>
        <v>9.1999999999999998E-3</v>
      </c>
      <c r="AN328" s="9">
        <f t="shared" si="123"/>
        <v>0</v>
      </c>
      <c r="AO328" s="9">
        <f t="shared" si="124"/>
        <v>2.0000000000000002E-5</v>
      </c>
      <c r="AP328" s="1">
        <f t="shared" si="134"/>
        <v>0</v>
      </c>
      <c r="AQ328" s="1">
        <f t="shared" si="134"/>
        <v>0</v>
      </c>
      <c r="AS328" s="1">
        <f t="shared" si="135"/>
        <v>0</v>
      </c>
      <c r="AT328" s="1">
        <f t="shared" si="140"/>
        <v>0</v>
      </c>
      <c r="AU328" s="1">
        <f t="shared" si="125"/>
        <v>0</v>
      </c>
      <c r="AV328" s="9">
        <f t="shared" si="136"/>
        <v>0</v>
      </c>
      <c r="AW328" s="9">
        <f t="shared" si="126"/>
        <v>0</v>
      </c>
      <c r="AX328" s="9">
        <f t="shared" si="127"/>
        <v>0</v>
      </c>
      <c r="AY328" s="9">
        <f t="shared" si="128"/>
        <v>0</v>
      </c>
      <c r="AZ328" s="9">
        <f t="shared" si="129"/>
        <v>0</v>
      </c>
      <c r="BA328" s="1" t="e">
        <f t="shared" si="137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>
        <f t="shared" si="118"/>
        <v>474</v>
      </c>
      <c r="C329" s="3">
        <v>130</v>
      </c>
      <c r="D329" s="3">
        <v>1525</v>
      </c>
      <c r="E329" s="3">
        <v>13</v>
      </c>
      <c r="F329" s="3">
        <v>0</v>
      </c>
      <c r="G329" s="3">
        <v>461</v>
      </c>
      <c r="H329" s="3">
        <v>0</v>
      </c>
      <c r="I329" s="3">
        <v>0</v>
      </c>
      <c r="J329" s="80">
        <v>0</v>
      </c>
      <c r="K329" s="80">
        <v>0</v>
      </c>
      <c r="L329" s="80">
        <v>0</v>
      </c>
      <c r="M329" s="11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116"/>
      <c r="Z329" s="3"/>
      <c r="AA329" s="1">
        <f t="shared" si="130"/>
        <v>1525</v>
      </c>
      <c r="AB329" s="1">
        <f t="shared" si="130"/>
        <v>13</v>
      </c>
      <c r="AC329" s="1">
        <f t="shared" si="131"/>
        <v>461</v>
      </c>
      <c r="AD329" s="1">
        <f t="shared" si="132"/>
        <v>0</v>
      </c>
      <c r="AE329" s="1">
        <f t="shared" si="138"/>
        <v>-1</v>
      </c>
      <c r="AF329" s="1">
        <f t="shared" si="133"/>
        <v>1</v>
      </c>
      <c r="AG329" s="1">
        <f t="shared" si="133"/>
        <v>0</v>
      </c>
      <c r="AH329" s="1">
        <f t="shared" si="133"/>
        <v>0</v>
      </c>
      <c r="AI329" s="1">
        <f t="shared" si="139"/>
        <v>0</v>
      </c>
      <c r="AJ329" s="9">
        <f t="shared" si="119"/>
        <v>0</v>
      </c>
      <c r="AK329" s="9">
        <f t="shared" si="120"/>
        <v>9.4800000000000006E-3</v>
      </c>
      <c r="AL329" s="9">
        <f t="shared" si="121"/>
        <v>2.5999999999999998E-4</v>
      </c>
      <c r="AM329" s="9">
        <f t="shared" si="122"/>
        <v>9.2200000000000008E-3</v>
      </c>
      <c r="AN329" s="9">
        <f t="shared" si="123"/>
        <v>0</v>
      </c>
      <c r="AO329" s="9">
        <f t="shared" si="124"/>
        <v>0</v>
      </c>
      <c r="AP329" s="1">
        <f t="shared" si="134"/>
        <v>0</v>
      </c>
      <c r="AQ329" s="1">
        <f t="shared" si="134"/>
        <v>0</v>
      </c>
      <c r="AS329" s="1">
        <f t="shared" si="135"/>
        <v>0</v>
      </c>
      <c r="AT329" s="1">
        <f t="shared" si="140"/>
        <v>0</v>
      </c>
      <c r="AU329" s="1">
        <f t="shared" si="125"/>
        <v>0</v>
      </c>
      <c r="AV329" s="9">
        <f t="shared" si="136"/>
        <v>0</v>
      </c>
      <c r="AW329" s="9">
        <f t="shared" si="126"/>
        <v>0</v>
      </c>
      <c r="AX329" s="9">
        <f t="shared" si="127"/>
        <v>0</v>
      </c>
      <c r="AY329" s="9">
        <f t="shared" si="128"/>
        <v>0</v>
      </c>
      <c r="AZ329" s="9">
        <f t="shared" si="129"/>
        <v>0</v>
      </c>
      <c r="BA329" s="1" t="e">
        <f t="shared" si="137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>
        <f t="shared" si="118"/>
        <v>474</v>
      </c>
      <c r="C330" s="3">
        <v>131</v>
      </c>
      <c r="D330" s="3">
        <v>1525</v>
      </c>
      <c r="E330" s="3">
        <v>12</v>
      </c>
      <c r="F330" s="3">
        <v>0</v>
      </c>
      <c r="G330" s="3">
        <v>462</v>
      </c>
      <c r="H330" s="3">
        <v>0</v>
      </c>
      <c r="I330" s="3">
        <v>0</v>
      </c>
      <c r="J330" s="80">
        <v>0</v>
      </c>
      <c r="K330" s="80">
        <v>0</v>
      </c>
      <c r="L330" s="80">
        <v>0</v>
      </c>
      <c r="M330" s="11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116"/>
      <c r="Z330" s="3"/>
      <c r="AA330" s="1">
        <f t="shared" si="130"/>
        <v>1525</v>
      </c>
      <c r="AB330" s="1">
        <f t="shared" si="130"/>
        <v>12</v>
      </c>
      <c r="AC330" s="1">
        <f t="shared" si="131"/>
        <v>462</v>
      </c>
      <c r="AD330" s="1">
        <f t="shared" si="132"/>
        <v>0</v>
      </c>
      <c r="AE330" s="1">
        <f t="shared" si="138"/>
        <v>-1</v>
      </c>
      <c r="AF330" s="1">
        <f t="shared" si="133"/>
        <v>1</v>
      </c>
      <c r="AG330" s="1">
        <f t="shared" si="133"/>
        <v>0</v>
      </c>
      <c r="AH330" s="1">
        <f t="shared" si="133"/>
        <v>0</v>
      </c>
      <c r="AI330" s="1">
        <f t="shared" si="139"/>
        <v>0</v>
      </c>
      <c r="AJ330" s="9">
        <f t="shared" si="119"/>
        <v>0</v>
      </c>
      <c r="AK330" s="9">
        <f t="shared" si="120"/>
        <v>9.4800000000000006E-3</v>
      </c>
      <c r="AL330" s="9">
        <f t="shared" si="121"/>
        <v>2.4000000000000001E-4</v>
      </c>
      <c r="AM330" s="9">
        <f t="shared" si="122"/>
        <v>9.2399999999999999E-3</v>
      </c>
      <c r="AN330" s="9">
        <f t="shared" si="123"/>
        <v>0</v>
      </c>
      <c r="AO330" s="9">
        <f t="shared" si="124"/>
        <v>0</v>
      </c>
      <c r="AP330" s="1">
        <f t="shared" si="134"/>
        <v>0</v>
      </c>
      <c r="AQ330" s="1">
        <f t="shared" si="134"/>
        <v>0</v>
      </c>
      <c r="AS330" s="1">
        <f t="shared" si="135"/>
        <v>0</v>
      </c>
      <c r="AT330" s="1">
        <f t="shared" si="140"/>
        <v>0</v>
      </c>
      <c r="AU330" s="1">
        <f t="shared" si="125"/>
        <v>0</v>
      </c>
      <c r="AV330" s="9">
        <f t="shared" si="136"/>
        <v>0</v>
      </c>
      <c r="AW330" s="9">
        <f t="shared" si="126"/>
        <v>0</v>
      </c>
      <c r="AX330" s="9">
        <f t="shared" si="127"/>
        <v>0</v>
      </c>
      <c r="AY330" s="9">
        <f t="shared" si="128"/>
        <v>0</v>
      </c>
      <c r="AZ330" s="9">
        <f t="shared" si="129"/>
        <v>0</v>
      </c>
      <c r="BA330" s="1" t="e">
        <f t="shared" si="137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>
        <f t="shared" si="118"/>
        <v>474</v>
      </c>
      <c r="C331" s="3">
        <v>132</v>
      </c>
      <c r="D331" s="3">
        <v>1524</v>
      </c>
      <c r="E331" s="3">
        <v>11</v>
      </c>
      <c r="F331" s="3">
        <v>0</v>
      </c>
      <c r="G331" s="3">
        <v>463</v>
      </c>
      <c r="H331" s="3">
        <v>0</v>
      </c>
      <c r="I331" s="3">
        <v>0</v>
      </c>
      <c r="J331" s="80">
        <v>0</v>
      </c>
      <c r="K331" s="80">
        <v>0</v>
      </c>
      <c r="L331" s="80">
        <v>0</v>
      </c>
      <c r="M331" s="11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116"/>
      <c r="Z331" s="3"/>
      <c r="AA331" s="1">
        <f t="shared" si="130"/>
        <v>1524</v>
      </c>
      <c r="AB331" s="1">
        <f t="shared" si="130"/>
        <v>11</v>
      </c>
      <c r="AC331" s="1">
        <f t="shared" si="131"/>
        <v>463</v>
      </c>
      <c r="AD331" s="1">
        <f t="shared" si="132"/>
        <v>0</v>
      </c>
      <c r="AE331" s="1">
        <f t="shared" si="138"/>
        <v>-1</v>
      </c>
      <c r="AF331" s="1">
        <f t="shared" si="133"/>
        <v>1</v>
      </c>
      <c r="AG331" s="1">
        <f t="shared" si="133"/>
        <v>0</v>
      </c>
      <c r="AH331" s="1">
        <f t="shared" si="133"/>
        <v>0</v>
      </c>
      <c r="AI331" s="1">
        <f t="shared" si="139"/>
        <v>0</v>
      </c>
      <c r="AJ331" s="9">
        <f t="shared" si="119"/>
        <v>0</v>
      </c>
      <c r="AK331" s="9">
        <f t="shared" si="120"/>
        <v>9.4800000000000006E-3</v>
      </c>
      <c r="AL331" s="9">
        <f t="shared" si="121"/>
        <v>2.2000000000000001E-4</v>
      </c>
      <c r="AM331" s="9">
        <f t="shared" si="122"/>
        <v>9.2599999999999991E-3</v>
      </c>
      <c r="AN331" s="9">
        <f t="shared" si="123"/>
        <v>0</v>
      </c>
      <c r="AO331" s="9">
        <f t="shared" si="124"/>
        <v>0</v>
      </c>
      <c r="AP331" s="1">
        <f t="shared" si="134"/>
        <v>0</v>
      </c>
      <c r="AQ331" s="1">
        <f t="shared" si="134"/>
        <v>0</v>
      </c>
      <c r="AS331" s="1">
        <f t="shared" si="135"/>
        <v>0</v>
      </c>
      <c r="AT331" s="1">
        <f t="shared" si="140"/>
        <v>0</v>
      </c>
      <c r="AU331" s="1">
        <f t="shared" si="125"/>
        <v>0</v>
      </c>
      <c r="AV331" s="9">
        <f t="shared" si="136"/>
        <v>0</v>
      </c>
      <c r="AW331" s="9">
        <f t="shared" si="126"/>
        <v>0</v>
      </c>
      <c r="AX331" s="9">
        <f t="shared" si="127"/>
        <v>0</v>
      </c>
      <c r="AY331" s="9">
        <f t="shared" si="128"/>
        <v>0</v>
      </c>
      <c r="AZ331" s="9">
        <f t="shared" si="129"/>
        <v>0</v>
      </c>
      <c r="BA331" s="1" t="e">
        <f t="shared" si="137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>
        <f t="shared" si="118"/>
        <v>474</v>
      </c>
      <c r="C332" s="3">
        <v>133</v>
      </c>
      <c r="D332" s="3">
        <v>1524</v>
      </c>
      <c r="E332" s="3">
        <v>10</v>
      </c>
      <c r="F332" s="3">
        <v>0</v>
      </c>
      <c r="G332" s="3">
        <v>464</v>
      </c>
      <c r="H332" s="3">
        <v>0</v>
      </c>
      <c r="I332" s="3">
        <v>0</v>
      </c>
      <c r="J332" s="80">
        <v>0</v>
      </c>
      <c r="K332" s="80">
        <v>0</v>
      </c>
      <c r="L332" s="80">
        <v>0</v>
      </c>
      <c r="M332" s="11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116"/>
      <c r="Z332" s="3"/>
      <c r="AA332" s="1">
        <f t="shared" si="130"/>
        <v>1524</v>
      </c>
      <c r="AB332" s="1">
        <f t="shared" si="130"/>
        <v>10</v>
      </c>
      <c r="AC332" s="1">
        <f t="shared" si="131"/>
        <v>464</v>
      </c>
      <c r="AD332" s="1">
        <f t="shared" si="132"/>
        <v>0</v>
      </c>
      <c r="AE332" s="1">
        <f t="shared" si="138"/>
        <v>-1</v>
      </c>
      <c r="AF332" s="1">
        <f t="shared" si="133"/>
        <v>1</v>
      </c>
      <c r="AG332" s="1">
        <f t="shared" si="133"/>
        <v>0</v>
      </c>
      <c r="AH332" s="1">
        <f t="shared" si="133"/>
        <v>0</v>
      </c>
      <c r="AI332" s="1">
        <f t="shared" si="139"/>
        <v>0</v>
      </c>
      <c r="AJ332" s="9">
        <f t="shared" si="119"/>
        <v>0</v>
      </c>
      <c r="AK332" s="9">
        <f t="shared" si="120"/>
        <v>9.4800000000000006E-3</v>
      </c>
      <c r="AL332" s="9">
        <f t="shared" si="121"/>
        <v>2.0000000000000001E-4</v>
      </c>
      <c r="AM332" s="9">
        <f t="shared" si="122"/>
        <v>9.2800000000000001E-3</v>
      </c>
      <c r="AN332" s="9">
        <f t="shared" si="123"/>
        <v>0</v>
      </c>
      <c r="AO332" s="9">
        <f t="shared" si="124"/>
        <v>0</v>
      </c>
      <c r="AP332" s="1">
        <f t="shared" si="134"/>
        <v>0</v>
      </c>
      <c r="AQ332" s="1">
        <f t="shared" si="134"/>
        <v>0</v>
      </c>
      <c r="AS332" s="1">
        <f t="shared" si="135"/>
        <v>0</v>
      </c>
      <c r="AT332" s="1">
        <f t="shared" si="140"/>
        <v>0</v>
      </c>
      <c r="AU332" s="1">
        <f t="shared" si="125"/>
        <v>0</v>
      </c>
      <c r="AV332" s="9">
        <f t="shared" si="136"/>
        <v>0</v>
      </c>
      <c r="AW332" s="9">
        <f t="shared" si="126"/>
        <v>0</v>
      </c>
      <c r="AX332" s="9">
        <f t="shared" si="127"/>
        <v>0</v>
      </c>
      <c r="AY332" s="9">
        <f t="shared" si="128"/>
        <v>0</v>
      </c>
      <c r="AZ332" s="9">
        <f t="shared" si="129"/>
        <v>0</v>
      </c>
      <c r="BA332" s="1" t="e">
        <f t="shared" si="137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>
        <f t="shared" si="118"/>
        <v>475</v>
      </c>
      <c r="C333" s="3">
        <v>134</v>
      </c>
      <c r="D333" s="3">
        <v>1524</v>
      </c>
      <c r="E333" s="3">
        <v>10</v>
      </c>
      <c r="F333" s="3">
        <v>0</v>
      </c>
      <c r="G333" s="3">
        <v>465</v>
      </c>
      <c r="H333" s="3">
        <v>0</v>
      </c>
      <c r="I333" s="3">
        <v>0</v>
      </c>
      <c r="J333" s="80">
        <v>0</v>
      </c>
      <c r="K333" s="80">
        <v>0</v>
      </c>
      <c r="L333" s="80">
        <v>0</v>
      </c>
      <c r="M333" s="11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116"/>
      <c r="Z333" s="3"/>
      <c r="AA333" s="1">
        <f t="shared" si="130"/>
        <v>1524</v>
      </c>
      <c r="AB333" s="1">
        <f t="shared" si="130"/>
        <v>10</v>
      </c>
      <c r="AC333" s="1">
        <f t="shared" si="131"/>
        <v>465</v>
      </c>
      <c r="AD333" s="1">
        <f t="shared" si="132"/>
        <v>0</v>
      </c>
      <c r="AE333" s="1">
        <f t="shared" si="138"/>
        <v>0</v>
      </c>
      <c r="AF333" s="1">
        <f t="shared" si="133"/>
        <v>1</v>
      </c>
      <c r="AG333" s="1">
        <f t="shared" si="133"/>
        <v>0</v>
      </c>
      <c r="AH333" s="1">
        <f t="shared" si="133"/>
        <v>0</v>
      </c>
      <c r="AI333" s="1">
        <f t="shared" si="139"/>
        <v>1</v>
      </c>
      <c r="AJ333" s="9">
        <f t="shared" si="119"/>
        <v>0</v>
      </c>
      <c r="AK333" s="9">
        <f t="shared" si="120"/>
        <v>9.4999999999999998E-3</v>
      </c>
      <c r="AL333" s="9">
        <f t="shared" si="121"/>
        <v>2.0000000000000001E-4</v>
      </c>
      <c r="AM333" s="9">
        <f t="shared" si="122"/>
        <v>9.2999999999999992E-3</v>
      </c>
      <c r="AN333" s="9">
        <f t="shared" si="123"/>
        <v>0</v>
      </c>
      <c r="AO333" s="9">
        <f t="shared" si="124"/>
        <v>2.0000000000000002E-5</v>
      </c>
      <c r="AP333" s="1">
        <f t="shared" si="134"/>
        <v>0</v>
      </c>
      <c r="AQ333" s="1">
        <f t="shared" si="134"/>
        <v>0</v>
      </c>
      <c r="AS333" s="1">
        <f t="shared" si="135"/>
        <v>0</v>
      </c>
      <c r="AT333" s="1">
        <f t="shared" si="140"/>
        <v>0</v>
      </c>
      <c r="AU333" s="1">
        <f t="shared" si="125"/>
        <v>0</v>
      </c>
      <c r="AV333" s="9">
        <f t="shared" si="136"/>
        <v>0</v>
      </c>
      <c r="AW333" s="9">
        <f t="shared" si="126"/>
        <v>0</v>
      </c>
      <c r="AX333" s="9">
        <f t="shared" si="127"/>
        <v>0</v>
      </c>
      <c r="AY333" s="9">
        <f t="shared" si="128"/>
        <v>0</v>
      </c>
      <c r="AZ333" s="9">
        <f t="shared" si="129"/>
        <v>0</v>
      </c>
      <c r="BA333" s="1" t="e">
        <f t="shared" si="137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>
        <f t="shared" ref="B334:B373" si="141">IF(C334="",NA(),E334+G334+H334+I334)</f>
        <v>475</v>
      </c>
      <c r="C334" s="3">
        <v>135</v>
      </c>
      <c r="D334" s="3">
        <v>1524</v>
      </c>
      <c r="E334" s="3">
        <v>9</v>
      </c>
      <c r="F334" s="3">
        <v>0</v>
      </c>
      <c r="G334" s="3">
        <v>466</v>
      </c>
      <c r="H334" s="3">
        <v>0</v>
      </c>
      <c r="I334" s="3">
        <v>0</v>
      </c>
      <c r="J334" s="80">
        <v>0</v>
      </c>
      <c r="K334" s="80">
        <v>0</v>
      </c>
      <c r="L334" s="80">
        <v>0</v>
      </c>
      <c r="M334" s="11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116"/>
      <c r="Z334" s="3"/>
      <c r="AA334" s="1">
        <f t="shared" si="130"/>
        <v>1524</v>
      </c>
      <c r="AB334" s="1">
        <f t="shared" si="130"/>
        <v>9</v>
      </c>
      <c r="AC334" s="1">
        <f t="shared" si="131"/>
        <v>466</v>
      </c>
      <c r="AD334" s="1">
        <f t="shared" si="132"/>
        <v>0</v>
      </c>
      <c r="AE334" s="1">
        <f t="shared" si="138"/>
        <v>-1</v>
      </c>
      <c r="AF334" s="1">
        <f t="shared" si="133"/>
        <v>1</v>
      </c>
      <c r="AG334" s="1">
        <f t="shared" si="133"/>
        <v>0</v>
      </c>
      <c r="AH334" s="1">
        <f t="shared" si="133"/>
        <v>0</v>
      </c>
      <c r="AI334" s="1">
        <f t="shared" si="139"/>
        <v>0</v>
      </c>
      <c r="AJ334" s="9">
        <f t="shared" ref="AJ334:AJ373" si="142">IF(OR(ISNA(B334),B334=0),NA(),I334/B334)</f>
        <v>0</v>
      </c>
      <c r="AK334" s="9">
        <f t="shared" ref="AK334:AK373" si="143">IF(OR(ISNA(B334),B334=0),NA(),B334/$AK$11)</f>
        <v>9.4999999999999998E-3</v>
      </c>
      <c r="AL334" s="9">
        <f t="shared" ref="AL334:AL373" si="144">IF(OR(ISNA(B334),B334=0),NA(),E334/$AK$11)</f>
        <v>1.8000000000000001E-4</v>
      </c>
      <c r="AM334" s="9">
        <f t="shared" ref="AM334:AM373" si="145">IF(OR(ISNA(B334),B334=0),NA(),G334/$AK$11)</f>
        <v>9.3200000000000002E-3</v>
      </c>
      <c r="AN334" s="9">
        <f t="shared" ref="AN334:AN373" si="146">IF(OR(ISNA(B334),B334=0),NA(),I334/$AK$11)</f>
        <v>0</v>
      </c>
      <c r="AO334" s="9">
        <f t="shared" ref="AO334:AO373" si="147">+IF(OR(ISNA(B334),B334=0),NA(),AI334/$AK$11)</f>
        <v>0</v>
      </c>
      <c r="AP334" s="1">
        <f t="shared" si="134"/>
        <v>0</v>
      </c>
      <c r="AQ334" s="1">
        <f t="shared" si="134"/>
        <v>0</v>
      </c>
      <c r="AS334" s="1">
        <f t="shared" si="135"/>
        <v>0</v>
      </c>
      <c r="AT334" s="1">
        <f t="shared" si="140"/>
        <v>0</v>
      </c>
      <c r="AU334" s="1">
        <f t="shared" ref="AU334:AU373" si="148">IF(C334="",NA(),V334+W334+X334)</f>
        <v>0</v>
      </c>
      <c r="AV334" s="9">
        <f t="shared" si="136"/>
        <v>0</v>
      </c>
      <c r="AW334" s="9">
        <f t="shared" ref="AW334:AW373" si="149">IF(OR(ISNA(B334),B334=0),NA(),V334/$AK$11)</f>
        <v>0</v>
      </c>
      <c r="AX334" s="9">
        <f t="shared" ref="AX334:AX373" si="150">IF(OR(ISNA(B334),B334=0),NA(),W334/$AK$11)</f>
        <v>0</v>
      </c>
      <c r="AY334" s="9">
        <f t="shared" ref="AY334:AY373" si="151">IF(OR(ISNA(B334),B334=0),NA(),X334/$AK$11)</f>
        <v>0</v>
      </c>
      <c r="AZ334" s="9">
        <f t="shared" ref="AZ334:AZ373" si="152">IF(OR(ISNA(B334),B334=0),NA(),AT334/$AK$11)</f>
        <v>0</v>
      </c>
      <c r="BA334" s="1" t="e">
        <f t="shared" si="137"/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>
        <f t="shared" si="141"/>
        <v>475</v>
      </c>
      <c r="C335" s="3">
        <v>136</v>
      </c>
      <c r="D335" s="3">
        <v>1524</v>
      </c>
      <c r="E335" s="3">
        <v>9</v>
      </c>
      <c r="F335" s="3">
        <v>0</v>
      </c>
      <c r="G335" s="3">
        <v>466</v>
      </c>
      <c r="H335" s="3">
        <v>0</v>
      </c>
      <c r="I335" s="3">
        <v>0</v>
      </c>
      <c r="J335" s="80">
        <v>0</v>
      </c>
      <c r="K335" s="80">
        <v>0</v>
      </c>
      <c r="L335" s="80">
        <v>0</v>
      </c>
      <c r="M335" s="11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116"/>
      <c r="Z335" s="3"/>
      <c r="AA335" s="1">
        <f t="shared" ref="AA335:AB373" si="153">+D335+U335</f>
        <v>1524</v>
      </c>
      <c r="AB335" s="1">
        <f t="shared" si="153"/>
        <v>9</v>
      </c>
      <c r="AC335" s="1">
        <f t="shared" ref="AC335:AC373" si="154">+G335+W335</f>
        <v>466</v>
      </c>
      <c r="AD335" s="1">
        <f t="shared" ref="AD335:AD373" si="155">+I335+X335</f>
        <v>0</v>
      </c>
      <c r="AE335" s="1">
        <f t="shared" si="138"/>
        <v>0</v>
      </c>
      <c r="AF335" s="1">
        <f t="shared" ref="AF335:AH373" si="156">IF($C335="","",G335-G334)</f>
        <v>0</v>
      </c>
      <c r="AG335" s="1">
        <f t="shared" si="156"/>
        <v>0</v>
      </c>
      <c r="AH335" s="1">
        <f t="shared" si="156"/>
        <v>0</v>
      </c>
      <c r="AI335" s="1">
        <f t="shared" si="139"/>
        <v>0</v>
      </c>
      <c r="AJ335" s="9">
        <f t="shared" si="142"/>
        <v>0</v>
      </c>
      <c r="AK335" s="9">
        <f t="shared" si="143"/>
        <v>9.4999999999999998E-3</v>
      </c>
      <c r="AL335" s="9">
        <f t="shared" si="144"/>
        <v>1.8000000000000001E-4</v>
      </c>
      <c r="AM335" s="9">
        <f t="shared" si="145"/>
        <v>9.3200000000000002E-3</v>
      </c>
      <c r="AN335" s="9">
        <f t="shared" si="146"/>
        <v>0</v>
      </c>
      <c r="AO335" s="9">
        <f t="shared" si="147"/>
        <v>0</v>
      </c>
      <c r="AP335" s="1">
        <f t="shared" ref="AP335:AQ373" si="157">IF($C335="","",V335-V334)</f>
        <v>0</v>
      </c>
      <c r="AQ335" s="1">
        <f t="shared" si="157"/>
        <v>0</v>
      </c>
      <c r="AS335" s="1">
        <f t="shared" ref="AS335:AS373" si="158">IF($C335="","",X335-X334)</f>
        <v>0</v>
      </c>
      <c r="AT335" s="1">
        <f t="shared" si="140"/>
        <v>0</v>
      </c>
      <c r="AU335" s="1">
        <f t="shared" si="148"/>
        <v>0</v>
      </c>
      <c r="AV335" s="9">
        <f t="shared" ref="AV335:AV373" si="159">IF(OR(ISNA(B335),B335=0),NA(),AU335/$AK$11)</f>
        <v>0</v>
      </c>
      <c r="AW335" s="9">
        <f t="shared" si="149"/>
        <v>0</v>
      </c>
      <c r="AX335" s="9">
        <f t="shared" si="150"/>
        <v>0</v>
      </c>
      <c r="AY335" s="9">
        <f t="shared" si="151"/>
        <v>0</v>
      </c>
      <c r="AZ335" s="9">
        <f t="shared" si="152"/>
        <v>0</v>
      </c>
      <c r="BA335" s="1" t="e">
        <f t="shared" ref="BA335:BA373" si="160">IF(OR(ISNA(AU335),AU335=0),NA(),X335/AU335)</f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>
        <f t="shared" si="141"/>
        <v>475</v>
      </c>
      <c r="C336" s="3">
        <v>137</v>
      </c>
      <c r="D336" s="3">
        <v>1523</v>
      </c>
      <c r="E336" s="3">
        <v>8</v>
      </c>
      <c r="F336" s="3">
        <v>0</v>
      </c>
      <c r="G336" s="3">
        <v>467</v>
      </c>
      <c r="H336" s="3">
        <v>0</v>
      </c>
      <c r="I336" s="3">
        <v>0</v>
      </c>
      <c r="J336" s="80">
        <v>0</v>
      </c>
      <c r="K336" s="80">
        <v>0</v>
      </c>
      <c r="L336" s="80">
        <v>0</v>
      </c>
      <c r="M336" s="11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116"/>
      <c r="Z336" s="3"/>
      <c r="AA336" s="1">
        <f t="shared" si="153"/>
        <v>1523</v>
      </c>
      <c r="AB336" s="1">
        <f t="shared" si="153"/>
        <v>8</v>
      </c>
      <c r="AC336" s="1">
        <f t="shared" si="154"/>
        <v>467</v>
      </c>
      <c r="AD336" s="1">
        <f t="shared" si="155"/>
        <v>0</v>
      </c>
      <c r="AE336" s="1">
        <f t="shared" ref="AE336:AE373" si="161">IF($C336="","",E336-E335)</f>
        <v>-1</v>
      </c>
      <c r="AF336" s="1">
        <f t="shared" si="156"/>
        <v>1</v>
      </c>
      <c r="AG336" s="1">
        <f t="shared" si="156"/>
        <v>0</v>
      </c>
      <c r="AH336" s="1">
        <f t="shared" si="156"/>
        <v>0</v>
      </c>
      <c r="AI336" s="1">
        <f t="shared" ref="AI336:AI373" si="162">IF(OR($C336="",ISNA($C336)),NA(),AE336+AF336+AG336+AH336)</f>
        <v>0</v>
      </c>
      <c r="AJ336" s="9">
        <f t="shared" si="142"/>
        <v>0</v>
      </c>
      <c r="AK336" s="9">
        <f t="shared" si="143"/>
        <v>9.4999999999999998E-3</v>
      </c>
      <c r="AL336" s="9">
        <f t="shared" si="144"/>
        <v>1.6000000000000001E-4</v>
      </c>
      <c r="AM336" s="9">
        <f t="shared" si="145"/>
        <v>9.3399999999999993E-3</v>
      </c>
      <c r="AN336" s="9">
        <f t="shared" si="146"/>
        <v>0</v>
      </c>
      <c r="AO336" s="9">
        <f t="shared" si="147"/>
        <v>0</v>
      </c>
      <c r="AP336" s="1">
        <f t="shared" si="157"/>
        <v>0</v>
      </c>
      <c r="AQ336" s="1">
        <f t="shared" si="157"/>
        <v>0</v>
      </c>
      <c r="AS336" s="1">
        <f t="shared" si="158"/>
        <v>0</v>
      </c>
      <c r="AT336" s="1">
        <f t="shared" ref="AT336:AT373" si="163">IF(OR($C336="",ISNA($C336)),NA(),AP336+AQ336+AR336+AS336)</f>
        <v>0</v>
      </c>
      <c r="AU336" s="1">
        <f t="shared" si="148"/>
        <v>0</v>
      </c>
      <c r="AV336" s="9">
        <f t="shared" si="159"/>
        <v>0</v>
      </c>
      <c r="AW336" s="9">
        <f t="shared" si="149"/>
        <v>0</v>
      </c>
      <c r="AX336" s="9">
        <f t="shared" si="150"/>
        <v>0</v>
      </c>
      <c r="AY336" s="9">
        <f t="shared" si="151"/>
        <v>0</v>
      </c>
      <c r="AZ336" s="9">
        <f t="shared" si="152"/>
        <v>0</v>
      </c>
      <c r="BA336" s="1" t="e">
        <f t="shared" si="160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>
        <f t="shared" si="141"/>
        <v>476</v>
      </c>
      <c r="C337" s="3">
        <v>138</v>
      </c>
      <c r="D337" s="3">
        <v>1523</v>
      </c>
      <c r="E337" s="3">
        <v>8</v>
      </c>
      <c r="F337" s="3">
        <v>0</v>
      </c>
      <c r="G337" s="3">
        <v>468</v>
      </c>
      <c r="H337" s="3">
        <v>0</v>
      </c>
      <c r="I337" s="3">
        <v>0</v>
      </c>
      <c r="J337" s="80">
        <v>0</v>
      </c>
      <c r="K337" s="80">
        <v>0</v>
      </c>
      <c r="L337" s="80">
        <v>0</v>
      </c>
      <c r="M337" s="11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116"/>
      <c r="Z337" s="3"/>
      <c r="AA337" s="1">
        <f t="shared" si="153"/>
        <v>1523</v>
      </c>
      <c r="AB337" s="1">
        <f t="shared" si="153"/>
        <v>8</v>
      </c>
      <c r="AC337" s="1">
        <f t="shared" si="154"/>
        <v>468</v>
      </c>
      <c r="AD337" s="1">
        <f t="shared" si="155"/>
        <v>0</v>
      </c>
      <c r="AE337" s="1">
        <f t="shared" si="161"/>
        <v>0</v>
      </c>
      <c r="AF337" s="1">
        <f t="shared" si="156"/>
        <v>1</v>
      </c>
      <c r="AG337" s="1">
        <f t="shared" si="156"/>
        <v>0</v>
      </c>
      <c r="AH337" s="1">
        <f t="shared" si="156"/>
        <v>0</v>
      </c>
      <c r="AI337" s="1">
        <f t="shared" si="162"/>
        <v>1</v>
      </c>
      <c r="AJ337" s="9">
        <f t="shared" si="142"/>
        <v>0</v>
      </c>
      <c r="AK337" s="9">
        <f t="shared" si="143"/>
        <v>9.5200000000000007E-3</v>
      </c>
      <c r="AL337" s="9">
        <f t="shared" si="144"/>
        <v>1.6000000000000001E-4</v>
      </c>
      <c r="AM337" s="9">
        <f t="shared" si="145"/>
        <v>9.3600000000000003E-3</v>
      </c>
      <c r="AN337" s="9">
        <f t="shared" si="146"/>
        <v>0</v>
      </c>
      <c r="AO337" s="9">
        <f t="shared" si="147"/>
        <v>2.0000000000000002E-5</v>
      </c>
      <c r="AP337" s="1">
        <f t="shared" si="157"/>
        <v>0</v>
      </c>
      <c r="AQ337" s="1">
        <f t="shared" si="157"/>
        <v>0</v>
      </c>
      <c r="AS337" s="1">
        <f t="shared" si="158"/>
        <v>0</v>
      </c>
      <c r="AT337" s="1">
        <f t="shared" si="163"/>
        <v>0</v>
      </c>
      <c r="AU337" s="1">
        <f t="shared" si="148"/>
        <v>0</v>
      </c>
      <c r="AV337" s="9">
        <f t="shared" si="159"/>
        <v>0</v>
      </c>
      <c r="AW337" s="9">
        <f t="shared" si="149"/>
        <v>0</v>
      </c>
      <c r="AX337" s="9">
        <f t="shared" si="150"/>
        <v>0</v>
      </c>
      <c r="AY337" s="9">
        <f t="shared" si="151"/>
        <v>0</v>
      </c>
      <c r="AZ337" s="9">
        <f t="shared" si="152"/>
        <v>0</v>
      </c>
      <c r="BA337" s="1" t="e">
        <f t="shared" si="160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>
        <f t="shared" si="141"/>
        <v>475</v>
      </c>
      <c r="C338" s="3">
        <v>139</v>
      </c>
      <c r="D338" s="3">
        <v>1523</v>
      </c>
      <c r="E338" s="3">
        <v>7</v>
      </c>
      <c r="F338" s="3">
        <v>0</v>
      </c>
      <c r="G338" s="3">
        <v>468</v>
      </c>
      <c r="H338" s="3">
        <v>0</v>
      </c>
      <c r="I338" s="3">
        <v>0</v>
      </c>
      <c r="J338" s="80">
        <v>0</v>
      </c>
      <c r="K338" s="80">
        <v>0</v>
      </c>
      <c r="L338" s="80">
        <v>0</v>
      </c>
      <c r="M338" s="11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116"/>
      <c r="Z338" s="3"/>
      <c r="AA338" s="1">
        <f t="shared" si="153"/>
        <v>1523</v>
      </c>
      <c r="AB338" s="1">
        <f t="shared" si="153"/>
        <v>7</v>
      </c>
      <c r="AC338" s="1">
        <f t="shared" si="154"/>
        <v>468</v>
      </c>
      <c r="AD338" s="1">
        <f t="shared" si="155"/>
        <v>0</v>
      </c>
      <c r="AE338" s="1">
        <f t="shared" si="161"/>
        <v>-1</v>
      </c>
      <c r="AF338" s="1">
        <f t="shared" si="156"/>
        <v>0</v>
      </c>
      <c r="AG338" s="1">
        <f t="shared" si="156"/>
        <v>0</v>
      </c>
      <c r="AH338" s="1">
        <f t="shared" si="156"/>
        <v>0</v>
      </c>
      <c r="AI338" s="1">
        <f t="shared" si="162"/>
        <v>-1</v>
      </c>
      <c r="AJ338" s="9">
        <f t="shared" si="142"/>
        <v>0</v>
      </c>
      <c r="AK338" s="9">
        <f t="shared" si="143"/>
        <v>9.4999999999999998E-3</v>
      </c>
      <c r="AL338" s="9">
        <f t="shared" si="144"/>
        <v>1.3999999999999999E-4</v>
      </c>
      <c r="AM338" s="9">
        <f t="shared" si="145"/>
        <v>9.3600000000000003E-3</v>
      </c>
      <c r="AN338" s="9">
        <f t="shared" si="146"/>
        <v>0</v>
      </c>
      <c r="AO338" s="9">
        <f t="shared" si="147"/>
        <v>-2.0000000000000002E-5</v>
      </c>
      <c r="AP338" s="1">
        <f t="shared" si="157"/>
        <v>0</v>
      </c>
      <c r="AQ338" s="1">
        <f t="shared" si="157"/>
        <v>0</v>
      </c>
      <c r="AS338" s="1">
        <f t="shared" si="158"/>
        <v>0</v>
      </c>
      <c r="AT338" s="1">
        <f t="shared" si="163"/>
        <v>0</v>
      </c>
      <c r="AU338" s="1">
        <f t="shared" si="148"/>
        <v>0</v>
      </c>
      <c r="AV338" s="9">
        <f t="shared" si="159"/>
        <v>0</v>
      </c>
      <c r="AW338" s="9">
        <f t="shared" si="149"/>
        <v>0</v>
      </c>
      <c r="AX338" s="9">
        <f t="shared" si="150"/>
        <v>0</v>
      </c>
      <c r="AY338" s="9">
        <f t="shared" si="151"/>
        <v>0</v>
      </c>
      <c r="AZ338" s="9">
        <f t="shared" si="152"/>
        <v>0</v>
      </c>
      <c r="BA338" s="1" t="e">
        <f t="shared" si="160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>
        <f t="shared" si="141"/>
        <v>476</v>
      </c>
      <c r="C339" s="3">
        <v>140</v>
      </c>
      <c r="D339" s="3">
        <v>1523</v>
      </c>
      <c r="E339" s="3">
        <v>7</v>
      </c>
      <c r="F339" s="3">
        <v>0</v>
      </c>
      <c r="G339" s="3">
        <v>469</v>
      </c>
      <c r="H339" s="3">
        <v>0</v>
      </c>
      <c r="I339" s="3">
        <v>0</v>
      </c>
      <c r="J339" s="80">
        <v>0</v>
      </c>
      <c r="K339" s="80">
        <v>0</v>
      </c>
      <c r="L339" s="80">
        <v>0</v>
      </c>
      <c r="M339" s="11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116"/>
      <c r="Z339" s="3"/>
      <c r="AA339" s="1">
        <f t="shared" si="153"/>
        <v>1523</v>
      </c>
      <c r="AB339" s="1">
        <f t="shared" si="153"/>
        <v>7</v>
      </c>
      <c r="AC339" s="1">
        <f t="shared" si="154"/>
        <v>469</v>
      </c>
      <c r="AD339" s="1">
        <f t="shared" si="155"/>
        <v>0</v>
      </c>
      <c r="AE339" s="1">
        <f t="shared" si="161"/>
        <v>0</v>
      </c>
      <c r="AF339" s="1">
        <f t="shared" si="156"/>
        <v>1</v>
      </c>
      <c r="AG339" s="1">
        <f t="shared" si="156"/>
        <v>0</v>
      </c>
      <c r="AH339" s="1">
        <f t="shared" si="156"/>
        <v>0</v>
      </c>
      <c r="AI339" s="1">
        <f t="shared" si="162"/>
        <v>1</v>
      </c>
      <c r="AJ339" s="9">
        <f t="shared" si="142"/>
        <v>0</v>
      </c>
      <c r="AK339" s="9">
        <f t="shared" si="143"/>
        <v>9.5200000000000007E-3</v>
      </c>
      <c r="AL339" s="9">
        <f t="shared" si="144"/>
        <v>1.3999999999999999E-4</v>
      </c>
      <c r="AM339" s="9">
        <f t="shared" si="145"/>
        <v>9.3799999999999994E-3</v>
      </c>
      <c r="AN339" s="9">
        <f t="shared" si="146"/>
        <v>0</v>
      </c>
      <c r="AO339" s="9">
        <f t="shared" si="147"/>
        <v>2.0000000000000002E-5</v>
      </c>
      <c r="AP339" s="1">
        <f t="shared" si="157"/>
        <v>0</v>
      </c>
      <c r="AQ339" s="1">
        <f t="shared" si="157"/>
        <v>0</v>
      </c>
      <c r="AS339" s="1">
        <f t="shared" si="158"/>
        <v>0</v>
      </c>
      <c r="AT339" s="1">
        <f t="shared" si="163"/>
        <v>0</v>
      </c>
      <c r="AU339" s="1">
        <f t="shared" si="148"/>
        <v>0</v>
      </c>
      <c r="AV339" s="9">
        <f t="shared" si="159"/>
        <v>0</v>
      </c>
      <c r="AW339" s="9">
        <f t="shared" si="149"/>
        <v>0</v>
      </c>
      <c r="AX339" s="9">
        <f t="shared" si="150"/>
        <v>0</v>
      </c>
      <c r="AY339" s="9">
        <f t="shared" si="151"/>
        <v>0</v>
      </c>
      <c r="AZ339" s="9">
        <f t="shared" si="152"/>
        <v>0</v>
      </c>
      <c r="BA339" s="1" t="e">
        <f t="shared" si="160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>
        <f t="shared" si="141"/>
        <v>475</v>
      </c>
      <c r="C340" s="3">
        <v>141</v>
      </c>
      <c r="D340" s="3">
        <v>1523</v>
      </c>
      <c r="E340" s="3">
        <v>6</v>
      </c>
      <c r="F340" s="3">
        <v>0</v>
      </c>
      <c r="G340" s="3">
        <v>469</v>
      </c>
      <c r="H340" s="3">
        <v>0</v>
      </c>
      <c r="I340" s="3">
        <v>0</v>
      </c>
      <c r="J340" s="80">
        <v>0</v>
      </c>
      <c r="K340" s="80">
        <v>0</v>
      </c>
      <c r="L340" s="80">
        <v>0</v>
      </c>
      <c r="M340" s="11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116"/>
      <c r="Z340" s="3"/>
      <c r="AA340" s="1">
        <f t="shared" si="153"/>
        <v>1523</v>
      </c>
      <c r="AB340" s="1">
        <f t="shared" si="153"/>
        <v>6</v>
      </c>
      <c r="AC340" s="1">
        <f t="shared" si="154"/>
        <v>469</v>
      </c>
      <c r="AD340" s="1">
        <f t="shared" si="155"/>
        <v>0</v>
      </c>
      <c r="AE340" s="1">
        <f t="shared" si="161"/>
        <v>-1</v>
      </c>
      <c r="AF340" s="1">
        <f t="shared" si="156"/>
        <v>0</v>
      </c>
      <c r="AG340" s="1">
        <f t="shared" si="156"/>
        <v>0</v>
      </c>
      <c r="AH340" s="1">
        <f t="shared" si="156"/>
        <v>0</v>
      </c>
      <c r="AI340" s="1">
        <f t="shared" si="162"/>
        <v>-1</v>
      </c>
      <c r="AJ340" s="9">
        <f t="shared" si="142"/>
        <v>0</v>
      </c>
      <c r="AK340" s="9">
        <f t="shared" si="143"/>
        <v>9.4999999999999998E-3</v>
      </c>
      <c r="AL340" s="9">
        <f t="shared" si="144"/>
        <v>1.2E-4</v>
      </c>
      <c r="AM340" s="9">
        <f t="shared" si="145"/>
        <v>9.3799999999999994E-3</v>
      </c>
      <c r="AN340" s="9">
        <f t="shared" si="146"/>
        <v>0</v>
      </c>
      <c r="AO340" s="9">
        <f t="shared" si="147"/>
        <v>-2.0000000000000002E-5</v>
      </c>
      <c r="AP340" s="1">
        <f t="shared" si="157"/>
        <v>0</v>
      </c>
      <c r="AQ340" s="1">
        <f t="shared" si="157"/>
        <v>0</v>
      </c>
      <c r="AS340" s="1">
        <f t="shared" si="158"/>
        <v>0</v>
      </c>
      <c r="AT340" s="1">
        <f t="shared" si="163"/>
        <v>0</v>
      </c>
      <c r="AU340" s="1">
        <f t="shared" si="148"/>
        <v>0</v>
      </c>
      <c r="AV340" s="9">
        <f t="shared" si="159"/>
        <v>0</v>
      </c>
      <c r="AW340" s="9">
        <f t="shared" si="149"/>
        <v>0</v>
      </c>
      <c r="AX340" s="9">
        <f t="shared" si="150"/>
        <v>0</v>
      </c>
      <c r="AY340" s="9">
        <f t="shared" si="151"/>
        <v>0</v>
      </c>
      <c r="AZ340" s="9">
        <f t="shared" si="152"/>
        <v>0</v>
      </c>
      <c r="BA340" s="1" t="e">
        <f t="shared" si="160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>
        <f t="shared" si="141"/>
        <v>476</v>
      </c>
      <c r="C341" s="3">
        <v>142</v>
      </c>
      <c r="D341" s="3">
        <v>1523</v>
      </c>
      <c r="E341" s="3">
        <v>6</v>
      </c>
      <c r="F341" s="3">
        <v>0</v>
      </c>
      <c r="G341" s="3">
        <v>470</v>
      </c>
      <c r="H341" s="3">
        <v>0</v>
      </c>
      <c r="I341" s="3">
        <v>0</v>
      </c>
      <c r="J341" s="80">
        <v>0</v>
      </c>
      <c r="K341" s="80">
        <v>0</v>
      </c>
      <c r="L341" s="80">
        <v>0</v>
      </c>
      <c r="M341" s="11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116"/>
      <c r="Z341" s="3"/>
      <c r="AA341" s="1">
        <f t="shared" si="153"/>
        <v>1523</v>
      </c>
      <c r="AB341" s="1">
        <f t="shared" si="153"/>
        <v>6</v>
      </c>
      <c r="AC341" s="1">
        <f t="shared" si="154"/>
        <v>470</v>
      </c>
      <c r="AD341" s="1">
        <f t="shared" si="155"/>
        <v>0</v>
      </c>
      <c r="AE341" s="1">
        <f t="shared" si="161"/>
        <v>0</v>
      </c>
      <c r="AF341" s="1">
        <f t="shared" si="156"/>
        <v>1</v>
      </c>
      <c r="AG341" s="1">
        <f t="shared" si="156"/>
        <v>0</v>
      </c>
      <c r="AH341" s="1">
        <f t="shared" si="156"/>
        <v>0</v>
      </c>
      <c r="AI341" s="1">
        <f t="shared" si="162"/>
        <v>1</v>
      </c>
      <c r="AJ341" s="9">
        <f t="shared" si="142"/>
        <v>0</v>
      </c>
      <c r="AK341" s="9">
        <f t="shared" si="143"/>
        <v>9.5200000000000007E-3</v>
      </c>
      <c r="AL341" s="9">
        <f t="shared" si="144"/>
        <v>1.2E-4</v>
      </c>
      <c r="AM341" s="9">
        <f t="shared" si="145"/>
        <v>9.4000000000000004E-3</v>
      </c>
      <c r="AN341" s="9">
        <f t="shared" si="146"/>
        <v>0</v>
      </c>
      <c r="AO341" s="9">
        <f t="shared" si="147"/>
        <v>2.0000000000000002E-5</v>
      </c>
      <c r="AP341" s="1">
        <f t="shared" si="157"/>
        <v>0</v>
      </c>
      <c r="AQ341" s="1">
        <f t="shared" si="157"/>
        <v>0</v>
      </c>
      <c r="AS341" s="1">
        <f t="shared" si="158"/>
        <v>0</v>
      </c>
      <c r="AT341" s="1">
        <f t="shared" si="163"/>
        <v>0</v>
      </c>
      <c r="AU341" s="1">
        <f t="shared" si="148"/>
        <v>0</v>
      </c>
      <c r="AV341" s="9">
        <f t="shared" si="159"/>
        <v>0</v>
      </c>
      <c r="AW341" s="9">
        <f t="shared" si="149"/>
        <v>0</v>
      </c>
      <c r="AX341" s="9">
        <f t="shared" si="150"/>
        <v>0</v>
      </c>
      <c r="AY341" s="9">
        <f t="shared" si="151"/>
        <v>0</v>
      </c>
      <c r="AZ341" s="9">
        <f t="shared" si="152"/>
        <v>0</v>
      </c>
      <c r="BA341" s="1" t="e">
        <f t="shared" si="160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>
        <f t="shared" si="141"/>
        <v>475</v>
      </c>
      <c r="C342" s="3">
        <v>143</v>
      </c>
      <c r="D342" s="3">
        <v>1523</v>
      </c>
      <c r="E342" s="3">
        <v>5</v>
      </c>
      <c r="F342" s="3">
        <v>0</v>
      </c>
      <c r="G342" s="3">
        <v>470</v>
      </c>
      <c r="H342" s="3">
        <v>0</v>
      </c>
      <c r="I342" s="3">
        <v>0</v>
      </c>
      <c r="J342" s="80">
        <v>0</v>
      </c>
      <c r="K342" s="80">
        <v>0</v>
      </c>
      <c r="L342" s="80">
        <v>0</v>
      </c>
      <c r="M342" s="11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116"/>
      <c r="Z342" s="3"/>
      <c r="AA342" s="1">
        <f t="shared" si="153"/>
        <v>1523</v>
      </c>
      <c r="AB342" s="1">
        <f t="shared" si="153"/>
        <v>5</v>
      </c>
      <c r="AC342" s="1">
        <f t="shared" si="154"/>
        <v>470</v>
      </c>
      <c r="AD342" s="1">
        <f t="shared" si="155"/>
        <v>0</v>
      </c>
      <c r="AE342" s="1">
        <f t="shared" si="161"/>
        <v>-1</v>
      </c>
      <c r="AF342" s="1">
        <f t="shared" si="156"/>
        <v>0</v>
      </c>
      <c r="AG342" s="1">
        <f t="shared" si="156"/>
        <v>0</v>
      </c>
      <c r="AH342" s="1">
        <f t="shared" si="156"/>
        <v>0</v>
      </c>
      <c r="AI342" s="1">
        <f t="shared" si="162"/>
        <v>-1</v>
      </c>
      <c r="AJ342" s="9">
        <f t="shared" si="142"/>
        <v>0</v>
      </c>
      <c r="AK342" s="9">
        <f t="shared" si="143"/>
        <v>9.4999999999999998E-3</v>
      </c>
      <c r="AL342" s="9">
        <f t="shared" si="144"/>
        <v>1E-4</v>
      </c>
      <c r="AM342" s="9">
        <f t="shared" si="145"/>
        <v>9.4000000000000004E-3</v>
      </c>
      <c r="AN342" s="9">
        <f t="shared" si="146"/>
        <v>0</v>
      </c>
      <c r="AO342" s="9">
        <f t="shared" si="147"/>
        <v>-2.0000000000000002E-5</v>
      </c>
      <c r="AP342" s="1">
        <f t="shared" si="157"/>
        <v>0</v>
      </c>
      <c r="AQ342" s="1">
        <f t="shared" si="157"/>
        <v>0</v>
      </c>
      <c r="AS342" s="1">
        <f t="shared" si="158"/>
        <v>0</v>
      </c>
      <c r="AT342" s="1">
        <f t="shared" si="163"/>
        <v>0</v>
      </c>
      <c r="AU342" s="1">
        <f t="shared" si="148"/>
        <v>0</v>
      </c>
      <c r="AV342" s="9">
        <f t="shared" si="159"/>
        <v>0</v>
      </c>
      <c r="AW342" s="9">
        <f t="shared" si="149"/>
        <v>0</v>
      </c>
      <c r="AX342" s="9">
        <f t="shared" si="150"/>
        <v>0</v>
      </c>
      <c r="AY342" s="9">
        <f t="shared" si="151"/>
        <v>0</v>
      </c>
      <c r="AZ342" s="9">
        <f t="shared" si="152"/>
        <v>0</v>
      </c>
      <c r="BA342" s="1" t="e">
        <f t="shared" si="160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>
        <f t="shared" si="141"/>
        <v>476</v>
      </c>
      <c r="C343" s="3">
        <v>144</v>
      </c>
      <c r="D343" s="3">
        <v>1523</v>
      </c>
      <c r="E343" s="3">
        <v>5</v>
      </c>
      <c r="F343" s="3">
        <v>0</v>
      </c>
      <c r="G343" s="3">
        <v>471</v>
      </c>
      <c r="H343" s="3">
        <v>0</v>
      </c>
      <c r="I343" s="3">
        <v>0</v>
      </c>
      <c r="J343" s="80">
        <v>0</v>
      </c>
      <c r="K343" s="80">
        <v>0</v>
      </c>
      <c r="L343" s="80">
        <v>0</v>
      </c>
      <c r="M343" s="11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116"/>
      <c r="Z343" s="3"/>
      <c r="AA343" s="1">
        <f t="shared" si="153"/>
        <v>1523</v>
      </c>
      <c r="AB343" s="1">
        <f t="shared" si="153"/>
        <v>5</v>
      </c>
      <c r="AC343" s="1">
        <f t="shared" si="154"/>
        <v>471</v>
      </c>
      <c r="AD343" s="1">
        <f t="shared" si="155"/>
        <v>0</v>
      </c>
      <c r="AE343" s="1">
        <f t="shared" si="161"/>
        <v>0</v>
      </c>
      <c r="AF343" s="1">
        <f t="shared" si="156"/>
        <v>1</v>
      </c>
      <c r="AG343" s="1">
        <f t="shared" si="156"/>
        <v>0</v>
      </c>
      <c r="AH343" s="1">
        <f t="shared" si="156"/>
        <v>0</v>
      </c>
      <c r="AI343" s="1">
        <f t="shared" si="162"/>
        <v>1</v>
      </c>
      <c r="AJ343" s="9">
        <f t="shared" si="142"/>
        <v>0</v>
      </c>
      <c r="AK343" s="9">
        <f t="shared" si="143"/>
        <v>9.5200000000000007E-3</v>
      </c>
      <c r="AL343" s="9">
        <f t="shared" si="144"/>
        <v>1E-4</v>
      </c>
      <c r="AM343" s="9">
        <f t="shared" si="145"/>
        <v>9.4199999999999996E-3</v>
      </c>
      <c r="AN343" s="9">
        <f t="shared" si="146"/>
        <v>0</v>
      </c>
      <c r="AO343" s="9">
        <f t="shared" si="147"/>
        <v>2.0000000000000002E-5</v>
      </c>
      <c r="AP343" s="1">
        <f t="shared" si="157"/>
        <v>0</v>
      </c>
      <c r="AQ343" s="1">
        <f t="shared" si="157"/>
        <v>0</v>
      </c>
      <c r="AS343" s="1">
        <f t="shared" si="158"/>
        <v>0</v>
      </c>
      <c r="AT343" s="1">
        <f t="shared" si="163"/>
        <v>0</v>
      </c>
      <c r="AU343" s="1">
        <f t="shared" si="148"/>
        <v>0</v>
      </c>
      <c r="AV343" s="9">
        <f t="shared" si="159"/>
        <v>0</v>
      </c>
      <c r="AW343" s="9">
        <f t="shared" si="149"/>
        <v>0</v>
      </c>
      <c r="AX343" s="9">
        <f t="shared" si="150"/>
        <v>0</v>
      </c>
      <c r="AY343" s="9">
        <f t="shared" si="151"/>
        <v>0</v>
      </c>
      <c r="AZ343" s="9">
        <f t="shared" si="152"/>
        <v>0</v>
      </c>
      <c r="BA343" s="1" t="e">
        <f t="shared" si="160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>
        <f t="shared" si="141"/>
        <v>476</v>
      </c>
      <c r="C344" s="3">
        <v>145</v>
      </c>
      <c r="D344" s="3">
        <v>1523</v>
      </c>
      <c r="E344" s="3">
        <v>5</v>
      </c>
      <c r="F344" s="3">
        <v>0</v>
      </c>
      <c r="G344" s="3">
        <v>471</v>
      </c>
      <c r="H344" s="3">
        <v>0</v>
      </c>
      <c r="I344" s="3">
        <v>0</v>
      </c>
      <c r="J344" s="80">
        <v>0</v>
      </c>
      <c r="K344" s="80">
        <v>0</v>
      </c>
      <c r="L344" s="80">
        <v>0</v>
      </c>
      <c r="M344" s="11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116"/>
      <c r="Z344" s="3"/>
      <c r="AA344" s="1">
        <f t="shared" si="153"/>
        <v>1523</v>
      </c>
      <c r="AB344" s="1">
        <f t="shared" si="153"/>
        <v>5</v>
      </c>
      <c r="AC344" s="1">
        <f t="shared" si="154"/>
        <v>471</v>
      </c>
      <c r="AD344" s="1">
        <f t="shared" si="155"/>
        <v>0</v>
      </c>
      <c r="AE344" s="1">
        <f t="shared" si="161"/>
        <v>0</v>
      </c>
      <c r="AF344" s="1">
        <f t="shared" si="156"/>
        <v>0</v>
      </c>
      <c r="AG344" s="1">
        <f t="shared" si="156"/>
        <v>0</v>
      </c>
      <c r="AH344" s="1">
        <f t="shared" si="156"/>
        <v>0</v>
      </c>
      <c r="AI344" s="1">
        <f t="shared" si="162"/>
        <v>0</v>
      </c>
      <c r="AJ344" s="9">
        <f t="shared" si="142"/>
        <v>0</v>
      </c>
      <c r="AK344" s="9">
        <f t="shared" si="143"/>
        <v>9.5200000000000007E-3</v>
      </c>
      <c r="AL344" s="9">
        <f t="shared" si="144"/>
        <v>1E-4</v>
      </c>
      <c r="AM344" s="9">
        <f t="shared" si="145"/>
        <v>9.4199999999999996E-3</v>
      </c>
      <c r="AN344" s="9">
        <f t="shared" si="146"/>
        <v>0</v>
      </c>
      <c r="AO344" s="9">
        <f t="shared" si="147"/>
        <v>0</v>
      </c>
      <c r="AP344" s="1">
        <f t="shared" si="157"/>
        <v>0</v>
      </c>
      <c r="AQ344" s="1">
        <f t="shared" si="157"/>
        <v>0</v>
      </c>
      <c r="AS344" s="1">
        <f t="shared" si="158"/>
        <v>0</v>
      </c>
      <c r="AT344" s="1">
        <f t="shared" si="163"/>
        <v>0</v>
      </c>
      <c r="AU344" s="1">
        <f t="shared" si="148"/>
        <v>0</v>
      </c>
      <c r="AV344" s="9">
        <f t="shared" si="159"/>
        <v>0</v>
      </c>
      <c r="AW344" s="9">
        <f t="shared" si="149"/>
        <v>0</v>
      </c>
      <c r="AX344" s="9">
        <f t="shared" si="150"/>
        <v>0</v>
      </c>
      <c r="AY344" s="9">
        <f t="shared" si="151"/>
        <v>0</v>
      </c>
      <c r="AZ344" s="9">
        <f t="shared" si="152"/>
        <v>0</v>
      </c>
      <c r="BA344" s="1" t="e">
        <f t="shared" si="160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>
        <f t="shared" si="141"/>
        <v>476</v>
      </c>
      <c r="C345" s="3">
        <v>146</v>
      </c>
      <c r="D345" s="3">
        <v>1523</v>
      </c>
      <c r="E345" s="3">
        <v>4</v>
      </c>
      <c r="F345" s="3">
        <v>0</v>
      </c>
      <c r="G345" s="3">
        <v>472</v>
      </c>
      <c r="H345" s="3">
        <v>0</v>
      </c>
      <c r="I345" s="3">
        <v>0</v>
      </c>
      <c r="J345" s="80">
        <v>0</v>
      </c>
      <c r="K345" s="80">
        <v>0</v>
      </c>
      <c r="L345" s="80">
        <v>0</v>
      </c>
      <c r="M345" s="11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116"/>
      <c r="Z345" s="3"/>
      <c r="AA345" s="1">
        <f t="shared" si="153"/>
        <v>1523</v>
      </c>
      <c r="AB345" s="1">
        <f t="shared" si="153"/>
        <v>4</v>
      </c>
      <c r="AC345" s="1">
        <f t="shared" si="154"/>
        <v>472</v>
      </c>
      <c r="AD345" s="1">
        <f t="shared" si="155"/>
        <v>0</v>
      </c>
      <c r="AE345" s="1">
        <f t="shared" si="161"/>
        <v>-1</v>
      </c>
      <c r="AF345" s="1">
        <f t="shared" si="156"/>
        <v>1</v>
      </c>
      <c r="AG345" s="1">
        <f t="shared" si="156"/>
        <v>0</v>
      </c>
      <c r="AH345" s="1">
        <f t="shared" si="156"/>
        <v>0</v>
      </c>
      <c r="AI345" s="1">
        <f t="shared" si="162"/>
        <v>0</v>
      </c>
      <c r="AJ345" s="9">
        <f t="shared" si="142"/>
        <v>0</v>
      </c>
      <c r="AK345" s="9">
        <f t="shared" si="143"/>
        <v>9.5200000000000007E-3</v>
      </c>
      <c r="AL345" s="9">
        <f t="shared" si="144"/>
        <v>8.0000000000000007E-5</v>
      </c>
      <c r="AM345" s="9">
        <f t="shared" si="145"/>
        <v>9.4400000000000005E-3</v>
      </c>
      <c r="AN345" s="9">
        <f t="shared" si="146"/>
        <v>0</v>
      </c>
      <c r="AO345" s="9">
        <f t="shared" si="147"/>
        <v>0</v>
      </c>
      <c r="AP345" s="1">
        <f t="shared" si="157"/>
        <v>0</v>
      </c>
      <c r="AQ345" s="1">
        <f t="shared" si="157"/>
        <v>0</v>
      </c>
      <c r="AS345" s="1">
        <f t="shared" si="158"/>
        <v>0</v>
      </c>
      <c r="AT345" s="1">
        <f t="shared" si="163"/>
        <v>0</v>
      </c>
      <c r="AU345" s="1">
        <f t="shared" si="148"/>
        <v>0</v>
      </c>
      <c r="AV345" s="9">
        <f t="shared" si="159"/>
        <v>0</v>
      </c>
      <c r="AW345" s="9">
        <f t="shared" si="149"/>
        <v>0</v>
      </c>
      <c r="AX345" s="9">
        <f t="shared" si="150"/>
        <v>0</v>
      </c>
      <c r="AY345" s="9">
        <f t="shared" si="151"/>
        <v>0</v>
      </c>
      <c r="AZ345" s="9">
        <f t="shared" si="152"/>
        <v>0</v>
      </c>
      <c r="BA345" s="1" t="e">
        <f t="shared" si="160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>
        <f t="shared" si="141"/>
        <v>476</v>
      </c>
      <c r="C346" s="3">
        <v>147</v>
      </c>
      <c r="D346" s="3">
        <v>1523</v>
      </c>
      <c r="E346" s="3">
        <v>4</v>
      </c>
      <c r="F346" s="3">
        <v>0</v>
      </c>
      <c r="G346" s="3">
        <v>472</v>
      </c>
      <c r="H346" s="3">
        <v>0</v>
      </c>
      <c r="I346" s="3">
        <v>0</v>
      </c>
      <c r="J346" s="80">
        <v>0</v>
      </c>
      <c r="K346" s="80">
        <v>0</v>
      </c>
      <c r="L346" s="80">
        <v>0</v>
      </c>
      <c r="M346" s="11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116"/>
      <c r="Z346" s="3"/>
      <c r="AA346" s="1">
        <f t="shared" si="153"/>
        <v>1523</v>
      </c>
      <c r="AB346" s="1">
        <f t="shared" si="153"/>
        <v>4</v>
      </c>
      <c r="AC346" s="1">
        <f t="shared" si="154"/>
        <v>472</v>
      </c>
      <c r="AD346" s="1">
        <f t="shared" si="155"/>
        <v>0</v>
      </c>
      <c r="AE346" s="1">
        <f t="shared" si="161"/>
        <v>0</v>
      </c>
      <c r="AF346" s="1">
        <f t="shared" si="156"/>
        <v>0</v>
      </c>
      <c r="AG346" s="1">
        <f t="shared" si="156"/>
        <v>0</v>
      </c>
      <c r="AH346" s="1">
        <f t="shared" si="156"/>
        <v>0</v>
      </c>
      <c r="AI346" s="1">
        <f t="shared" si="162"/>
        <v>0</v>
      </c>
      <c r="AJ346" s="9">
        <f t="shared" si="142"/>
        <v>0</v>
      </c>
      <c r="AK346" s="9">
        <f t="shared" si="143"/>
        <v>9.5200000000000007E-3</v>
      </c>
      <c r="AL346" s="9">
        <f t="shared" si="144"/>
        <v>8.0000000000000007E-5</v>
      </c>
      <c r="AM346" s="9">
        <f t="shared" si="145"/>
        <v>9.4400000000000005E-3</v>
      </c>
      <c r="AN346" s="9">
        <f t="shared" si="146"/>
        <v>0</v>
      </c>
      <c r="AO346" s="9">
        <f t="shared" si="147"/>
        <v>0</v>
      </c>
      <c r="AP346" s="1">
        <f t="shared" si="157"/>
        <v>0</v>
      </c>
      <c r="AQ346" s="1">
        <f t="shared" si="157"/>
        <v>0</v>
      </c>
      <c r="AS346" s="1">
        <f t="shared" si="158"/>
        <v>0</v>
      </c>
      <c r="AT346" s="1">
        <f t="shared" si="163"/>
        <v>0</v>
      </c>
      <c r="AU346" s="1">
        <f t="shared" si="148"/>
        <v>0</v>
      </c>
      <c r="AV346" s="9">
        <f t="shared" si="159"/>
        <v>0</v>
      </c>
      <c r="AW346" s="9">
        <f t="shared" si="149"/>
        <v>0</v>
      </c>
      <c r="AX346" s="9">
        <f t="shared" si="150"/>
        <v>0</v>
      </c>
      <c r="AY346" s="9">
        <f t="shared" si="151"/>
        <v>0</v>
      </c>
      <c r="AZ346" s="9">
        <f t="shared" si="152"/>
        <v>0</v>
      </c>
      <c r="BA346" s="1" t="e">
        <f t="shared" si="160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>
        <f t="shared" si="141"/>
        <v>476</v>
      </c>
      <c r="C347" s="3">
        <v>148</v>
      </c>
      <c r="D347" s="3">
        <v>1522</v>
      </c>
      <c r="E347" s="3">
        <v>3</v>
      </c>
      <c r="F347" s="3">
        <v>0</v>
      </c>
      <c r="G347" s="3">
        <v>473</v>
      </c>
      <c r="H347" s="3">
        <v>0</v>
      </c>
      <c r="I347" s="3">
        <v>0</v>
      </c>
      <c r="J347" s="80">
        <v>0</v>
      </c>
      <c r="K347" s="80">
        <v>0</v>
      </c>
      <c r="L347" s="80">
        <v>0</v>
      </c>
      <c r="M347" s="11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116"/>
      <c r="Z347" s="3"/>
      <c r="AA347" s="1">
        <f t="shared" si="153"/>
        <v>1522</v>
      </c>
      <c r="AB347" s="1">
        <f t="shared" si="153"/>
        <v>3</v>
      </c>
      <c r="AC347" s="1">
        <f t="shared" si="154"/>
        <v>473</v>
      </c>
      <c r="AD347" s="1">
        <f t="shared" si="155"/>
        <v>0</v>
      </c>
      <c r="AE347" s="1">
        <f t="shared" si="161"/>
        <v>-1</v>
      </c>
      <c r="AF347" s="1">
        <f t="shared" si="156"/>
        <v>1</v>
      </c>
      <c r="AG347" s="1">
        <f t="shared" si="156"/>
        <v>0</v>
      </c>
      <c r="AH347" s="1">
        <f t="shared" si="156"/>
        <v>0</v>
      </c>
      <c r="AI347" s="1">
        <f t="shared" si="162"/>
        <v>0</v>
      </c>
      <c r="AJ347" s="9">
        <f t="shared" si="142"/>
        <v>0</v>
      </c>
      <c r="AK347" s="9">
        <f t="shared" si="143"/>
        <v>9.5200000000000007E-3</v>
      </c>
      <c r="AL347" s="9">
        <f t="shared" si="144"/>
        <v>6.0000000000000002E-5</v>
      </c>
      <c r="AM347" s="9">
        <f t="shared" si="145"/>
        <v>9.4599999999999997E-3</v>
      </c>
      <c r="AN347" s="9">
        <f t="shared" si="146"/>
        <v>0</v>
      </c>
      <c r="AO347" s="9">
        <f t="shared" si="147"/>
        <v>0</v>
      </c>
      <c r="AP347" s="1">
        <f t="shared" si="157"/>
        <v>0</v>
      </c>
      <c r="AQ347" s="1">
        <f t="shared" si="157"/>
        <v>0</v>
      </c>
      <c r="AS347" s="1">
        <f t="shared" si="158"/>
        <v>0</v>
      </c>
      <c r="AT347" s="1">
        <f t="shared" si="163"/>
        <v>0</v>
      </c>
      <c r="AU347" s="1">
        <f t="shared" si="148"/>
        <v>0</v>
      </c>
      <c r="AV347" s="9">
        <f t="shared" si="159"/>
        <v>0</v>
      </c>
      <c r="AW347" s="9">
        <f t="shared" si="149"/>
        <v>0</v>
      </c>
      <c r="AX347" s="9">
        <f t="shared" si="150"/>
        <v>0</v>
      </c>
      <c r="AY347" s="9">
        <f t="shared" si="151"/>
        <v>0</v>
      </c>
      <c r="AZ347" s="9">
        <f t="shared" si="152"/>
        <v>0</v>
      </c>
      <c r="BA347" s="1" t="e">
        <f t="shared" si="160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>
        <f t="shared" si="141"/>
        <v>476</v>
      </c>
      <c r="C348" s="3">
        <v>149</v>
      </c>
      <c r="D348" s="3">
        <v>1522</v>
      </c>
      <c r="E348" s="3">
        <v>3</v>
      </c>
      <c r="F348" s="3">
        <v>0</v>
      </c>
      <c r="G348" s="3">
        <v>473</v>
      </c>
      <c r="H348" s="3">
        <v>0</v>
      </c>
      <c r="I348" s="3">
        <v>0</v>
      </c>
      <c r="J348" s="80">
        <v>0</v>
      </c>
      <c r="K348" s="80">
        <v>0</v>
      </c>
      <c r="L348" s="80">
        <v>0</v>
      </c>
      <c r="M348" s="11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116"/>
      <c r="Z348" s="3"/>
      <c r="AA348" s="1">
        <f t="shared" si="153"/>
        <v>1522</v>
      </c>
      <c r="AB348" s="1">
        <f t="shared" si="153"/>
        <v>3</v>
      </c>
      <c r="AC348" s="1">
        <f t="shared" si="154"/>
        <v>473</v>
      </c>
      <c r="AD348" s="1">
        <f t="shared" si="155"/>
        <v>0</v>
      </c>
      <c r="AE348" s="1">
        <f t="shared" si="161"/>
        <v>0</v>
      </c>
      <c r="AF348" s="1">
        <f t="shared" si="156"/>
        <v>0</v>
      </c>
      <c r="AG348" s="1">
        <f t="shared" si="156"/>
        <v>0</v>
      </c>
      <c r="AH348" s="1">
        <f t="shared" si="156"/>
        <v>0</v>
      </c>
      <c r="AI348" s="1">
        <f t="shared" si="162"/>
        <v>0</v>
      </c>
      <c r="AJ348" s="9">
        <f t="shared" si="142"/>
        <v>0</v>
      </c>
      <c r="AK348" s="9">
        <f t="shared" si="143"/>
        <v>9.5200000000000007E-3</v>
      </c>
      <c r="AL348" s="9">
        <f t="shared" si="144"/>
        <v>6.0000000000000002E-5</v>
      </c>
      <c r="AM348" s="9">
        <f t="shared" si="145"/>
        <v>9.4599999999999997E-3</v>
      </c>
      <c r="AN348" s="9">
        <f t="shared" si="146"/>
        <v>0</v>
      </c>
      <c r="AO348" s="9">
        <f t="shared" si="147"/>
        <v>0</v>
      </c>
      <c r="AP348" s="1">
        <f t="shared" si="157"/>
        <v>0</v>
      </c>
      <c r="AQ348" s="1">
        <f t="shared" si="157"/>
        <v>0</v>
      </c>
      <c r="AS348" s="1">
        <f t="shared" si="158"/>
        <v>0</v>
      </c>
      <c r="AT348" s="1">
        <f t="shared" si="163"/>
        <v>0</v>
      </c>
      <c r="AU348" s="1">
        <f t="shared" si="148"/>
        <v>0</v>
      </c>
      <c r="AV348" s="9">
        <f t="shared" si="159"/>
        <v>0</v>
      </c>
      <c r="AW348" s="9">
        <f t="shared" si="149"/>
        <v>0</v>
      </c>
      <c r="AX348" s="9">
        <f t="shared" si="150"/>
        <v>0</v>
      </c>
      <c r="AY348" s="9">
        <f t="shared" si="151"/>
        <v>0</v>
      </c>
      <c r="AZ348" s="9">
        <f t="shared" si="152"/>
        <v>0</v>
      </c>
      <c r="BA348" s="1" t="e">
        <f t="shared" si="160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>
        <f t="shared" si="141"/>
        <v>476</v>
      </c>
      <c r="C349" s="3">
        <v>150</v>
      </c>
      <c r="D349" s="3">
        <v>1522</v>
      </c>
      <c r="E349" s="3">
        <v>3</v>
      </c>
      <c r="F349" s="3">
        <v>0</v>
      </c>
      <c r="G349" s="3">
        <v>473</v>
      </c>
      <c r="H349" s="3">
        <v>0</v>
      </c>
      <c r="I349" s="3">
        <v>0</v>
      </c>
      <c r="J349" s="80">
        <v>0</v>
      </c>
      <c r="K349" s="80">
        <v>0</v>
      </c>
      <c r="L349" s="80">
        <v>0</v>
      </c>
      <c r="M349" s="11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116"/>
      <c r="Z349" s="3"/>
      <c r="AA349" s="1">
        <f t="shared" si="153"/>
        <v>1522</v>
      </c>
      <c r="AB349" s="1">
        <f t="shared" si="153"/>
        <v>3</v>
      </c>
      <c r="AC349" s="1">
        <f t="shared" si="154"/>
        <v>473</v>
      </c>
      <c r="AD349" s="1">
        <f t="shared" si="155"/>
        <v>0</v>
      </c>
      <c r="AE349" s="1">
        <f t="shared" si="161"/>
        <v>0</v>
      </c>
      <c r="AF349" s="1">
        <f t="shared" si="156"/>
        <v>0</v>
      </c>
      <c r="AG349" s="1">
        <f t="shared" si="156"/>
        <v>0</v>
      </c>
      <c r="AH349" s="1">
        <f t="shared" si="156"/>
        <v>0</v>
      </c>
      <c r="AI349" s="1">
        <f t="shared" si="162"/>
        <v>0</v>
      </c>
      <c r="AJ349" s="9">
        <f t="shared" si="142"/>
        <v>0</v>
      </c>
      <c r="AK349" s="9">
        <f t="shared" si="143"/>
        <v>9.5200000000000007E-3</v>
      </c>
      <c r="AL349" s="9">
        <f t="shared" si="144"/>
        <v>6.0000000000000002E-5</v>
      </c>
      <c r="AM349" s="9">
        <f t="shared" si="145"/>
        <v>9.4599999999999997E-3</v>
      </c>
      <c r="AN349" s="9">
        <f t="shared" si="146"/>
        <v>0</v>
      </c>
      <c r="AO349" s="9">
        <f t="shared" si="147"/>
        <v>0</v>
      </c>
      <c r="AP349" s="1">
        <f t="shared" si="157"/>
        <v>0</v>
      </c>
      <c r="AQ349" s="1">
        <f t="shared" si="157"/>
        <v>0</v>
      </c>
      <c r="AS349" s="1">
        <f t="shared" si="158"/>
        <v>0</v>
      </c>
      <c r="AT349" s="1">
        <f t="shared" si="163"/>
        <v>0</v>
      </c>
      <c r="AU349" s="1">
        <f t="shared" si="148"/>
        <v>0</v>
      </c>
      <c r="AV349" s="9">
        <f t="shared" si="159"/>
        <v>0</v>
      </c>
      <c r="AW349" s="9">
        <f t="shared" si="149"/>
        <v>0</v>
      </c>
      <c r="AX349" s="9">
        <f t="shared" si="150"/>
        <v>0</v>
      </c>
      <c r="AY349" s="9">
        <f t="shared" si="151"/>
        <v>0</v>
      </c>
      <c r="AZ349" s="9">
        <f t="shared" si="152"/>
        <v>0</v>
      </c>
      <c r="BA349" s="1" t="e">
        <f t="shared" si="160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>
        <f t="shared" si="141"/>
        <v>476</v>
      </c>
      <c r="C350" s="3">
        <v>151</v>
      </c>
      <c r="D350" s="3">
        <v>1522</v>
      </c>
      <c r="E350" s="3">
        <v>3</v>
      </c>
      <c r="F350" s="3">
        <v>0</v>
      </c>
      <c r="G350" s="3">
        <v>473</v>
      </c>
      <c r="H350" s="3">
        <v>0</v>
      </c>
      <c r="I350" s="3">
        <v>0</v>
      </c>
      <c r="J350" s="80">
        <v>0</v>
      </c>
      <c r="K350" s="80">
        <v>0</v>
      </c>
      <c r="L350" s="80">
        <v>0</v>
      </c>
      <c r="M350" s="11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116"/>
      <c r="Z350" s="3"/>
      <c r="AA350" s="1">
        <f t="shared" si="153"/>
        <v>1522</v>
      </c>
      <c r="AB350" s="1">
        <f t="shared" si="153"/>
        <v>3</v>
      </c>
      <c r="AC350" s="1">
        <f t="shared" si="154"/>
        <v>473</v>
      </c>
      <c r="AD350" s="1">
        <f t="shared" si="155"/>
        <v>0</v>
      </c>
      <c r="AE350" s="1">
        <f t="shared" si="161"/>
        <v>0</v>
      </c>
      <c r="AF350" s="1">
        <f t="shared" si="156"/>
        <v>0</v>
      </c>
      <c r="AG350" s="1">
        <f t="shared" si="156"/>
        <v>0</v>
      </c>
      <c r="AH350" s="1">
        <f t="shared" si="156"/>
        <v>0</v>
      </c>
      <c r="AI350" s="1">
        <f t="shared" si="162"/>
        <v>0</v>
      </c>
      <c r="AJ350" s="9">
        <f t="shared" si="142"/>
        <v>0</v>
      </c>
      <c r="AK350" s="9">
        <f t="shared" si="143"/>
        <v>9.5200000000000007E-3</v>
      </c>
      <c r="AL350" s="9">
        <f t="shared" si="144"/>
        <v>6.0000000000000002E-5</v>
      </c>
      <c r="AM350" s="9">
        <f t="shared" si="145"/>
        <v>9.4599999999999997E-3</v>
      </c>
      <c r="AN350" s="9">
        <f t="shared" si="146"/>
        <v>0</v>
      </c>
      <c r="AO350" s="9">
        <f t="shared" si="147"/>
        <v>0</v>
      </c>
      <c r="AP350" s="1">
        <f t="shared" si="157"/>
        <v>0</v>
      </c>
      <c r="AQ350" s="1">
        <f t="shared" si="157"/>
        <v>0</v>
      </c>
      <c r="AS350" s="1">
        <f t="shared" si="158"/>
        <v>0</v>
      </c>
      <c r="AT350" s="1">
        <f t="shared" si="163"/>
        <v>0</v>
      </c>
      <c r="AU350" s="1">
        <f t="shared" si="148"/>
        <v>0</v>
      </c>
      <c r="AV350" s="9">
        <f t="shared" si="159"/>
        <v>0</v>
      </c>
      <c r="AW350" s="9">
        <f t="shared" si="149"/>
        <v>0</v>
      </c>
      <c r="AX350" s="9">
        <f t="shared" si="150"/>
        <v>0</v>
      </c>
      <c r="AY350" s="9">
        <f t="shared" si="151"/>
        <v>0</v>
      </c>
      <c r="AZ350" s="9">
        <f t="shared" si="152"/>
        <v>0</v>
      </c>
      <c r="BA350" s="1" t="e">
        <f t="shared" si="160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>
        <f t="shared" si="141"/>
        <v>477</v>
      </c>
      <c r="C351" s="3">
        <v>152</v>
      </c>
      <c r="D351" s="3">
        <v>1522</v>
      </c>
      <c r="E351" s="3">
        <v>3</v>
      </c>
      <c r="F351" s="3">
        <v>0</v>
      </c>
      <c r="G351" s="3">
        <v>474</v>
      </c>
      <c r="H351" s="3">
        <v>0</v>
      </c>
      <c r="I351" s="3">
        <v>0</v>
      </c>
      <c r="J351" s="80">
        <v>0</v>
      </c>
      <c r="K351" s="80">
        <v>0</v>
      </c>
      <c r="L351" s="80">
        <v>0</v>
      </c>
      <c r="M351" s="11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116"/>
      <c r="Z351" s="3"/>
      <c r="AA351" s="1">
        <f t="shared" si="153"/>
        <v>1522</v>
      </c>
      <c r="AB351" s="1">
        <f t="shared" si="153"/>
        <v>3</v>
      </c>
      <c r="AC351" s="1">
        <f t="shared" si="154"/>
        <v>474</v>
      </c>
      <c r="AD351" s="1">
        <f t="shared" si="155"/>
        <v>0</v>
      </c>
      <c r="AE351" s="1">
        <f t="shared" si="161"/>
        <v>0</v>
      </c>
      <c r="AF351" s="1">
        <f t="shared" si="156"/>
        <v>1</v>
      </c>
      <c r="AG351" s="1">
        <f t="shared" si="156"/>
        <v>0</v>
      </c>
      <c r="AH351" s="1">
        <f t="shared" si="156"/>
        <v>0</v>
      </c>
      <c r="AI351" s="1">
        <f t="shared" si="162"/>
        <v>1</v>
      </c>
      <c r="AJ351" s="9">
        <f t="shared" si="142"/>
        <v>0</v>
      </c>
      <c r="AK351" s="9">
        <f t="shared" si="143"/>
        <v>9.5399999999999999E-3</v>
      </c>
      <c r="AL351" s="9">
        <f t="shared" si="144"/>
        <v>6.0000000000000002E-5</v>
      </c>
      <c r="AM351" s="9">
        <f t="shared" si="145"/>
        <v>9.4800000000000006E-3</v>
      </c>
      <c r="AN351" s="9">
        <f t="shared" si="146"/>
        <v>0</v>
      </c>
      <c r="AO351" s="9">
        <f t="shared" si="147"/>
        <v>2.0000000000000002E-5</v>
      </c>
      <c r="AP351" s="1">
        <f t="shared" si="157"/>
        <v>0</v>
      </c>
      <c r="AQ351" s="1">
        <f t="shared" si="157"/>
        <v>0</v>
      </c>
      <c r="AS351" s="1">
        <f t="shared" si="158"/>
        <v>0</v>
      </c>
      <c r="AT351" s="1">
        <f t="shared" si="163"/>
        <v>0</v>
      </c>
      <c r="AU351" s="1">
        <f t="shared" si="148"/>
        <v>0</v>
      </c>
      <c r="AV351" s="9">
        <f t="shared" si="159"/>
        <v>0</v>
      </c>
      <c r="AW351" s="9">
        <f t="shared" si="149"/>
        <v>0</v>
      </c>
      <c r="AX351" s="9">
        <f t="shared" si="150"/>
        <v>0</v>
      </c>
      <c r="AY351" s="9">
        <f t="shared" si="151"/>
        <v>0</v>
      </c>
      <c r="AZ351" s="9">
        <f t="shared" si="152"/>
        <v>0</v>
      </c>
      <c r="BA351" s="1" t="e">
        <f t="shared" si="160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>
        <f t="shared" si="141"/>
        <v>477</v>
      </c>
      <c r="C352" s="3">
        <v>153</v>
      </c>
      <c r="D352" s="3">
        <v>1522</v>
      </c>
      <c r="E352" s="3">
        <v>3</v>
      </c>
      <c r="F352" s="3">
        <v>0</v>
      </c>
      <c r="G352" s="3">
        <v>474</v>
      </c>
      <c r="H352" s="3">
        <v>0</v>
      </c>
      <c r="I352" s="3">
        <v>0</v>
      </c>
      <c r="J352" s="80">
        <v>0</v>
      </c>
      <c r="K352" s="80">
        <v>0</v>
      </c>
      <c r="L352" s="80">
        <v>0</v>
      </c>
      <c r="M352" s="11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116"/>
      <c r="Z352" s="3"/>
      <c r="AA352" s="1">
        <f t="shared" si="153"/>
        <v>1522</v>
      </c>
      <c r="AB352" s="1">
        <f t="shared" si="153"/>
        <v>3</v>
      </c>
      <c r="AC352" s="1">
        <f t="shared" si="154"/>
        <v>474</v>
      </c>
      <c r="AD352" s="1">
        <f t="shared" si="155"/>
        <v>0</v>
      </c>
      <c r="AE352" s="1">
        <f t="shared" si="161"/>
        <v>0</v>
      </c>
      <c r="AF352" s="1">
        <f t="shared" si="156"/>
        <v>0</v>
      </c>
      <c r="AG352" s="1">
        <f t="shared" si="156"/>
        <v>0</v>
      </c>
      <c r="AH352" s="1">
        <f t="shared" si="156"/>
        <v>0</v>
      </c>
      <c r="AI352" s="1">
        <f t="shared" si="162"/>
        <v>0</v>
      </c>
      <c r="AJ352" s="9">
        <f t="shared" si="142"/>
        <v>0</v>
      </c>
      <c r="AK352" s="9">
        <f t="shared" si="143"/>
        <v>9.5399999999999999E-3</v>
      </c>
      <c r="AL352" s="9">
        <f t="shared" si="144"/>
        <v>6.0000000000000002E-5</v>
      </c>
      <c r="AM352" s="9">
        <f t="shared" si="145"/>
        <v>9.4800000000000006E-3</v>
      </c>
      <c r="AN352" s="9">
        <f t="shared" si="146"/>
        <v>0</v>
      </c>
      <c r="AO352" s="9">
        <f t="shared" si="147"/>
        <v>0</v>
      </c>
      <c r="AP352" s="1">
        <f t="shared" si="157"/>
        <v>0</v>
      </c>
      <c r="AQ352" s="1">
        <f t="shared" si="157"/>
        <v>0</v>
      </c>
      <c r="AS352" s="1">
        <f t="shared" si="158"/>
        <v>0</v>
      </c>
      <c r="AT352" s="1">
        <f t="shared" si="163"/>
        <v>0</v>
      </c>
      <c r="AU352" s="1">
        <f t="shared" si="148"/>
        <v>0</v>
      </c>
      <c r="AV352" s="9">
        <f t="shared" si="159"/>
        <v>0</v>
      </c>
      <c r="AW352" s="9">
        <f t="shared" si="149"/>
        <v>0</v>
      </c>
      <c r="AX352" s="9">
        <f t="shared" si="150"/>
        <v>0</v>
      </c>
      <c r="AY352" s="9">
        <f t="shared" si="151"/>
        <v>0</v>
      </c>
      <c r="AZ352" s="9">
        <f t="shared" si="152"/>
        <v>0</v>
      </c>
      <c r="BA352" s="1" t="e">
        <f t="shared" si="160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>
        <f t="shared" si="141"/>
        <v>477</v>
      </c>
      <c r="C353" s="3">
        <v>154</v>
      </c>
      <c r="D353" s="3">
        <v>1522</v>
      </c>
      <c r="E353" s="3">
        <v>3</v>
      </c>
      <c r="F353" s="3">
        <v>0</v>
      </c>
      <c r="G353" s="3">
        <v>474</v>
      </c>
      <c r="H353" s="3">
        <v>0</v>
      </c>
      <c r="I353" s="3">
        <v>0</v>
      </c>
      <c r="J353" s="80">
        <v>0</v>
      </c>
      <c r="K353" s="80">
        <v>0</v>
      </c>
      <c r="L353" s="80">
        <v>0</v>
      </c>
      <c r="M353" s="11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116"/>
      <c r="Z353" s="3"/>
      <c r="AA353" s="1">
        <f t="shared" si="153"/>
        <v>1522</v>
      </c>
      <c r="AB353" s="1">
        <f t="shared" si="153"/>
        <v>3</v>
      </c>
      <c r="AC353" s="1">
        <f t="shared" si="154"/>
        <v>474</v>
      </c>
      <c r="AD353" s="1">
        <f t="shared" si="155"/>
        <v>0</v>
      </c>
      <c r="AE353" s="1">
        <f t="shared" si="161"/>
        <v>0</v>
      </c>
      <c r="AF353" s="1">
        <f t="shared" si="156"/>
        <v>0</v>
      </c>
      <c r="AG353" s="1">
        <f t="shared" si="156"/>
        <v>0</v>
      </c>
      <c r="AH353" s="1">
        <f t="shared" si="156"/>
        <v>0</v>
      </c>
      <c r="AI353" s="1">
        <f t="shared" si="162"/>
        <v>0</v>
      </c>
      <c r="AJ353" s="9">
        <f t="shared" si="142"/>
        <v>0</v>
      </c>
      <c r="AK353" s="9">
        <f t="shared" si="143"/>
        <v>9.5399999999999999E-3</v>
      </c>
      <c r="AL353" s="9">
        <f t="shared" si="144"/>
        <v>6.0000000000000002E-5</v>
      </c>
      <c r="AM353" s="9">
        <f t="shared" si="145"/>
        <v>9.4800000000000006E-3</v>
      </c>
      <c r="AN353" s="9">
        <f t="shared" si="146"/>
        <v>0</v>
      </c>
      <c r="AO353" s="9">
        <f t="shared" si="147"/>
        <v>0</v>
      </c>
      <c r="AP353" s="1">
        <f t="shared" si="157"/>
        <v>0</v>
      </c>
      <c r="AQ353" s="1">
        <f t="shared" si="157"/>
        <v>0</v>
      </c>
      <c r="AS353" s="1">
        <f t="shared" si="158"/>
        <v>0</v>
      </c>
      <c r="AT353" s="1">
        <f t="shared" si="163"/>
        <v>0</v>
      </c>
      <c r="AU353" s="1">
        <f t="shared" si="148"/>
        <v>0</v>
      </c>
      <c r="AV353" s="9">
        <f t="shared" si="159"/>
        <v>0</v>
      </c>
      <c r="AW353" s="9">
        <f t="shared" si="149"/>
        <v>0</v>
      </c>
      <c r="AX353" s="9">
        <f t="shared" si="150"/>
        <v>0</v>
      </c>
      <c r="AY353" s="9">
        <f t="shared" si="151"/>
        <v>0</v>
      </c>
      <c r="AZ353" s="9">
        <f t="shared" si="152"/>
        <v>0</v>
      </c>
      <c r="BA353" s="1" t="e">
        <f t="shared" si="160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>
        <f t="shared" si="141"/>
        <v>476</v>
      </c>
      <c r="C354" s="3">
        <v>155</v>
      </c>
      <c r="D354" s="3">
        <v>1522</v>
      </c>
      <c r="E354" s="3">
        <v>2</v>
      </c>
      <c r="F354" s="3">
        <v>0</v>
      </c>
      <c r="G354" s="3">
        <v>474</v>
      </c>
      <c r="H354" s="3">
        <v>0</v>
      </c>
      <c r="I354" s="3">
        <v>0</v>
      </c>
      <c r="J354" s="80">
        <v>0</v>
      </c>
      <c r="K354" s="80">
        <v>0</v>
      </c>
      <c r="L354" s="80">
        <v>0</v>
      </c>
      <c r="M354" s="11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116"/>
      <c r="Z354" s="3"/>
      <c r="AA354" s="1">
        <f t="shared" si="153"/>
        <v>1522</v>
      </c>
      <c r="AB354" s="1">
        <f t="shared" si="153"/>
        <v>2</v>
      </c>
      <c r="AC354" s="1">
        <f t="shared" si="154"/>
        <v>474</v>
      </c>
      <c r="AD354" s="1">
        <f t="shared" si="155"/>
        <v>0</v>
      </c>
      <c r="AE354" s="1">
        <f t="shared" si="161"/>
        <v>-1</v>
      </c>
      <c r="AF354" s="1">
        <f t="shared" si="156"/>
        <v>0</v>
      </c>
      <c r="AG354" s="1">
        <f t="shared" si="156"/>
        <v>0</v>
      </c>
      <c r="AH354" s="1">
        <f t="shared" si="156"/>
        <v>0</v>
      </c>
      <c r="AI354" s="1">
        <f t="shared" si="162"/>
        <v>-1</v>
      </c>
      <c r="AJ354" s="9">
        <f t="shared" si="142"/>
        <v>0</v>
      </c>
      <c r="AK354" s="9">
        <f t="shared" si="143"/>
        <v>9.5200000000000007E-3</v>
      </c>
      <c r="AL354" s="9">
        <f t="shared" si="144"/>
        <v>4.0000000000000003E-5</v>
      </c>
      <c r="AM354" s="9">
        <f t="shared" si="145"/>
        <v>9.4800000000000006E-3</v>
      </c>
      <c r="AN354" s="9">
        <f t="shared" si="146"/>
        <v>0</v>
      </c>
      <c r="AO354" s="9">
        <f t="shared" si="147"/>
        <v>-2.0000000000000002E-5</v>
      </c>
      <c r="AP354" s="1">
        <f t="shared" si="157"/>
        <v>0</v>
      </c>
      <c r="AQ354" s="1">
        <f t="shared" si="157"/>
        <v>0</v>
      </c>
      <c r="AS354" s="1">
        <f t="shared" si="158"/>
        <v>0</v>
      </c>
      <c r="AT354" s="1">
        <f t="shared" si="163"/>
        <v>0</v>
      </c>
      <c r="AU354" s="1">
        <f t="shared" si="148"/>
        <v>0</v>
      </c>
      <c r="AV354" s="9">
        <f t="shared" si="159"/>
        <v>0</v>
      </c>
      <c r="AW354" s="9">
        <f t="shared" si="149"/>
        <v>0</v>
      </c>
      <c r="AX354" s="9">
        <f t="shared" si="150"/>
        <v>0</v>
      </c>
      <c r="AY354" s="9">
        <f t="shared" si="151"/>
        <v>0</v>
      </c>
      <c r="AZ354" s="9">
        <f t="shared" si="152"/>
        <v>0</v>
      </c>
      <c r="BA354" s="1" t="e">
        <f t="shared" si="160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>
        <f t="shared" si="141"/>
        <v>476</v>
      </c>
      <c r="C355" s="3">
        <v>156</v>
      </c>
      <c r="D355" s="3">
        <v>1522</v>
      </c>
      <c r="E355" s="3">
        <v>2</v>
      </c>
      <c r="F355" s="3">
        <v>0</v>
      </c>
      <c r="G355" s="3">
        <v>474</v>
      </c>
      <c r="H355" s="3">
        <v>0</v>
      </c>
      <c r="I355" s="3">
        <v>0</v>
      </c>
      <c r="J355" s="80">
        <v>0</v>
      </c>
      <c r="K355" s="80">
        <v>0</v>
      </c>
      <c r="L355" s="80">
        <v>0</v>
      </c>
      <c r="M355" s="11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116"/>
      <c r="Z355" s="3"/>
      <c r="AA355" s="1">
        <f t="shared" si="153"/>
        <v>1522</v>
      </c>
      <c r="AB355" s="1">
        <f t="shared" si="153"/>
        <v>2</v>
      </c>
      <c r="AC355" s="1">
        <f t="shared" si="154"/>
        <v>474</v>
      </c>
      <c r="AD355" s="1">
        <f t="shared" si="155"/>
        <v>0</v>
      </c>
      <c r="AE355" s="1">
        <f t="shared" si="161"/>
        <v>0</v>
      </c>
      <c r="AF355" s="1">
        <f t="shared" si="156"/>
        <v>0</v>
      </c>
      <c r="AG355" s="1">
        <f t="shared" si="156"/>
        <v>0</v>
      </c>
      <c r="AH355" s="1">
        <f t="shared" si="156"/>
        <v>0</v>
      </c>
      <c r="AI355" s="1">
        <f t="shared" si="162"/>
        <v>0</v>
      </c>
      <c r="AJ355" s="9">
        <f t="shared" si="142"/>
        <v>0</v>
      </c>
      <c r="AK355" s="9">
        <f t="shared" si="143"/>
        <v>9.5200000000000007E-3</v>
      </c>
      <c r="AL355" s="9">
        <f t="shared" si="144"/>
        <v>4.0000000000000003E-5</v>
      </c>
      <c r="AM355" s="9">
        <f t="shared" si="145"/>
        <v>9.4800000000000006E-3</v>
      </c>
      <c r="AN355" s="9">
        <f t="shared" si="146"/>
        <v>0</v>
      </c>
      <c r="AO355" s="9">
        <f t="shared" si="147"/>
        <v>0</v>
      </c>
      <c r="AP355" s="1">
        <f t="shared" si="157"/>
        <v>0</v>
      </c>
      <c r="AQ355" s="1">
        <f t="shared" si="157"/>
        <v>0</v>
      </c>
      <c r="AS355" s="1">
        <f t="shared" si="158"/>
        <v>0</v>
      </c>
      <c r="AT355" s="1">
        <f t="shared" si="163"/>
        <v>0</v>
      </c>
      <c r="AU355" s="1">
        <f t="shared" si="148"/>
        <v>0</v>
      </c>
      <c r="AV355" s="9">
        <f t="shared" si="159"/>
        <v>0</v>
      </c>
      <c r="AW355" s="9">
        <f t="shared" si="149"/>
        <v>0</v>
      </c>
      <c r="AX355" s="9">
        <f t="shared" si="150"/>
        <v>0</v>
      </c>
      <c r="AY355" s="9">
        <f t="shared" si="151"/>
        <v>0</v>
      </c>
      <c r="AZ355" s="9">
        <f t="shared" si="152"/>
        <v>0</v>
      </c>
      <c r="BA355" s="1" t="e">
        <f t="shared" si="160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>
        <f t="shared" si="141"/>
        <v>476</v>
      </c>
      <c r="C356" s="3">
        <v>157</v>
      </c>
      <c r="D356" s="3">
        <v>1522</v>
      </c>
      <c r="E356" s="3">
        <v>2</v>
      </c>
      <c r="F356" s="3">
        <v>0</v>
      </c>
      <c r="G356" s="3">
        <v>474</v>
      </c>
      <c r="H356" s="3">
        <v>0</v>
      </c>
      <c r="I356" s="3">
        <v>0</v>
      </c>
      <c r="J356" s="80">
        <v>0</v>
      </c>
      <c r="K356" s="80">
        <v>0</v>
      </c>
      <c r="L356" s="80">
        <v>0</v>
      </c>
      <c r="M356" s="11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116"/>
      <c r="Z356" s="3"/>
      <c r="AA356" s="1">
        <f t="shared" si="153"/>
        <v>1522</v>
      </c>
      <c r="AB356" s="1">
        <f t="shared" si="153"/>
        <v>2</v>
      </c>
      <c r="AC356" s="1">
        <f t="shared" si="154"/>
        <v>474</v>
      </c>
      <c r="AD356" s="1">
        <f t="shared" si="155"/>
        <v>0</v>
      </c>
      <c r="AE356" s="1">
        <f t="shared" si="161"/>
        <v>0</v>
      </c>
      <c r="AF356" s="1">
        <f t="shared" si="156"/>
        <v>0</v>
      </c>
      <c r="AG356" s="1">
        <f t="shared" si="156"/>
        <v>0</v>
      </c>
      <c r="AH356" s="1">
        <f t="shared" si="156"/>
        <v>0</v>
      </c>
      <c r="AI356" s="1">
        <f t="shared" si="162"/>
        <v>0</v>
      </c>
      <c r="AJ356" s="9">
        <f t="shared" si="142"/>
        <v>0</v>
      </c>
      <c r="AK356" s="9">
        <f t="shared" si="143"/>
        <v>9.5200000000000007E-3</v>
      </c>
      <c r="AL356" s="9">
        <f t="shared" si="144"/>
        <v>4.0000000000000003E-5</v>
      </c>
      <c r="AM356" s="9">
        <f t="shared" si="145"/>
        <v>9.4800000000000006E-3</v>
      </c>
      <c r="AN356" s="9">
        <f t="shared" si="146"/>
        <v>0</v>
      </c>
      <c r="AO356" s="9">
        <f t="shared" si="147"/>
        <v>0</v>
      </c>
      <c r="AP356" s="1">
        <f t="shared" si="157"/>
        <v>0</v>
      </c>
      <c r="AQ356" s="1">
        <f t="shared" si="157"/>
        <v>0</v>
      </c>
      <c r="AS356" s="1">
        <f t="shared" si="158"/>
        <v>0</v>
      </c>
      <c r="AT356" s="1">
        <f t="shared" si="163"/>
        <v>0</v>
      </c>
      <c r="AU356" s="1">
        <f t="shared" si="148"/>
        <v>0</v>
      </c>
      <c r="AV356" s="9">
        <f t="shared" si="159"/>
        <v>0</v>
      </c>
      <c r="AW356" s="9">
        <f t="shared" si="149"/>
        <v>0</v>
      </c>
      <c r="AX356" s="9">
        <f t="shared" si="150"/>
        <v>0</v>
      </c>
      <c r="AY356" s="9">
        <f t="shared" si="151"/>
        <v>0</v>
      </c>
      <c r="AZ356" s="9">
        <f t="shared" si="152"/>
        <v>0</v>
      </c>
      <c r="BA356" s="1" t="e">
        <f t="shared" si="160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>
        <f t="shared" si="141"/>
        <v>476</v>
      </c>
      <c r="C357" s="3">
        <v>158</v>
      </c>
      <c r="D357" s="3">
        <v>1522</v>
      </c>
      <c r="E357" s="3">
        <v>2</v>
      </c>
      <c r="F357" s="3">
        <v>0</v>
      </c>
      <c r="G357" s="3">
        <v>474</v>
      </c>
      <c r="H357" s="3">
        <v>0</v>
      </c>
      <c r="I357" s="3">
        <v>0</v>
      </c>
      <c r="J357" s="80">
        <v>0</v>
      </c>
      <c r="K357" s="80">
        <v>0</v>
      </c>
      <c r="L357" s="80">
        <v>0</v>
      </c>
      <c r="M357" s="11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116"/>
      <c r="Z357" s="3"/>
      <c r="AA357" s="1">
        <f t="shared" si="153"/>
        <v>1522</v>
      </c>
      <c r="AB357" s="1">
        <f t="shared" si="153"/>
        <v>2</v>
      </c>
      <c r="AC357" s="1">
        <f t="shared" si="154"/>
        <v>474</v>
      </c>
      <c r="AD357" s="1">
        <f t="shared" si="155"/>
        <v>0</v>
      </c>
      <c r="AE357" s="1">
        <f t="shared" si="161"/>
        <v>0</v>
      </c>
      <c r="AF357" s="1">
        <f t="shared" si="156"/>
        <v>0</v>
      </c>
      <c r="AG357" s="1">
        <f t="shared" si="156"/>
        <v>0</v>
      </c>
      <c r="AH357" s="1">
        <f t="shared" si="156"/>
        <v>0</v>
      </c>
      <c r="AI357" s="1">
        <f t="shared" si="162"/>
        <v>0</v>
      </c>
      <c r="AJ357" s="9">
        <f t="shared" si="142"/>
        <v>0</v>
      </c>
      <c r="AK357" s="9">
        <f t="shared" si="143"/>
        <v>9.5200000000000007E-3</v>
      </c>
      <c r="AL357" s="9">
        <f t="shared" si="144"/>
        <v>4.0000000000000003E-5</v>
      </c>
      <c r="AM357" s="9">
        <f t="shared" si="145"/>
        <v>9.4800000000000006E-3</v>
      </c>
      <c r="AN357" s="9">
        <f t="shared" si="146"/>
        <v>0</v>
      </c>
      <c r="AO357" s="9">
        <f t="shared" si="147"/>
        <v>0</v>
      </c>
      <c r="AP357" s="1">
        <f t="shared" si="157"/>
        <v>0</v>
      </c>
      <c r="AQ357" s="1">
        <f t="shared" si="157"/>
        <v>0</v>
      </c>
      <c r="AS357" s="1">
        <f t="shared" si="158"/>
        <v>0</v>
      </c>
      <c r="AT357" s="1">
        <f t="shared" si="163"/>
        <v>0</v>
      </c>
      <c r="AU357" s="1">
        <f t="shared" si="148"/>
        <v>0</v>
      </c>
      <c r="AV357" s="9">
        <f t="shared" si="159"/>
        <v>0</v>
      </c>
      <c r="AW357" s="9">
        <f t="shared" si="149"/>
        <v>0</v>
      </c>
      <c r="AX357" s="9">
        <f t="shared" si="150"/>
        <v>0</v>
      </c>
      <c r="AY357" s="9">
        <f t="shared" si="151"/>
        <v>0</v>
      </c>
      <c r="AZ357" s="9">
        <f t="shared" si="152"/>
        <v>0</v>
      </c>
      <c r="BA357" s="1" t="e">
        <f t="shared" si="160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>
        <f t="shared" si="141"/>
        <v>477</v>
      </c>
      <c r="C358" s="3">
        <v>159</v>
      </c>
      <c r="D358" s="3">
        <v>1522</v>
      </c>
      <c r="E358" s="3">
        <v>2</v>
      </c>
      <c r="F358" s="3">
        <v>0</v>
      </c>
      <c r="G358" s="3">
        <v>475</v>
      </c>
      <c r="H358" s="3">
        <v>0</v>
      </c>
      <c r="I358" s="3">
        <v>0</v>
      </c>
      <c r="J358" s="80">
        <v>0</v>
      </c>
      <c r="K358" s="80">
        <v>0</v>
      </c>
      <c r="L358" s="80">
        <v>0</v>
      </c>
      <c r="M358" s="11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116"/>
      <c r="Z358" s="3"/>
      <c r="AA358" s="1">
        <f t="shared" si="153"/>
        <v>1522</v>
      </c>
      <c r="AB358" s="1">
        <f t="shared" si="153"/>
        <v>2</v>
      </c>
      <c r="AC358" s="1">
        <f t="shared" si="154"/>
        <v>475</v>
      </c>
      <c r="AD358" s="1">
        <f t="shared" si="155"/>
        <v>0</v>
      </c>
      <c r="AE358" s="1">
        <f t="shared" si="161"/>
        <v>0</v>
      </c>
      <c r="AF358" s="1">
        <f t="shared" si="156"/>
        <v>1</v>
      </c>
      <c r="AG358" s="1">
        <f t="shared" si="156"/>
        <v>0</v>
      </c>
      <c r="AH358" s="1">
        <f t="shared" si="156"/>
        <v>0</v>
      </c>
      <c r="AI358" s="1">
        <f t="shared" si="162"/>
        <v>1</v>
      </c>
      <c r="AJ358" s="9">
        <f t="shared" si="142"/>
        <v>0</v>
      </c>
      <c r="AK358" s="9">
        <f t="shared" si="143"/>
        <v>9.5399999999999999E-3</v>
      </c>
      <c r="AL358" s="9">
        <f t="shared" si="144"/>
        <v>4.0000000000000003E-5</v>
      </c>
      <c r="AM358" s="9">
        <f t="shared" si="145"/>
        <v>9.4999999999999998E-3</v>
      </c>
      <c r="AN358" s="9">
        <f t="shared" si="146"/>
        <v>0</v>
      </c>
      <c r="AO358" s="9">
        <f t="shared" si="147"/>
        <v>2.0000000000000002E-5</v>
      </c>
      <c r="AP358" s="1">
        <f t="shared" si="157"/>
        <v>0</v>
      </c>
      <c r="AQ358" s="1">
        <f t="shared" si="157"/>
        <v>0</v>
      </c>
      <c r="AS358" s="1">
        <f t="shared" si="158"/>
        <v>0</v>
      </c>
      <c r="AT358" s="1">
        <f t="shared" si="163"/>
        <v>0</v>
      </c>
      <c r="AU358" s="1">
        <f t="shared" si="148"/>
        <v>0</v>
      </c>
      <c r="AV358" s="9">
        <f t="shared" si="159"/>
        <v>0</v>
      </c>
      <c r="AW358" s="9">
        <f t="shared" si="149"/>
        <v>0</v>
      </c>
      <c r="AX358" s="9">
        <f t="shared" si="150"/>
        <v>0</v>
      </c>
      <c r="AY358" s="9">
        <f t="shared" si="151"/>
        <v>0</v>
      </c>
      <c r="AZ358" s="9">
        <f t="shared" si="152"/>
        <v>0</v>
      </c>
      <c r="BA358" s="1" t="e">
        <f t="shared" si="160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>
        <f t="shared" si="141"/>
        <v>477</v>
      </c>
      <c r="C359" s="3">
        <v>160</v>
      </c>
      <c r="D359" s="3">
        <v>1522</v>
      </c>
      <c r="E359" s="3">
        <v>2</v>
      </c>
      <c r="F359" s="3">
        <v>0</v>
      </c>
      <c r="G359" s="3">
        <v>475</v>
      </c>
      <c r="H359" s="3">
        <v>0</v>
      </c>
      <c r="I359" s="3">
        <v>0</v>
      </c>
      <c r="J359" s="80">
        <v>0</v>
      </c>
      <c r="K359" s="80">
        <v>0</v>
      </c>
      <c r="L359" s="80">
        <v>0</v>
      </c>
      <c r="M359" s="11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116"/>
      <c r="Z359" s="3"/>
      <c r="AA359" s="1">
        <f t="shared" si="153"/>
        <v>1522</v>
      </c>
      <c r="AB359" s="1">
        <f t="shared" si="153"/>
        <v>2</v>
      </c>
      <c r="AC359" s="1">
        <f t="shared" si="154"/>
        <v>475</v>
      </c>
      <c r="AD359" s="1">
        <f t="shared" si="155"/>
        <v>0</v>
      </c>
      <c r="AE359" s="1">
        <f t="shared" si="161"/>
        <v>0</v>
      </c>
      <c r="AF359" s="1">
        <f t="shared" si="156"/>
        <v>0</v>
      </c>
      <c r="AG359" s="1">
        <f t="shared" si="156"/>
        <v>0</v>
      </c>
      <c r="AH359" s="1">
        <f t="shared" si="156"/>
        <v>0</v>
      </c>
      <c r="AI359" s="1">
        <f t="shared" si="162"/>
        <v>0</v>
      </c>
      <c r="AJ359" s="9">
        <f t="shared" si="142"/>
        <v>0</v>
      </c>
      <c r="AK359" s="9">
        <f t="shared" si="143"/>
        <v>9.5399999999999999E-3</v>
      </c>
      <c r="AL359" s="9">
        <f t="shared" si="144"/>
        <v>4.0000000000000003E-5</v>
      </c>
      <c r="AM359" s="9">
        <f t="shared" si="145"/>
        <v>9.4999999999999998E-3</v>
      </c>
      <c r="AN359" s="9">
        <f t="shared" si="146"/>
        <v>0</v>
      </c>
      <c r="AO359" s="9">
        <f t="shared" si="147"/>
        <v>0</v>
      </c>
      <c r="AP359" s="1">
        <f t="shared" si="157"/>
        <v>0</v>
      </c>
      <c r="AQ359" s="1">
        <f t="shared" si="157"/>
        <v>0</v>
      </c>
      <c r="AS359" s="1">
        <f t="shared" si="158"/>
        <v>0</v>
      </c>
      <c r="AT359" s="1">
        <f t="shared" si="163"/>
        <v>0</v>
      </c>
      <c r="AU359" s="1">
        <f t="shared" si="148"/>
        <v>0</v>
      </c>
      <c r="AV359" s="9">
        <f t="shared" si="159"/>
        <v>0</v>
      </c>
      <c r="AW359" s="9">
        <f t="shared" si="149"/>
        <v>0</v>
      </c>
      <c r="AX359" s="9">
        <f t="shared" si="150"/>
        <v>0</v>
      </c>
      <c r="AY359" s="9">
        <f t="shared" si="151"/>
        <v>0</v>
      </c>
      <c r="AZ359" s="9">
        <f t="shared" si="152"/>
        <v>0</v>
      </c>
      <c r="BA359" s="1" t="e">
        <f t="shared" si="160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>
        <f t="shared" si="141"/>
        <v>477</v>
      </c>
      <c r="C360" s="3">
        <v>161</v>
      </c>
      <c r="D360" s="3">
        <v>1522</v>
      </c>
      <c r="E360" s="3">
        <v>2</v>
      </c>
      <c r="F360" s="3">
        <v>0</v>
      </c>
      <c r="G360" s="3">
        <v>475</v>
      </c>
      <c r="H360" s="3">
        <v>0</v>
      </c>
      <c r="I360" s="3">
        <v>0</v>
      </c>
      <c r="J360" s="80">
        <v>0</v>
      </c>
      <c r="K360" s="80">
        <v>0</v>
      </c>
      <c r="L360" s="80">
        <v>0</v>
      </c>
      <c r="M360" s="11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116"/>
      <c r="Z360" s="3"/>
      <c r="AA360" s="1">
        <f t="shared" si="153"/>
        <v>1522</v>
      </c>
      <c r="AB360" s="1">
        <f t="shared" si="153"/>
        <v>2</v>
      </c>
      <c r="AC360" s="1">
        <f t="shared" si="154"/>
        <v>475</v>
      </c>
      <c r="AD360" s="1">
        <f t="shared" si="155"/>
        <v>0</v>
      </c>
      <c r="AE360" s="1">
        <f t="shared" si="161"/>
        <v>0</v>
      </c>
      <c r="AF360" s="1">
        <f t="shared" si="156"/>
        <v>0</v>
      </c>
      <c r="AG360" s="1">
        <f t="shared" si="156"/>
        <v>0</v>
      </c>
      <c r="AH360" s="1">
        <f t="shared" si="156"/>
        <v>0</v>
      </c>
      <c r="AI360" s="1">
        <f t="shared" si="162"/>
        <v>0</v>
      </c>
      <c r="AJ360" s="9">
        <f t="shared" si="142"/>
        <v>0</v>
      </c>
      <c r="AK360" s="9">
        <f t="shared" si="143"/>
        <v>9.5399999999999999E-3</v>
      </c>
      <c r="AL360" s="9">
        <f t="shared" si="144"/>
        <v>4.0000000000000003E-5</v>
      </c>
      <c r="AM360" s="9">
        <f t="shared" si="145"/>
        <v>9.4999999999999998E-3</v>
      </c>
      <c r="AN360" s="9">
        <f t="shared" si="146"/>
        <v>0</v>
      </c>
      <c r="AO360" s="9">
        <f t="shared" si="147"/>
        <v>0</v>
      </c>
      <c r="AP360" s="1">
        <f t="shared" si="157"/>
        <v>0</v>
      </c>
      <c r="AQ360" s="1">
        <f t="shared" si="157"/>
        <v>0</v>
      </c>
      <c r="AS360" s="1">
        <f t="shared" si="158"/>
        <v>0</v>
      </c>
      <c r="AT360" s="1">
        <f t="shared" si="163"/>
        <v>0</v>
      </c>
      <c r="AU360" s="1">
        <f t="shared" si="148"/>
        <v>0</v>
      </c>
      <c r="AV360" s="9">
        <f t="shared" si="159"/>
        <v>0</v>
      </c>
      <c r="AW360" s="9">
        <f t="shared" si="149"/>
        <v>0</v>
      </c>
      <c r="AX360" s="9">
        <f t="shared" si="150"/>
        <v>0</v>
      </c>
      <c r="AY360" s="9">
        <f t="shared" si="151"/>
        <v>0</v>
      </c>
      <c r="AZ360" s="9">
        <f t="shared" si="152"/>
        <v>0</v>
      </c>
      <c r="BA360" s="1" t="e">
        <f t="shared" si="160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>
        <f t="shared" si="141"/>
        <v>477</v>
      </c>
      <c r="C361" s="3">
        <v>162</v>
      </c>
      <c r="D361" s="3">
        <v>1522</v>
      </c>
      <c r="E361" s="3">
        <v>2</v>
      </c>
      <c r="F361" s="3">
        <v>0</v>
      </c>
      <c r="G361" s="3">
        <v>475</v>
      </c>
      <c r="H361" s="3">
        <v>0</v>
      </c>
      <c r="I361" s="3">
        <v>0</v>
      </c>
      <c r="J361" s="80">
        <v>0</v>
      </c>
      <c r="K361" s="80">
        <v>0</v>
      </c>
      <c r="L361" s="80">
        <v>0</v>
      </c>
      <c r="M361" s="11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116"/>
      <c r="Z361" s="3"/>
      <c r="AA361" s="1">
        <f t="shared" si="153"/>
        <v>1522</v>
      </c>
      <c r="AB361" s="1">
        <f t="shared" si="153"/>
        <v>2</v>
      </c>
      <c r="AC361" s="1">
        <f t="shared" si="154"/>
        <v>475</v>
      </c>
      <c r="AD361" s="1">
        <f t="shared" si="155"/>
        <v>0</v>
      </c>
      <c r="AE361" s="1">
        <f t="shared" si="161"/>
        <v>0</v>
      </c>
      <c r="AF361" s="1">
        <f t="shared" si="156"/>
        <v>0</v>
      </c>
      <c r="AG361" s="1">
        <f t="shared" si="156"/>
        <v>0</v>
      </c>
      <c r="AH361" s="1">
        <f t="shared" si="156"/>
        <v>0</v>
      </c>
      <c r="AI361" s="1">
        <f t="shared" si="162"/>
        <v>0</v>
      </c>
      <c r="AJ361" s="9">
        <f t="shared" si="142"/>
        <v>0</v>
      </c>
      <c r="AK361" s="9">
        <f t="shared" si="143"/>
        <v>9.5399999999999999E-3</v>
      </c>
      <c r="AL361" s="9">
        <f t="shared" si="144"/>
        <v>4.0000000000000003E-5</v>
      </c>
      <c r="AM361" s="9">
        <f t="shared" si="145"/>
        <v>9.4999999999999998E-3</v>
      </c>
      <c r="AN361" s="9">
        <f t="shared" si="146"/>
        <v>0</v>
      </c>
      <c r="AO361" s="9">
        <f t="shared" si="147"/>
        <v>0</v>
      </c>
      <c r="AP361" s="1">
        <f t="shared" si="157"/>
        <v>0</v>
      </c>
      <c r="AQ361" s="1">
        <f t="shared" si="157"/>
        <v>0</v>
      </c>
      <c r="AS361" s="1">
        <f t="shared" si="158"/>
        <v>0</v>
      </c>
      <c r="AT361" s="1">
        <f t="shared" si="163"/>
        <v>0</v>
      </c>
      <c r="AU361" s="1">
        <f t="shared" si="148"/>
        <v>0</v>
      </c>
      <c r="AV361" s="9">
        <f t="shared" si="159"/>
        <v>0</v>
      </c>
      <c r="AW361" s="9">
        <f t="shared" si="149"/>
        <v>0</v>
      </c>
      <c r="AX361" s="9">
        <f t="shared" si="150"/>
        <v>0</v>
      </c>
      <c r="AY361" s="9">
        <f t="shared" si="151"/>
        <v>0</v>
      </c>
      <c r="AZ361" s="9">
        <f t="shared" si="152"/>
        <v>0</v>
      </c>
      <c r="BA361" s="1" t="e">
        <f t="shared" si="160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>
        <f t="shared" si="141"/>
        <v>476</v>
      </c>
      <c r="C362" s="3">
        <v>163</v>
      </c>
      <c r="D362" s="3">
        <v>1522</v>
      </c>
      <c r="E362" s="3">
        <v>1</v>
      </c>
      <c r="F362" s="3">
        <v>0</v>
      </c>
      <c r="G362" s="3">
        <v>475</v>
      </c>
      <c r="H362" s="3">
        <v>0</v>
      </c>
      <c r="I362" s="3">
        <v>0</v>
      </c>
      <c r="J362" s="80">
        <v>0</v>
      </c>
      <c r="K362" s="80">
        <v>0</v>
      </c>
      <c r="L362" s="80">
        <v>0</v>
      </c>
      <c r="M362" s="11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116"/>
      <c r="Z362" s="3"/>
      <c r="AA362" s="1">
        <f t="shared" si="153"/>
        <v>1522</v>
      </c>
      <c r="AB362" s="1">
        <f t="shared" si="153"/>
        <v>1</v>
      </c>
      <c r="AC362" s="1">
        <f t="shared" si="154"/>
        <v>475</v>
      </c>
      <c r="AD362" s="1">
        <f t="shared" si="155"/>
        <v>0</v>
      </c>
      <c r="AE362" s="1">
        <f t="shared" si="161"/>
        <v>-1</v>
      </c>
      <c r="AF362" s="1">
        <f t="shared" si="156"/>
        <v>0</v>
      </c>
      <c r="AG362" s="1">
        <f t="shared" si="156"/>
        <v>0</v>
      </c>
      <c r="AH362" s="1">
        <f t="shared" si="156"/>
        <v>0</v>
      </c>
      <c r="AI362" s="1">
        <f t="shared" si="162"/>
        <v>-1</v>
      </c>
      <c r="AJ362" s="9">
        <f t="shared" si="142"/>
        <v>0</v>
      </c>
      <c r="AK362" s="9">
        <f t="shared" si="143"/>
        <v>9.5200000000000007E-3</v>
      </c>
      <c r="AL362" s="9">
        <f t="shared" si="144"/>
        <v>2.0000000000000002E-5</v>
      </c>
      <c r="AM362" s="9">
        <f t="shared" si="145"/>
        <v>9.4999999999999998E-3</v>
      </c>
      <c r="AN362" s="9">
        <f t="shared" si="146"/>
        <v>0</v>
      </c>
      <c r="AO362" s="9">
        <f t="shared" si="147"/>
        <v>-2.0000000000000002E-5</v>
      </c>
      <c r="AP362" s="1">
        <f t="shared" si="157"/>
        <v>0</v>
      </c>
      <c r="AQ362" s="1">
        <f t="shared" si="157"/>
        <v>0</v>
      </c>
      <c r="AS362" s="1">
        <f t="shared" si="158"/>
        <v>0</v>
      </c>
      <c r="AT362" s="1">
        <f t="shared" si="163"/>
        <v>0</v>
      </c>
      <c r="AU362" s="1">
        <f t="shared" si="148"/>
        <v>0</v>
      </c>
      <c r="AV362" s="9">
        <f t="shared" si="159"/>
        <v>0</v>
      </c>
      <c r="AW362" s="9">
        <f t="shared" si="149"/>
        <v>0</v>
      </c>
      <c r="AX362" s="9">
        <f t="shared" si="150"/>
        <v>0</v>
      </c>
      <c r="AY362" s="9">
        <f t="shared" si="151"/>
        <v>0</v>
      </c>
      <c r="AZ362" s="9">
        <f t="shared" si="152"/>
        <v>0</v>
      </c>
      <c r="BA362" s="1" t="e">
        <f t="shared" si="160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>
        <f t="shared" si="141"/>
        <v>476</v>
      </c>
      <c r="C363" s="3">
        <v>164</v>
      </c>
      <c r="D363" s="3">
        <v>1522</v>
      </c>
      <c r="E363" s="3">
        <v>1</v>
      </c>
      <c r="F363" s="3">
        <v>0</v>
      </c>
      <c r="G363" s="3">
        <v>475</v>
      </c>
      <c r="H363" s="3">
        <v>0</v>
      </c>
      <c r="I363" s="3">
        <v>0</v>
      </c>
      <c r="J363" s="80">
        <v>0</v>
      </c>
      <c r="K363" s="80">
        <v>0</v>
      </c>
      <c r="L363" s="80">
        <v>0</v>
      </c>
      <c r="M363" s="11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116"/>
      <c r="Z363" s="3"/>
      <c r="AA363" s="1">
        <f t="shared" si="153"/>
        <v>1522</v>
      </c>
      <c r="AB363" s="1">
        <f t="shared" si="153"/>
        <v>1</v>
      </c>
      <c r="AC363" s="1">
        <f t="shared" si="154"/>
        <v>475</v>
      </c>
      <c r="AD363" s="1">
        <f t="shared" si="155"/>
        <v>0</v>
      </c>
      <c r="AE363" s="1">
        <f t="shared" si="161"/>
        <v>0</v>
      </c>
      <c r="AF363" s="1">
        <f t="shared" si="156"/>
        <v>0</v>
      </c>
      <c r="AG363" s="1">
        <f t="shared" si="156"/>
        <v>0</v>
      </c>
      <c r="AH363" s="1">
        <f t="shared" si="156"/>
        <v>0</v>
      </c>
      <c r="AI363" s="1">
        <f t="shared" si="162"/>
        <v>0</v>
      </c>
      <c r="AJ363" s="9">
        <f t="shared" si="142"/>
        <v>0</v>
      </c>
      <c r="AK363" s="9">
        <f t="shared" si="143"/>
        <v>9.5200000000000007E-3</v>
      </c>
      <c r="AL363" s="9">
        <f t="shared" si="144"/>
        <v>2.0000000000000002E-5</v>
      </c>
      <c r="AM363" s="9">
        <f t="shared" si="145"/>
        <v>9.4999999999999998E-3</v>
      </c>
      <c r="AN363" s="9">
        <f t="shared" si="146"/>
        <v>0</v>
      </c>
      <c r="AO363" s="9">
        <f t="shared" si="147"/>
        <v>0</v>
      </c>
      <c r="AP363" s="1">
        <f t="shared" si="157"/>
        <v>0</v>
      </c>
      <c r="AQ363" s="1">
        <f t="shared" si="157"/>
        <v>0</v>
      </c>
      <c r="AS363" s="1">
        <f t="shared" si="158"/>
        <v>0</v>
      </c>
      <c r="AT363" s="1">
        <f t="shared" si="163"/>
        <v>0</v>
      </c>
      <c r="AU363" s="1">
        <f t="shared" si="148"/>
        <v>0</v>
      </c>
      <c r="AV363" s="9">
        <f t="shared" si="159"/>
        <v>0</v>
      </c>
      <c r="AW363" s="9">
        <f t="shared" si="149"/>
        <v>0</v>
      </c>
      <c r="AX363" s="9">
        <f t="shared" si="150"/>
        <v>0</v>
      </c>
      <c r="AY363" s="9">
        <f t="shared" si="151"/>
        <v>0</v>
      </c>
      <c r="AZ363" s="9">
        <f t="shared" si="152"/>
        <v>0</v>
      </c>
      <c r="BA363" s="1" t="e">
        <f t="shared" si="160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>
        <f t="shared" si="141"/>
        <v>477</v>
      </c>
      <c r="C364" s="3">
        <v>165</v>
      </c>
      <c r="D364" s="3">
        <v>1522</v>
      </c>
      <c r="E364" s="3">
        <v>1</v>
      </c>
      <c r="F364" s="3">
        <v>0</v>
      </c>
      <c r="G364" s="3">
        <v>476</v>
      </c>
      <c r="H364" s="3">
        <v>0</v>
      </c>
      <c r="I364" s="3">
        <v>0</v>
      </c>
      <c r="J364" s="80">
        <v>0</v>
      </c>
      <c r="K364" s="80">
        <v>0</v>
      </c>
      <c r="L364" s="80">
        <v>0</v>
      </c>
      <c r="M364" s="11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116"/>
      <c r="Z364" s="3"/>
      <c r="AA364" s="1">
        <f t="shared" si="153"/>
        <v>1522</v>
      </c>
      <c r="AB364" s="1">
        <f t="shared" si="153"/>
        <v>1</v>
      </c>
      <c r="AC364" s="1">
        <f t="shared" si="154"/>
        <v>476</v>
      </c>
      <c r="AD364" s="1">
        <f t="shared" si="155"/>
        <v>0</v>
      </c>
      <c r="AE364" s="1">
        <f t="shared" si="161"/>
        <v>0</v>
      </c>
      <c r="AF364" s="1">
        <f t="shared" si="156"/>
        <v>1</v>
      </c>
      <c r="AG364" s="1">
        <f t="shared" si="156"/>
        <v>0</v>
      </c>
      <c r="AH364" s="1">
        <f t="shared" si="156"/>
        <v>0</v>
      </c>
      <c r="AI364" s="1">
        <f t="shared" si="162"/>
        <v>1</v>
      </c>
      <c r="AJ364" s="9">
        <f t="shared" si="142"/>
        <v>0</v>
      </c>
      <c r="AK364" s="9">
        <f t="shared" si="143"/>
        <v>9.5399999999999999E-3</v>
      </c>
      <c r="AL364" s="9">
        <f t="shared" si="144"/>
        <v>2.0000000000000002E-5</v>
      </c>
      <c r="AM364" s="9">
        <f t="shared" si="145"/>
        <v>9.5200000000000007E-3</v>
      </c>
      <c r="AN364" s="9">
        <f t="shared" si="146"/>
        <v>0</v>
      </c>
      <c r="AO364" s="9">
        <f t="shared" si="147"/>
        <v>2.0000000000000002E-5</v>
      </c>
      <c r="AP364" s="1">
        <f t="shared" si="157"/>
        <v>0</v>
      </c>
      <c r="AQ364" s="1">
        <f t="shared" si="157"/>
        <v>0</v>
      </c>
      <c r="AS364" s="1">
        <f t="shared" si="158"/>
        <v>0</v>
      </c>
      <c r="AT364" s="1">
        <f t="shared" si="163"/>
        <v>0</v>
      </c>
      <c r="AU364" s="1">
        <f t="shared" si="148"/>
        <v>0</v>
      </c>
      <c r="AV364" s="9">
        <f t="shared" si="159"/>
        <v>0</v>
      </c>
      <c r="AW364" s="9">
        <f t="shared" si="149"/>
        <v>0</v>
      </c>
      <c r="AX364" s="9">
        <f t="shared" si="150"/>
        <v>0</v>
      </c>
      <c r="AY364" s="9">
        <f t="shared" si="151"/>
        <v>0</v>
      </c>
      <c r="AZ364" s="9">
        <f t="shared" si="152"/>
        <v>0</v>
      </c>
      <c r="BA364" s="1" t="e">
        <f t="shared" si="160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>
        <f t="shared" si="141"/>
        <v>477</v>
      </c>
      <c r="C365" s="3">
        <v>166</v>
      </c>
      <c r="D365" s="3">
        <v>1522</v>
      </c>
      <c r="E365" s="3">
        <v>1</v>
      </c>
      <c r="F365" s="3">
        <v>0</v>
      </c>
      <c r="G365" s="3">
        <v>476</v>
      </c>
      <c r="H365" s="3">
        <v>0</v>
      </c>
      <c r="I365" s="3">
        <v>0</v>
      </c>
      <c r="J365" s="80">
        <v>0</v>
      </c>
      <c r="K365" s="80">
        <v>0</v>
      </c>
      <c r="L365" s="80">
        <v>0</v>
      </c>
      <c r="M365" s="11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116"/>
      <c r="Z365" s="3"/>
      <c r="AA365" s="1">
        <f t="shared" si="153"/>
        <v>1522</v>
      </c>
      <c r="AB365" s="1">
        <f t="shared" si="153"/>
        <v>1</v>
      </c>
      <c r="AC365" s="1">
        <f t="shared" si="154"/>
        <v>476</v>
      </c>
      <c r="AD365" s="1">
        <f t="shared" si="155"/>
        <v>0</v>
      </c>
      <c r="AE365" s="1">
        <f t="shared" si="161"/>
        <v>0</v>
      </c>
      <c r="AF365" s="1">
        <f t="shared" si="156"/>
        <v>0</v>
      </c>
      <c r="AG365" s="1">
        <f t="shared" si="156"/>
        <v>0</v>
      </c>
      <c r="AH365" s="1">
        <f t="shared" si="156"/>
        <v>0</v>
      </c>
      <c r="AI365" s="1">
        <f t="shared" si="162"/>
        <v>0</v>
      </c>
      <c r="AJ365" s="9">
        <f t="shared" si="142"/>
        <v>0</v>
      </c>
      <c r="AK365" s="9">
        <f t="shared" si="143"/>
        <v>9.5399999999999999E-3</v>
      </c>
      <c r="AL365" s="9">
        <f t="shared" si="144"/>
        <v>2.0000000000000002E-5</v>
      </c>
      <c r="AM365" s="9">
        <f t="shared" si="145"/>
        <v>9.5200000000000007E-3</v>
      </c>
      <c r="AN365" s="9">
        <f t="shared" si="146"/>
        <v>0</v>
      </c>
      <c r="AO365" s="9">
        <f t="shared" si="147"/>
        <v>0</v>
      </c>
      <c r="AP365" s="1">
        <f t="shared" si="157"/>
        <v>0</v>
      </c>
      <c r="AQ365" s="1">
        <f t="shared" si="157"/>
        <v>0</v>
      </c>
      <c r="AS365" s="1">
        <f t="shared" si="158"/>
        <v>0</v>
      </c>
      <c r="AT365" s="1">
        <f t="shared" si="163"/>
        <v>0</v>
      </c>
      <c r="AU365" s="1">
        <f t="shared" si="148"/>
        <v>0</v>
      </c>
      <c r="AV365" s="9">
        <f t="shared" si="159"/>
        <v>0</v>
      </c>
      <c r="AW365" s="9">
        <f t="shared" si="149"/>
        <v>0</v>
      </c>
      <c r="AX365" s="9">
        <f t="shared" si="150"/>
        <v>0</v>
      </c>
      <c r="AY365" s="9">
        <f t="shared" si="151"/>
        <v>0</v>
      </c>
      <c r="AZ365" s="9">
        <f t="shared" si="152"/>
        <v>0</v>
      </c>
      <c r="BA365" s="1" t="e">
        <f t="shared" si="160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>
        <f t="shared" si="141"/>
        <v>477</v>
      </c>
      <c r="C366" s="3">
        <v>167</v>
      </c>
      <c r="D366" s="3">
        <v>1522</v>
      </c>
      <c r="E366" s="3">
        <v>1</v>
      </c>
      <c r="F366" s="3">
        <v>0</v>
      </c>
      <c r="G366" s="3">
        <v>476</v>
      </c>
      <c r="H366" s="3">
        <v>0</v>
      </c>
      <c r="I366" s="3">
        <v>0</v>
      </c>
      <c r="J366" s="80">
        <v>0</v>
      </c>
      <c r="K366" s="80">
        <v>0</v>
      </c>
      <c r="L366" s="80">
        <v>0</v>
      </c>
      <c r="M366" s="11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116"/>
      <c r="Z366" s="3"/>
      <c r="AA366" s="1">
        <f t="shared" si="153"/>
        <v>1522</v>
      </c>
      <c r="AB366" s="1">
        <f t="shared" si="153"/>
        <v>1</v>
      </c>
      <c r="AC366" s="1">
        <f t="shared" si="154"/>
        <v>476</v>
      </c>
      <c r="AD366" s="1">
        <f t="shared" si="155"/>
        <v>0</v>
      </c>
      <c r="AE366" s="1">
        <f t="shared" si="161"/>
        <v>0</v>
      </c>
      <c r="AF366" s="1">
        <f t="shared" si="156"/>
        <v>0</v>
      </c>
      <c r="AG366" s="1">
        <f t="shared" si="156"/>
        <v>0</v>
      </c>
      <c r="AH366" s="1">
        <f t="shared" si="156"/>
        <v>0</v>
      </c>
      <c r="AI366" s="1">
        <f t="shared" si="162"/>
        <v>0</v>
      </c>
      <c r="AJ366" s="9">
        <f t="shared" si="142"/>
        <v>0</v>
      </c>
      <c r="AK366" s="9">
        <f t="shared" si="143"/>
        <v>9.5399999999999999E-3</v>
      </c>
      <c r="AL366" s="9">
        <f t="shared" si="144"/>
        <v>2.0000000000000002E-5</v>
      </c>
      <c r="AM366" s="9">
        <f t="shared" si="145"/>
        <v>9.5200000000000007E-3</v>
      </c>
      <c r="AN366" s="9">
        <f t="shared" si="146"/>
        <v>0</v>
      </c>
      <c r="AO366" s="9">
        <f t="shared" si="147"/>
        <v>0</v>
      </c>
      <c r="AP366" s="1">
        <f t="shared" si="157"/>
        <v>0</v>
      </c>
      <c r="AQ366" s="1">
        <f t="shared" si="157"/>
        <v>0</v>
      </c>
      <c r="AS366" s="1">
        <f t="shared" si="158"/>
        <v>0</v>
      </c>
      <c r="AT366" s="1">
        <f t="shared" si="163"/>
        <v>0</v>
      </c>
      <c r="AU366" s="1">
        <f t="shared" si="148"/>
        <v>0</v>
      </c>
      <c r="AV366" s="9">
        <f t="shared" si="159"/>
        <v>0</v>
      </c>
      <c r="AW366" s="9">
        <f t="shared" si="149"/>
        <v>0</v>
      </c>
      <c r="AX366" s="9">
        <f t="shared" si="150"/>
        <v>0</v>
      </c>
      <c r="AY366" s="9">
        <f t="shared" si="151"/>
        <v>0</v>
      </c>
      <c r="AZ366" s="9">
        <f t="shared" si="152"/>
        <v>0</v>
      </c>
      <c r="BA366" s="1" t="e">
        <f t="shared" si="160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>
        <f t="shared" si="141"/>
        <v>477</v>
      </c>
      <c r="C367" s="3">
        <v>168</v>
      </c>
      <c r="D367" s="3">
        <v>1522</v>
      </c>
      <c r="E367" s="3">
        <v>1</v>
      </c>
      <c r="F367" s="3">
        <v>0</v>
      </c>
      <c r="G367" s="3">
        <v>476</v>
      </c>
      <c r="H367" s="3">
        <v>0</v>
      </c>
      <c r="I367" s="3">
        <v>0</v>
      </c>
      <c r="J367" s="80">
        <v>0</v>
      </c>
      <c r="K367" s="80">
        <v>0</v>
      </c>
      <c r="L367" s="80">
        <v>0</v>
      </c>
      <c r="M367" s="11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116"/>
      <c r="Z367" s="3"/>
      <c r="AA367" s="1">
        <f t="shared" si="153"/>
        <v>1522</v>
      </c>
      <c r="AB367" s="1">
        <f t="shared" si="153"/>
        <v>1</v>
      </c>
      <c r="AC367" s="1">
        <f t="shared" si="154"/>
        <v>476</v>
      </c>
      <c r="AD367" s="1">
        <f t="shared" si="155"/>
        <v>0</v>
      </c>
      <c r="AE367" s="1">
        <f t="shared" si="161"/>
        <v>0</v>
      </c>
      <c r="AF367" s="1">
        <f t="shared" si="156"/>
        <v>0</v>
      </c>
      <c r="AG367" s="1">
        <f t="shared" si="156"/>
        <v>0</v>
      </c>
      <c r="AH367" s="1">
        <f t="shared" si="156"/>
        <v>0</v>
      </c>
      <c r="AI367" s="1">
        <f t="shared" si="162"/>
        <v>0</v>
      </c>
      <c r="AJ367" s="9">
        <f t="shared" si="142"/>
        <v>0</v>
      </c>
      <c r="AK367" s="9">
        <f t="shared" si="143"/>
        <v>9.5399999999999999E-3</v>
      </c>
      <c r="AL367" s="9">
        <f t="shared" si="144"/>
        <v>2.0000000000000002E-5</v>
      </c>
      <c r="AM367" s="9">
        <f t="shared" si="145"/>
        <v>9.5200000000000007E-3</v>
      </c>
      <c r="AN367" s="9">
        <f t="shared" si="146"/>
        <v>0</v>
      </c>
      <c r="AO367" s="9">
        <f t="shared" si="147"/>
        <v>0</v>
      </c>
      <c r="AP367" s="1">
        <f t="shared" si="157"/>
        <v>0</v>
      </c>
      <c r="AQ367" s="1">
        <f t="shared" si="157"/>
        <v>0</v>
      </c>
      <c r="AS367" s="1">
        <f t="shared" si="158"/>
        <v>0</v>
      </c>
      <c r="AT367" s="1">
        <f t="shared" si="163"/>
        <v>0</v>
      </c>
      <c r="AU367" s="1">
        <f t="shared" si="148"/>
        <v>0</v>
      </c>
      <c r="AV367" s="9">
        <f t="shared" si="159"/>
        <v>0</v>
      </c>
      <c r="AW367" s="9">
        <f t="shared" si="149"/>
        <v>0</v>
      </c>
      <c r="AX367" s="9">
        <f t="shared" si="150"/>
        <v>0</v>
      </c>
      <c r="AY367" s="9">
        <f t="shared" si="151"/>
        <v>0</v>
      </c>
      <c r="AZ367" s="9">
        <f t="shared" si="152"/>
        <v>0</v>
      </c>
      <c r="BA367" s="1" t="e">
        <f t="shared" si="160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>
        <f t="shared" si="141"/>
        <v>477</v>
      </c>
      <c r="C368" s="3">
        <v>169</v>
      </c>
      <c r="D368" s="3">
        <v>1522</v>
      </c>
      <c r="E368" s="3">
        <v>1</v>
      </c>
      <c r="F368" s="3">
        <v>0</v>
      </c>
      <c r="G368" s="3">
        <v>476</v>
      </c>
      <c r="H368" s="3">
        <v>0</v>
      </c>
      <c r="I368" s="3">
        <v>0</v>
      </c>
      <c r="J368" s="80">
        <v>0</v>
      </c>
      <c r="K368" s="80">
        <v>0</v>
      </c>
      <c r="L368" s="80">
        <v>0</v>
      </c>
      <c r="M368" s="11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116"/>
      <c r="Z368" s="3"/>
      <c r="AA368" s="1">
        <f t="shared" si="153"/>
        <v>1522</v>
      </c>
      <c r="AB368" s="1">
        <f t="shared" si="153"/>
        <v>1</v>
      </c>
      <c r="AC368" s="1">
        <f t="shared" si="154"/>
        <v>476</v>
      </c>
      <c r="AD368" s="1">
        <f t="shared" si="155"/>
        <v>0</v>
      </c>
      <c r="AE368" s="1">
        <f t="shared" si="161"/>
        <v>0</v>
      </c>
      <c r="AF368" s="1">
        <f t="shared" si="156"/>
        <v>0</v>
      </c>
      <c r="AG368" s="1">
        <f t="shared" si="156"/>
        <v>0</v>
      </c>
      <c r="AH368" s="1">
        <f t="shared" si="156"/>
        <v>0</v>
      </c>
      <c r="AI368" s="1">
        <f t="shared" si="162"/>
        <v>0</v>
      </c>
      <c r="AJ368" s="9">
        <f t="shared" si="142"/>
        <v>0</v>
      </c>
      <c r="AK368" s="9">
        <f t="shared" si="143"/>
        <v>9.5399999999999999E-3</v>
      </c>
      <c r="AL368" s="9">
        <f t="shared" si="144"/>
        <v>2.0000000000000002E-5</v>
      </c>
      <c r="AM368" s="9">
        <f t="shared" si="145"/>
        <v>9.5200000000000007E-3</v>
      </c>
      <c r="AN368" s="9">
        <f t="shared" si="146"/>
        <v>0</v>
      </c>
      <c r="AO368" s="9">
        <f t="shared" si="147"/>
        <v>0</v>
      </c>
      <c r="AP368" s="1">
        <f t="shared" si="157"/>
        <v>0</v>
      </c>
      <c r="AQ368" s="1">
        <f t="shared" si="157"/>
        <v>0</v>
      </c>
      <c r="AS368" s="1">
        <f t="shared" si="158"/>
        <v>0</v>
      </c>
      <c r="AT368" s="1">
        <f t="shared" si="163"/>
        <v>0</v>
      </c>
      <c r="AU368" s="1">
        <f t="shared" si="148"/>
        <v>0</v>
      </c>
      <c r="AV368" s="9">
        <f t="shared" si="159"/>
        <v>0</v>
      </c>
      <c r="AW368" s="9">
        <f t="shared" si="149"/>
        <v>0</v>
      </c>
      <c r="AX368" s="9">
        <f t="shared" si="150"/>
        <v>0</v>
      </c>
      <c r="AY368" s="9">
        <f t="shared" si="151"/>
        <v>0</v>
      </c>
      <c r="AZ368" s="9">
        <f t="shared" si="152"/>
        <v>0</v>
      </c>
      <c r="BA368" s="1" t="e">
        <f t="shared" si="160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>
        <f t="shared" si="141"/>
        <v>477</v>
      </c>
      <c r="C369" s="3">
        <v>170</v>
      </c>
      <c r="D369" s="3">
        <v>1522</v>
      </c>
      <c r="E369" s="3">
        <v>1</v>
      </c>
      <c r="F369" s="3">
        <v>0</v>
      </c>
      <c r="G369" s="3">
        <v>476</v>
      </c>
      <c r="H369" s="3">
        <v>0</v>
      </c>
      <c r="I369" s="3">
        <v>0</v>
      </c>
      <c r="J369" s="80">
        <v>0</v>
      </c>
      <c r="K369" s="80">
        <v>0</v>
      </c>
      <c r="L369" s="80">
        <v>0</v>
      </c>
      <c r="M369" s="11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116"/>
      <c r="Z369" s="3"/>
      <c r="AA369" s="1">
        <f t="shared" si="153"/>
        <v>1522</v>
      </c>
      <c r="AB369" s="1">
        <f t="shared" si="153"/>
        <v>1</v>
      </c>
      <c r="AC369" s="1">
        <f t="shared" si="154"/>
        <v>476</v>
      </c>
      <c r="AD369" s="1">
        <f t="shared" si="155"/>
        <v>0</v>
      </c>
      <c r="AE369" s="1">
        <f t="shared" si="161"/>
        <v>0</v>
      </c>
      <c r="AF369" s="1">
        <f t="shared" si="156"/>
        <v>0</v>
      </c>
      <c r="AG369" s="1">
        <f t="shared" si="156"/>
        <v>0</v>
      </c>
      <c r="AH369" s="1">
        <f t="shared" si="156"/>
        <v>0</v>
      </c>
      <c r="AI369" s="1">
        <f t="shared" si="162"/>
        <v>0</v>
      </c>
      <c r="AJ369" s="9">
        <f t="shared" si="142"/>
        <v>0</v>
      </c>
      <c r="AK369" s="9">
        <f t="shared" si="143"/>
        <v>9.5399999999999999E-3</v>
      </c>
      <c r="AL369" s="9">
        <f t="shared" si="144"/>
        <v>2.0000000000000002E-5</v>
      </c>
      <c r="AM369" s="9">
        <f t="shared" si="145"/>
        <v>9.5200000000000007E-3</v>
      </c>
      <c r="AN369" s="9">
        <f t="shared" si="146"/>
        <v>0</v>
      </c>
      <c r="AO369" s="9">
        <f t="shared" si="147"/>
        <v>0</v>
      </c>
      <c r="AP369" s="1">
        <f t="shared" si="157"/>
        <v>0</v>
      </c>
      <c r="AQ369" s="1">
        <f t="shared" si="157"/>
        <v>0</v>
      </c>
      <c r="AS369" s="1">
        <f t="shared" si="158"/>
        <v>0</v>
      </c>
      <c r="AT369" s="1">
        <f t="shared" si="163"/>
        <v>0</v>
      </c>
      <c r="AU369" s="1">
        <f t="shared" si="148"/>
        <v>0</v>
      </c>
      <c r="AV369" s="9">
        <f t="shared" si="159"/>
        <v>0</v>
      </c>
      <c r="AW369" s="9">
        <f t="shared" si="149"/>
        <v>0</v>
      </c>
      <c r="AX369" s="9">
        <f t="shared" si="150"/>
        <v>0</v>
      </c>
      <c r="AY369" s="9">
        <f t="shared" si="151"/>
        <v>0</v>
      </c>
      <c r="AZ369" s="9">
        <f t="shared" si="152"/>
        <v>0</v>
      </c>
      <c r="BA369" s="1" t="e">
        <f t="shared" si="160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>
        <f t="shared" si="141"/>
        <v>477</v>
      </c>
      <c r="C370" s="3">
        <v>171</v>
      </c>
      <c r="D370" s="3">
        <v>1522</v>
      </c>
      <c r="E370" s="3">
        <v>1</v>
      </c>
      <c r="F370" s="3">
        <v>0</v>
      </c>
      <c r="G370" s="3">
        <v>476</v>
      </c>
      <c r="H370" s="3">
        <v>0</v>
      </c>
      <c r="I370" s="3">
        <v>0</v>
      </c>
      <c r="J370" s="80">
        <v>0</v>
      </c>
      <c r="K370" s="80">
        <v>0</v>
      </c>
      <c r="L370" s="80">
        <v>0</v>
      </c>
      <c r="M370" s="11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116"/>
      <c r="Z370" s="3"/>
      <c r="AA370" s="1">
        <f t="shared" si="153"/>
        <v>1522</v>
      </c>
      <c r="AB370" s="1">
        <f t="shared" si="153"/>
        <v>1</v>
      </c>
      <c r="AC370" s="1">
        <f t="shared" si="154"/>
        <v>476</v>
      </c>
      <c r="AD370" s="1">
        <f t="shared" si="155"/>
        <v>0</v>
      </c>
      <c r="AE370" s="1">
        <f t="shared" si="161"/>
        <v>0</v>
      </c>
      <c r="AF370" s="1">
        <f t="shared" si="156"/>
        <v>0</v>
      </c>
      <c r="AG370" s="1">
        <f t="shared" si="156"/>
        <v>0</v>
      </c>
      <c r="AH370" s="1">
        <f t="shared" si="156"/>
        <v>0</v>
      </c>
      <c r="AI370" s="1">
        <f t="shared" si="162"/>
        <v>0</v>
      </c>
      <c r="AJ370" s="9">
        <f t="shared" si="142"/>
        <v>0</v>
      </c>
      <c r="AK370" s="9">
        <f t="shared" si="143"/>
        <v>9.5399999999999999E-3</v>
      </c>
      <c r="AL370" s="9">
        <f t="shared" si="144"/>
        <v>2.0000000000000002E-5</v>
      </c>
      <c r="AM370" s="9">
        <f t="shared" si="145"/>
        <v>9.5200000000000007E-3</v>
      </c>
      <c r="AN370" s="9">
        <f t="shared" si="146"/>
        <v>0</v>
      </c>
      <c r="AO370" s="9">
        <f t="shared" si="147"/>
        <v>0</v>
      </c>
      <c r="AP370" s="1">
        <f t="shared" si="157"/>
        <v>0</v>
      </c>
      <c r="AQ370" s="1">
        <f t="shared" si="157"/>
        <v>0</v>
      </c>
      <c r="AS370" s="1">
        <f t="shared" si="158"/>
        <v>0</v>
      </c>
      <c r="AT370" s="1">
        <f t="shared" si="163"/>
        <v>0</v>
      </c>
      <c r="AU370" s="1">
        <f t="shared" si="148"/>
        <v>0</v>
      </c>
      <c r="AV370" s="9">
        <f t="shared" si="159"/>
        <v>0</v>
      </c>
      <c r="AW370" s="9">
        <f t="shared" si="149"/>
        <v>0</v>
      </c>
      <c r="AX370" s="9">
        <f t="shared" si="150"/>
        <v>0</v>
      </c>
      <c r="AY370" s="9">
        <f t="shared" si="151"/>
        <v>0</v>
      </c>
      <c r="AZ370" s="9">
        <f t="shared" si="152"/>
        <v>0</v>
      </c>
      <c r="BA370" s="1" t="e">
        <f t="shared" si="160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>
        <f t="shared" si="141"/>
        <v>477</v>
      </c>
      <c r="C371" s="3">
        <v>172</v>
      </c>
      <c r="D371" s="3">
        <v>1522</v>
      </c>
      <c r="E371" s="3">
        <v>1</v>
      </c>
      <c r="F371" s="3">
        <v>0</v>
      </c>
      <c r="G371" s="3">
        <v>476</v>
      </c>
      <c r="H371" s="3">
        <v>0</v>
      </c>
      <c r="I371" s="3">
        <v>0</v>
      </c>
      <c r="J371" s="80">
        <v>0</v>
      </c>
      <c r="K371" s="80">
        <v>0</v>
      </c>
      <c r="L371" s="80">
        <v>0</v>
      </c>
      <c r="M371" s="11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116"/>
      <c r="Z371" s="3"/>
      <c r="AA371" s="1">
        <f t="shared" si="153"/>
        <v>1522</v>
      </c>
      <c r="AB371" s="1">
        <f t="shared" si="153"/>
        <v>1</v>
      </c>
      <c r="AC371" s="1">
        <f t="shared" si="154"/>
        <v>476</v>
      </c>
      <c r="AD371" s="1">
        <f t="shared" si="155"/>
        <v>0</v>
      </c>
      <c r="AE371" s="1">
        <f t="shared" si="161"/>
        <v>0</v>
      </c>
      <c r="AF371" s="1">
        <f t="shared" si="156"/>
        <v>0</v>
      </c>
      <c r="AG371" s="1">
        <f t="shared" si="156"/>
        <v>0</v>
      </c>
      <c r="AH371" s="1">
        <f t="shared" si="156"/>
        <v>0</v>
      </c>
      <c r="AI371" s="1">
        <f t="shared" si="162"/>
        <v>0</v>
      </c>
      <c r="AJ371" s="9">
        <f t="shared" si="142"/>
        <v>0</v>
      </c>
      <c r="AK371" s="9">
        <f t="shared" si="143"/>
        <v>9.5399999999999999E-3</v>
      </c>
      <c r="AL371" s="9">
        <f t="shared" si="144"/>
        <v>2.0000000000000002E-5</v>
      </c>
      <c r="AM371" s="9">
        <f t="shared" si="145"/>
        <v>9.5200000000000007E-3</v>
      </c>
      <c r="AN371" s="9">
        <f t="shared" si="146"/>
        <v>0</v>
      </c>
      <c r="AO371" s="9">
        <f t="shared" si="147"/>
        <v>0</v>
      </c>
      <c r="AP371" s="1">
        <f t="shared" si="157"/>
        <v>0</v>
      </c>
      <c r="AQ371" s="1">
        <f t="shared" si="157"/>
        <v>0</v>
      </c>
      <c r="AS371" s="1">
        <f t="shared" si="158"/>
        <v>0</v>
      </c>
      <c r="AT371" s="1">
        <f t="shared" si="163"/>
        <v>0</v>
      </c>
      <c r="AU371" s="1">
        <f t="shared" si="148"/>
        <v>0</v>
      </c>
      <c r="AV371" s="9">
        <f t="shared" si="159"/>
        <v>0</v>
      </c>
      <c r="AW371" s="9">
        <f t="shared" si="149"/>
        <v>0</v>
      </c>
      <c r="AX371" s="9">
        <f t="shared" si="150"/>
        <v>0</v>
      </c>
      <c r="AY371" s="9">
        <f t="shared" si="151"/>
        <v>0</v>
      </c>
      <c r="AZ371" s="9">
        <f t="shared" si="152"/>
        <v>0</v>
      </c>
      <c r="BA371" s="1" t="e">
        <f t="shared" si="160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>
        <f t="shared" si="141"/>
        <v>476</v>
      </c>
      <c r="C372" s="3">
        <v>173</v>
      </c>
      <c r="D372" s="3">
        <v>1522</v>
      </c>
      <c r="E372" s="3">
        <v>0</v>
      </c>
      <c r="F372" s="3">
        <v>0</v>
      </c>
      <c r="G372" s="3">
        <v>476</v>
      </c>
      <c r="H372" s="3">
        <v>0</v>
      </c>
      <c r="I372" s="3">
        <v>0</v>
      </c>
      <c r="J372" s="80">
        <v>0</v>
      </c>
      <c r="K372" s="80">
        <v>0</v>
      </c>
      <c r="L372" s="80">
        <v>0</v>
      </c>
      <c r="M372" s="11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116"/>
      <c r="Z372" s="3"/>
      <c r="AA372" s="1">
        <f t="shared" si="153"/>
        <v>1522</v>
      </c>
      <c r="AB372" s="1">
        <f t="shared" si="153"/>
        <v>0</v>
      </c>
      <c r="AC372" s="1">
        <f t="shared" si="154"/>
        <v>476</v>
      </c>
      <c r="AD372" s="1">
        <f t="shared" si="155"/>
        <v>0</v>
      </c>
      <c r="AE372" s="1">
        <f t="shared" si="161"/>
        <v>-1</v>
      </c>
      <c r="AF372" s="1">
        <f t="shared" si="156"/>
        <v>0</v>
      </c>
      <c r="AG372" s="1">
        <f t="shared" si="156"/>
        <v>0</v>
      </c>
      <c r="AH372" s="1">
        <f t="shared" si="156"/>
        <v>0</v>
      </c>
      <c r="AI372" s="1">
        <f t="shared" si="162"/>
        <v>-1</v>
      </c>
      <c r="AJ372" s="9">
        <f t="shared" si="142"/>
        <v>0</v>
      </c>
      <c r="AK372" s="9">
        <f t="shared" si="143"/>
        <v>9.5200000000000007E-3</v>
      </c>
      <c r="AL372" s="9">
        <f t="shared" si="144"/>
        <v>0</v>
      </c>
      <c r="AM372" s="9">
        <f t="shared" si="145"/>
        <v>9.5200000000000007E-3</v>
      </c>
      <c r="AN372" s="9">
        <f t="shared" si="146"/>
        <v>0</v>
      </c>
      <c r="AO372" s="9">
        <f t="shared" si="147"/>
        <v>-2.0000000000000002E-5</v>
      </c>
      <c r="AP372" s="1">
        <f t="shared" si="157"/>
        <v>0</v>
      </c>
      <c r="AQ372" s="1">
        <f t="shared" si="157"/>
        <v>0</v>
      </c>
      <c r="AS372" s="1">
        <f t="shared" si="158"/>
        <v>0</v>
      </c>
      <c r="AT372" s="1">
        <f t="shared" si="163"/>
        <v>0</v>
      </c>
      <c r="AU372" s="1">
        <f t="shared" si="148"/>
        <v>0</v>
      </c>
      <c r="AV372" s="9">
        <f t="shared" si="159"/>
        <v>0</v>
      </c>
      <c r="AW372" s="9">
        <f t="shared" si="149"/>
        <v>0</v>
      </c>
      <c r="AX372" s="9">
        <f t="shared" si="150"/>
        <v>0</v>
      </c>
      <c r="AY372" s="9">
        <f t="shared" si="151"/>
        <v>0</v>
      </c>
      <c r="AZ372" s="9">
        <f t="shared" si="152"/>
        <v>0</v>
      </c>
      <c r="BA372" s="1" t="e">
        <f t="shared" si="160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>
        <f t="shared" si="141"/>
        <v>476</v>
      </c>
      <c r="C373" s="3">
        <v>174</v>
      </c>
      <c r="D373" s="3">
        <v>1522</v>
      </c>
      <c r="E373" s="3">
        <v>0</v>
      </c>
      <c r="F373" s="3">
        <v>0</v>
      </c>
      <c r="G373" s="3">
        <v>476</v>
      </c>
      <c r="H373" s="3">
        <v>0</v>
      </c>
      <c r="I373" s="3">
        <v>0</v>
      </c>
      <c r="J373" s="80">
        <v>0</v>
      </c>
      <c r="K373" s="80">
        <v>0</v>
      </c>
      <c r="L373" s="80">
        <v>0</v>
      </c>
      <c r="M373" s="11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116"/>
      <c r="Z373" s="3"/>
      <c r="AA373" s="1">
        <f t="shared" si="153"/>
        <v>1522</v>
      </c>
      <c r="AB373" s="1">
        <f t="shared" si="153"/>
        <v>0</v>
      </c>
      <c r="AC373" s="1">
        <f t="shared" si="154"/>
        <v>476</v>
      </c>
      <c r="AD373" s="1">
        <f t="shared" si="155"/>
        <v>0</v>
      </c>
      <c r="AE373" s="1">
        <f t="shared" si="161"/>
        <v>0</v>
      </c>
      <c r="AF373" s="1">
        <f t="shared" si="156"/>
        <v>0</v>
      </c>
      <c r="AG373" s="1">
        <f t="shared" si="156"/>
        <v>0</v>
      </c>
      <c r="AH373" s="1">
        <f t="shared" si="156"/>
        <v>0</v>
      </c>
      <c r="AI373" s="1">
        <f t="shared" si="162"/>
        <v>0</v>
      </c>
      <c r="AJ373" s="9">
        <f t="shared" si="142"/>
        <v>0</v>
      </c>
      <c r="AK373" s="9">
        <f t="shared" si="143"/>
        <v>9.5200000000000007E-3</v>
      </c>
      <c r="AL373" s="9">
        <f t="shared" si="144"/>
        <v>0</v>
      </c>
      <c r="AM373" s="9">
        <f t="shared" si="145"/>
        <v>9.5200000000000007E-3</v>
      </c>
      <c r="AN373" s="9">
        <f t="shared" si="146"/>
        <v>0</v>
      </c>
      <c r="AO373" s="9">
        <f t="shared" si="147"/>
        <v>0</v>
      </c>
      <c r="AP373" s="1">
        <f t="shared" si="157"/>
        <v>0</v>
      </c>
      <c r="AQ373" s="1">
        <f t="shared" si="157"/>
        <v>0</v>
      </c>
      <c r="AS373" s="1">
        <f t="shared" si="158"/>
        <v>0</v>
      </c>
      <c r="AT373" s="1">
        <f t="shared" si="163"/>
        <v>0</v>
      </c>
      <c r="AU373" s="1">
        <f t="shared" si="148"/>
        <v>0</v>
      </c>
      <c r="AV373" s="9">
        <f t="shared" si="159"/>
        <v>0</v>
      </c>
      <c r="AW373" s="9">
        <f t="shared" si="149"/>
        <v>0</v>
      </c>
      <c r="AX373" s="9">
        <f t="shared" si="150"/>
        <v>0</v>
      </c>
      <c r="AY373" s="9">
        <f t="shared" si="151"/>
        <v>0</v>
      </c>
      <c r="AZ373" s="9">
        <f t="shared" si="152"/>
        <v>0</v>
      </c>
      <c r="BA373" s="1" t="e">
        <f t="shared" si="160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>
        <v>175</v>
      </c>
      <c r="D374" s="3">
        <v>1522</v>
      </c>
      <c r="E374" s="3">
        <v>0</v>
      </c>
      <c r="F374" s="3">
        <v>0</v>
      </c>
      <c r="G374" s="3">
        <v>476</v>
      </c>
      <c r="H374" s="3">
        <v>0</v>
      </c>
      <c r="I374" s="3">
        <v>0</v>
      </c>
      <c r="J374" s="80">
        <v>0</v>
      </c>
      <c r="K374" s="80">
        <v>0</v>
      </c>
      <c r="L374" s="80">
        <v>0</v>
      </c>
      <c r="M374" s="11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116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>
        <v>176</v>
      </c>
      <c r="D375" s="3">
        <v>1522</v>
      </c>
      <c r="E375" s="3">
        <v>0</v>
      </c>
      <c r="F375" s="3">
        <v>0</v>
      </c>
      <c r="G375" s="3">
        <v>477</v>
      </c>
      <c r="H375" s="3">
        <v>0</v>
      </c>
      <c r="I375" s="3">
        <v>0</v>
      </c>
      <c r="J375" s="80">
        <v>0</v>
      </c>
      <c r="K375" s="80">
        <v>0</v>
      </c>
      <c r="L375" s="80">
        <v>0</v>
      </c>
      <c r="M375" s="11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116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>
        <v>177</v>
      </c>
      <c r="D376" s="3">
        <v>1522</v>
      </c>
      <c r="E376" s="3">
        <v>0</v>
      </c>
      <c r="F376" s="3">
        <v>0</v>
      </c>
      <c r="G376" s="3">
        <v>477</v>
      </c>
      <c r="H376" s="3">
        <v>0</v>
      </c>
      <c r="I376" s="3">
        <v>0</v>
      </c>
      <c r="J376" s="80">
        <v>0</v>
      </c>
      <c r="K376" s="80">
        <v>0</v>
      </c>
      <c r="L376" s="80">
        <v>0</v>
      </c>
      <c r="M376" s="11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116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>
        <v>178</v>
      </c>
      <c r="D377" s="3">
        <v>1522</v>
      </c>
      <c r="E377" s="3">
        <v>0</v>
      </c>
      <c r="F377" s="3">
        <v>0</v>
      </c>
      <c r="G377" s="3">
        <v>477</v>
      </c>
      <c r="H377" s="3">
        <v>0</v>
      </c>
      <c r="I377" s="3">
        <v>0</v>
      </c>
      <c r="J377" s="80">
        <v>0</v>
      </c>
      <c r="K377" s="80">
        <v>0</v>
      </c>
      <c r="L377" s="80">
        <v>0</v>
      </c>
      <c r="M377" s="11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116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>
        <v>179</v>
      </c>
      <c r="D378" s="3">
        <v>1522</v>
      </c>
      <c r="E378" s="3">
        <v>0</v>
      </c>
      <c r="F378" s="3">
        <v>0</v>
      </c>
      <c r="G378" s="3">
        <v>477</v>
      </c>
      <c r="H378" s="3">
        <v>0</v>
      </c>
      <c r="I378" s="3">
        <v>0</v>
      </c>
      <c r="J378" s="80">
        <v>0</v>
      </c>
      <c r="K378" s="80">
        <v>0</v>
      </c>
      <c r="L378" s="80">
        <v>0</v>
      </c>
      <c r="M378" s="11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116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>
        <v>180</v>
      </c>
      <c r="D379" s="3">
        <v>1522</v>
      </c>
      <c r="E379" s="3">
        <v>0</v>
      </c>
      <c r="F379" s="3">
        <v>0</v>
      </c>
      <c r="G379" s="3">
        <v>477</v>
      </c>
      <c r="H379" s="3">
        <v>0</v>
      </c>
      <c r="I379" s="3">
        <v>0</v>
      </c>
      <c r="J379" s="80">
        <v>0</v>
      </c>
      <c r="K379" s="80">
        <v>0</v>
      </c>
      <c r="L379" s="80">
        <v>0</v>
      </c>
      <c r="M379" s="11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116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 t="s">
        <v>174</v>
      </c>
      <c r="D380" s="3" t="s">
        <v>175</v>
      </c>
      <c r="E380" s="3" t="s">
        <v>175</v>
      </c>
      <c r="F380" s="3" t="s">
        <v>175</v>
      </c>
      <c r="G380" s="3" t="s">
        <v>175</v>
      </c>
      <c r="H380" s="3" t="s">
        <v>175</v>
      </c>
      <c r="I380" s="3" t="s">
        <v>175</v>
      </c>
      <c r="J380" s="80" t="s">
        <v>175</v>
      </c>
      <c r="K380" s="80" t="s">
        <v>175</v>
      </c>
      <c r="L380" s="80" t="s">
        <v>175</v>
      </c>
      <c r="M380" s="11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116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 t="s">
        <v>5</v>
      </c>
      <c r="D381" s="3" t="s">
        <v>6</v>
      </c>
      <c r="E381" s="3" t="s">
        <v>29</v>
      </c>
      <c r="F381" s="3" t="s">
        <v>18</v>
      </c>
      <c r="G381" s="3" t="s">
        <v>7</v>
      </c>
      <c r="H381" s="3" t="s">
        <v>176</v>
      </c>
      <c r="I381" s="3" t="s">
        <v>8</v>
      </c>
      <c r="J381" s="80" t="s">
        <v>164</v>
      </c>
      <c r="K381" s="80" t="s">
        <v>103</v>
      </c>
      <c r="L381" s="80" t="s">
        <v>169</v>
      </c>
      <c r="M381" s="11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116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80"/>
      <c r="K382" s="80"/>
      <c r="L382" s="80"/>
      <c r="M382" s="11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116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 t="s">
        <v>181</v>
      </c>
      <c r="D383" s="3" t="s">
        <v>183</v>
      </c>
      <c r="E383" s="3"/>
      <c r="F383" s="3"/>
      <c r="G383" s="3"/>
      <c r="H383" s="3"/>
      <c r="I383" s="3"/>
      <c r="J383" s="80"/>
      <c r="K383" s="80"/>
      <c r="L383" s="80"/>
      <c r="M383" s="11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116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 t="s">
        <v>5</v>
      </c>
      <c r="D384" s="3" t="s">
        <v>6</v>
      </c>
      <c r="E384" s="3" t="s">
        <v>29</v>
      </c>
      <c r="F384" s="3" t="s">
        <v>18</v>
      </c>
      <c r="G384" s="3" t="s">
        <v>7</v>
      </c>
      <c r="H384" s="3" t="s">
        <v>176</v>
      </c>
      <c r="I384" s="3" t="s">
        <v>8</v>
      </c>
      <c r="J384" s="80" t="s">
        <v>164</v>
      </c>
      <c r="K384" s="80" t="s">
        <v>103</v>
      </c>
      <c r="L384" s="80" t="s">
        <v>169</v>
      </c>
      <c r="M384" s="11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116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 t="s">
        <v>174</v>
      </c>
      <c r="D385" s="3" t="s">
        <v>175</v>
      </c>
      <c r="E385" s="3" t="s">
        <v>175</v>
      </c>
      <c r="F385" s="3" t="s">
        <v>175</v>
      </c>
      <c r="G385" s="3" t="s">
        <v>175</v>
      </c>
      <c r="H385" s="3" t="s">
        <v>175</v>
      </c>
      <c r="I385" s="3" t="s">
        <v>175</v>
      </c>
      <c r="J385" s="80" t="s">
        <v>175</v>
      </c>
      <c r="K385" s="80" t="s">
        <v>175</v>
      </c>
      <c r="L385" s="80" t="s">
        <v>175</v>
      </c>
      <c r="M385" s="11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116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>
        <v>1</v>
      </c>
      <c r="D386" s="3">
        <v>7498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80">
        <v>0</v>
      </c>
      <c r="K386" s="80">
        <v>0</v>
      </c>
      <c r="L386" s="80">
        <v>0</v>
      </c>
      <c r="M386" s="11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116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>
        <v>2</v>
      </c>
      <c r="D387" s="3">
        <v>7498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80">
        <v>0</v>
      </c>
      <c r="K387" s="80">
        <v>0</v>
      </c>
      <c r="L387" s="80">
        <v>0</v>
      </c>
      <c r="M387" s="11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116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>
        <v>3</v>
      </c>
      <c r="D388" s="3">
        <v>7498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80">
        <v>0</v>
      </c>
      <c r="K388" s="80">
        <v>0</v>
      </c>
      <c r="L388" s="80">
        <v>0</v>
      </c>
      <c r="M388" s="11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116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>
        <v>4</v>
      </c>
      <c r="D389" s="3">
        <v>7498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80">
        <v>0</v>
      </c>
      <c r="K389" s="80">
        <v>0</v>
      </c>
      <c r="L389" s="80">
        <v>0</v>
      </c>
      <c r="M389" s="11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116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>
        <v>5</v>
      </c>
      <c r="D390" s="3">
        <v>7498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80">
        <v>0</v>
      </c>
      <c r="K390" s="80">
        <v>0</v>
      </c>
      <c r="L390" s="80">
        <v>0</v>
      </c>
      <c r="M390" s="11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116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>
        <v>6</v>
      </c>
      <c r="D391" s="3">
        <v>7498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80">
        <v>0</v>
      </c>
      <c r="K391" s="80">
        <v>0</v>
      </c>
      <c r="L391" s="80">
        <v>0</v>
      </c>
      <c r="M391" s="11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116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>
        <v>7</v>
      </c>
      <c r="D392" s="3">
        <v>7498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80">
        <v>0</v>
      </c>
      <c r="K392" s="80">
        <v>0</v>
      </c>
      <c r="L392" s="80">
        <v>0</v>
      </c>
      <c r="M392" s="11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116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>
        <v>8</v>
      </c>
      <c r="D393" s="3">
        <v>7497</v>
      </c>
      <c r="E393" s="3">
        <v>2</v>
      </c>
      <c r="F393" s="3">
        <v>0</v>
      </c>
      <c r="G393" s="3">
        <v>0</v>
      </c>
      <c r="H393" s="3">
        <v>0</v>
      </c>
      <c r="I393" s="3">
        <v>0</v>
      </c>
      <c r="J393" s="80">
        <v>0</v>
      </c>
      <c r="K393" s="80">
        <v>0</v>
      </c>
      <c r="L393" s="80">
        <v>0</v>
      </c>
      <c r="M393" s="11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116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>
        <v>9</v>
      </c>
      <c r="D394" s="3">
        <v>7497</v>
      </c>
      <c r="E394" s="3">
        <v>2</v>
      </c>
      <c r="F394" s="3">
        <v>0</v>
      </c>
      <c r="G394" s="3">
        <v>0</v>
      </c>
      <c r="H394" s="3">
        <v>0</v>
      </c>
      <c r="I394" s="3">
        <v>0</v>
      </c>
      <c r="J394" s="80">
        <v>0</v>
      </c>
      <c r="K394" s="80">
        <v>0</v>
      </c>
      <c r="L394" s="80">
        <v>0</v>
      </c>
      <c r="M394" s="11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116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>
        <v>10</v>
      </c>
      <c r="D395" s="3">
        <v>7496</v>
      </c>
      <c r="E395" s="3">
        <v>3</v>
      </c>
      <c r="F395" s="3">
        <v>0</v>
      </c>
      <c r="G395" s="3">
        <v>0</v>
      </c>
      <c r="H395" s="3">
        <v>0</v>
      </c>
      <c r="I395" s="3">
        <v>0</v>
      </c>
      <c r="J395" s="80">
        <v>0</v>
      </c>
      <c r="K395" s="80">
        <v>0</v>
      </c>
      <c r="L395" s="80">
        <v>0</v>
      </c>
      <c r="M395" s="11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116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>
        <v>11</v>
      </c>
      <c r="D396" s="3">
        <v>7496</v>
      </c>
      <c r="E396" s="3">
        <v>3</v>
      </c>
      <c r="F396" s="3">
        <v>0</v>
      </c>
      <c r="G396" s="3">
        <v>0</v>
      </c>
      <c r="H396" s="3">
        <v>0</v>
      </c>
      <c r="I396" s="3">
        <v>0</v>
      </c>
      <c r="J396" s="80">
        <v>0</v>
      </c>
      <c r="K396" s="80">
        <v>0</v>
      </c>
      <c r="L396" s="80">
        <v>0</v>
      </c>
      <c r="M396" s="11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116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>
        <v>12</v>
      </c>
      <c r="D397" s="3">
        <v>7495</v>
      </c>
      <c r="E397" s="3">
        <v>4</v>
      </c>
      <c r="F397" s="3">
        <v>0</v>
      </c>
      <c r="G397" s="3">
        <v>0</v>
      </c>
      <c r="H397" s="3">
        <v>0</v>
      </c>
      <c r="I397" s="3">
        <v>0</v>
      </c>
      <c r="J397" s="80">
        <v>0</v>
      </c>
      <c r="K397" s="80">
        <v>0</v>
      </c>
      <c r="L397" s="80">
        <v>0</v>
      </c>
      <c r="M397" s="11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116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>
        <v>13</v>
      </c>
      <c r="D398" s="3">
        <v>7494</v>
      </c>
      <c r="E398" s="3">
        <v>5</v>
      </c>
      <c r="F398" s="3">
        <v>0</v>
      </c>
      <c r="G398" s="3">
        <v>0</v>
      </c>
      <c r="H398" s="3">
        <v>0</v>
      </c>
      <c r="I398" s="3">
        <v>0</v>
      </c>
      <c r="J398" s="80">
        <v>0</v>
      </c>
      <c r="K398" s="80">
        <v>0</v>
      </c>
      <c r="L398" s="80">
        <v>0</v>
      </c>
      <c r="M398" s="11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116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>
        <v>14</v>
      </c>
      <c r="D399" s="3">
        <v>7492</v>
      </c>
      <c r="E399" s="3">
        <v>7</v>
      </c>
      <c r="F399" s="3">
        <v>0</v>
      </c>
      <c r="G399" s="3">
        <v>0</v>
      </c>
      <c r="H399" s="3">
        <v>0</v>
      </c>
      <c r="I399" s="3">
        <v>0</v>
      </c>
      <c r="J399" s="80">
        <v>0</v>
      </c>
      <c r="K399" s="80">
        <v>0</v>
      </c>
      <c r="L399" s="80">
        <v>0</v>
      </c>
      <c r="M399" s="11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116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>
        <v>15</v>
      </c>
      <c r="D400" s="3">
        <v>7491</v>
      </c>
      <c r="E400" s="3">
        <v>8</v>
      </c>
      <c r="F400" s="3">
        <v>0</v>
      </c>
      <c r="G400" s="3">
        <v>0</v>
      </c>
      <c r="H400" s="3">
        <v>0</v>
      </c>
      <c r="I400" s="3">
        <v>0</v>
      </c>
      <c r="J400" s="80">
        <v>0</v>
      </c>
      <c r="K400" s="80">
        <v>0</v>
      </c>
      <c r="L400" s="80">
        <v>0</v>
      </c>
      <c r="M400" s="11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116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>
        <v>16</v>
      </c>
      <c r="D401" s="3">
        <v>7489</v>
      </c>
      <c r="E401" s="3">
        <v>10</v>
      </c>
      <c r="F401" s="3">
        <v>0</v>
      </c>
      <c r="G401" s="3">
        <v>0</v>
      </c>
      <c r="H401" s="3">
        <v>0</v>
      </c>
      <c r="I401" s="3">
        <v>0</v>
      </c>
      <c r="J401" s="80">
        <v>0</v>
      </c>
      <c r="K401" s="80">
        <v>0</v>
      </c>
      <c r="L401" s="80">
        <v>0</v>
      </c>
      <c r="M401" s="11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116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>
        <v>17</v>
      </c>
      <c r="D402" s="3">
        <v>7487</v>
      </c>
      <c r="E402" s="3">
        <v>12</v>
      </c>
      <c r="F402" s="3">
        <v>0</v>
      </c>
      <c r="G402" s="3">
        <v>0</v>
      </c>
      <c r="H402" s="3">
        <v>0</v>
      </c>
      <c r="I402" s="3">
        <v>0</v>
      </c>
      <c r="J402" s="80">
        <v>0</v>
      </c>
      <c r="K402" s="80">
        <v>0</v>
      </c>
      <c r="L402" s="80">
        <v>0</v>
      </c>
      <c r="M402" s="11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116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>
        <v>18</v>
      </c>
      <c r="D403" s="3">
        <v>7485</v>
      </c>
      <c r="E403" s="3">
        <v>13</v>
      </c>
      <c r="F403" s="3">
        <v>0</v>
      </c>
      <c r="G403" s="3">
        <v>0</v>
      </c>
      <c r="H403" s="3">
        <v>0</v>
      </c>
      <c r="I403" s="3">
        <v>0</v>
      </c>
      <c r="J403" s="80">
        <v>0</v>
      </c>
      <c r="K403" s="80">
        <v>0</v>
      </c>
      <c r="L403" s="80">
        <v>0</v>
      </c>
      <c r="M403" s="11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116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>
        <v>19</v>
      </c>
      <c r="D404" s="3">
        <v>7483</v>
      </c>
      <c r="E404" s="3">
        <v>16</v>
      </c>
      <c r="F404" s="3">
        <v>0</v>
      </c>
      <c r="G404" s="3">
        <v>0</v>
      </c>
      <c r="H404" s="3">
        <v>0</v>
      </c>
      <c r="I404" s="3">
        <v>0</v>
      </c>
      <c r="J404" s="80">
        <v>0</v>
      </c>
      <c r="K404" s="80">
        <v>0</v>
      </c>
      <c r="L404" s="80">
        <v>0</v>
      </c>
      <c r="M404" s="11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116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>
        <v>20</v>
      </c>
      <c r="D405" s="3">
        <v>7480</v>
      </c>
      <c r="E405" s="3">
        <v>19</v>
      </c>
      <c r="F405" s="3">
        <v>0</v>
      </c>
      <c r="G405" s="3">
        <v>0</v>
      </c>
      <c r="H405" s="3">
        <v>0</v>
      </c>
      <c r="I405" s="3">
        <v>0</v>
      </c>
      <c r="J405" s="80">
        <v>0</v>
      </c>
      <c r="K405" s="80">
        <v>0</v>
      </c>
      <c r="L405" s="80">
        <v>0</v>
      </c>
      <c r="M405" s="11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116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>
        <v>21</v>
      </c>
      <c r="D406" s="3">
        <v>7477</v>
      </c>
      <c r="E406" s="3">
        <v>22</v>
      </c>
      <c r="F406" s="3">
        <v>0</v>
      </c>
      <c r="G406" s="3">
        <v>0</v>
      </c>
      <c r="H406" s="3">
        <v>0</v>
      </c>
      <c r="I406" s="3">
        <v>0</v>
      </c>
      <c r="J406" s="80">
        <v>0</v>
      </c>
      <c r="K406" s="80">
        <v>0</v>
      </c>
      <c r="L406" s="80">
        <v>0</v>
      </c>
      <c r="M406" s="11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116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>
        <v>22</v>
      </c>
      <c r="D407" s="3">
        <v>7472</v>
      </c>
      <c r="E407" s="3">
        <v>26</v>
      </c>
      <c r="F407" s="3">
        <v>0</v>
      </c>
      <c r="G407" s="3">
        <v>0</v>
      </c>
      <c r="H407" s="3">
        <v>0</v>
      </c>
      <c r="I407" s="3">
        <v>0</v>
      </c>
      <c r="J407" s="80">
        <v>0</v>
      </c>
      <c r="K407" s="80">
        <v>0</v>
      </c>
      <c r="L407" s="80">
        <v>0</v>
      </c>
      <c r="M407" s="11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116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>
        <v>23</v>
      </c>
      <c r="D408" s="3">
        <v>7467</v>
      </c>
      <c r="E408" s="3">
        <v>31</v>
      </c>
      <c r="F408" s="3">
        <v>0</v>
      </c>
      <c r="G408" s="3">
        <v>0</v>
      </c>
      <c r="H408" s="3">
        <v>0</v>
      </c>
      <c r="I408" s="3">
        <v>0</v>
      </c>
      <c r="J408" s="80">
        <v>0</v>
      </c>
      <c r="K408" s="80">
        <v>0</v>
      </c>
      <c r="L408" s="80">
        <v>0</v>
      </c>
      <c r="M408" s="11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116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>
        <v>24</v>
      </c>
      <c r="D409" s="3">
        <v>7462</v>
      </c>
      <c r="E409" s="3">
        <v>36</v>
      </c>
      <c r="F409" s="3">
        <v>0</v>
      </c>
      <c r="G409" s="3">
        <v>0</v>
      </c>
      <c r="H409" s="3">
        <v>0</v>
      </c>
      <c r="I409" s="3">
        <v>0</v>
      </c>
      <c r="J409" s="80">
        <v>0</v>
      </c>
      <c r="K409" s="80">
        <v>0</v>
      </c>
      <c r="L409" s="80">
        <v>0</v>
      </c>
      <c r="M409" s="11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116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>
        <v>25</v>
      </c>
      <c r="D410" s="3">
        <v>7456</v>
      </c>
      <c r="E410" s="3">
        <v>42</v>
      </c>
      <c r="F410" s="3">
        <v>0</v>
      </c>
      <c r="G410" s="3">
        <v>0</v>
      </c>
      <c r="H410" s="3">
        <v>0</v>
      </c>
      <c r="I410" s="3">
        <v>0</v>
      </c>
      <c r="J410" s="80">
        <v>0</v>
      </c>
      <c r="K410" s="80">
        <v>0</v>
      </c>
      <c r="L410" s="80">
        <v>0</v>
      </c>
      <c r="M410" s="11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116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>
        <v>26</v>
      </c>
      <c r="D411" s="3">
        <v>7449</v>
      </c>
      <c r="E411" s="3">
        <v>49</v>
      </c>
      <c r="F411" s="3">
        <v>0</v>
      </c>
      <c r="G411" s="3">
        <v>0</v>
      </c>
      <c r="H411" s="3">
        <v>0</v>
      </c>
      <c r="I411" s="3">
        <v>0</v>
      </c>
      <c r="J411" s="80">
        <v>0</v>
      </c>
      <c r="K411" s="80">
        <v>0</v>
      </c>
      <c r="L411" s="80">
        <v>0</v>
      </c>
      <c r="M411" s="11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116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>
        <v>27</v>
      </c>
      <c r="D412" s="3">
        <v>7441</v>
      </c>
      <c r="E412" s="3">
        <v>57</v>
      </c>
      <c r="F412" s="3">
        <v>0</v>
      </c>
      <c r="G412" s="3">
        <v>1</v>
      </c>
      <c r="H412" s="3">
        <v>0</v>
      </c>
      <c r="I412" s="3">
        <v>0</v>
      </c>
      <c r="J412" s="80">
        <v>0</v>
      </c>
      <c r="K412" s="80">
        <v>0</v>
      </c>
      <c r="L412" s="80">
        <v>0</v>
      </c>
      <c r="M412" s="11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116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>
        <v>28</v>
      </c>
      <c r="D413" s="3">
        <v>7431</v>
      </c>
      <c r="E413" s="3">
        <v>67</v>
      </c>
      <c r="F413" s="3">
        <v>0</v>
      </c>
      <c r="G413" s="3">
        <v>1</v>
      </c>
      <c r="H413" s="3">
        <v>0</v>
      </c>
      <c r="I413" s="3">
        <v>0</v>
      </c>
      <c r="J413" s="80">
        <v>0</v>
      </c>
      <c r="K413" s="80">
        <v>0</v>
      </c>
      <c r="L413" s="80">
        <v>0</v>
      </c>
      <c r="M413" s="11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116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>
        <v>29</v>
      </c>
      <c r="D414" s="3">
        <v>7420</v>
      </c>
      <c r="E414" s="3">
        <v>77</v>
      </c>
      <c r="F414" s="3">
        <v>0</v>
      </c>
      <c r="G414" s="3">
        <v>1</v>
      </c>
      <c r="H414" s="3">
        <v>0</v>
      </c>
      <c r="I414" s="3">
        <v>0</v>
      </c>
      <c r="J414" s="80">
        <v>0</v>
      </c>
      <c r="K414" s="80">
        <v>0</v>
      </c>
      <c r="L414" s="80">
        <v>0</v>
      </c>
      <c r="M414" s="11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116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>
        <v>30</v>
      </c>
      <c r="D415" s="3">
        <v>7407</v>
      </c>
      <c r="E415" s="3">
        <v>90</v>
      </c>
      <c r="F415" s="3">
        <v>0</v>
      </c>
      <c r="G415" s="3">
        <v>2</v>
      </c>
      <c r="H415" s="3">
        <v>0</v>
      </c>
      <c r="I415" s="3">
        <v>0</v>
      </c>
      <c r="J415" s="80">
        <v>0</v>
      </c>
      <c r="K415" s="80">
        <v>0</v>
      </c>
      <c r="L415" s="80">
        <v>0</v>
      </c>
      <c r="M415" s="11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116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>
        <v>31</v>
      </c>
      <c r="D416" s="3">
        <v>7396</v>
      </c>
      <c r="E416" s="3">
        <v>101</v>
      </c>
      <c r="F416" s="3">
        <v>0</v>
      </c>
      <c r="G416" s="3">
        <v>2</v>
      </c>
      <c r="H416" s="3">
        <v>0</v>
      </c>
      <c r="I416" s="3">
        <v>0</v>
      </c>
      <c r="J416" s="80">
        <v>0</v>
      </c>
      <c r="K416" s="80">
        <v>0</v>
      </c>
      <c r="L416" s="80">
        <v>0</v>
      </c>
      <c r="M416" s="11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116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>
        <v>32</v>
      </c>
      <c r="D417" s="3">
        <v>7382</v>
      </c>
      <c r="E417" s="3">
        <v>113</v>
      </c>
      <c r="F417" s="3">
        <v>0</v>
      </c>
      <c r="G417" s="3">
        <v>3</v>
      </c>
      <c r="H417" s="3">
        <v>0</v>
      </c>
      <c r="I417" s="3">
        <v>0</v>
      </c>
      <c r="J417" s="80">
        <v>0</v>
      </c>
      <c r="K417" s="80">
        <v>0</v>
      </c>
      <c r="L417" s="80">
        <v>0</v>
      </c>
      <c r="M417" s="11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116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>
        <v>33</v>
      </c>
      <c r="D418" s="3">
        <v>7368</v>
      </c>
      <c r="E418" s="3">
        <v>128</v>
      </c>
      <c r="F418" s="3">
        <v>0</v>
      </c>
      <c r="G418" s="3">
        <v>3</v>
      </c>
      <c r="H418" s="3">
        <v>0</v>
      </c>
      <c r="I418" s="3">
        <v>0</v>
      </c>
      <c r="J418" s="80">
        <v>0</v>
      </c>
      <c r="K418" s="80">
        <v>0</v>
      </c>
      <c r="L418" s="80">
        <v>0</v>
      </c>
      <c r="M418" s="11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116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>
        <v>34</v>
      </c>
      <c r="D419" s="3">
        <v>7354</v>
      </c>
      <c r="E419" s="3">
        <v>141</v>
      </c>
      <c r="F419" s="3">
        <v>0</v>
      </c>
      <c r="G419" s="3">
        <v>4</v>
      </c>
      <c r="H419" s="3">
        <v>0</v>
      </c>
      <c r="I419" s="3">
        <v>0</v>
      </c>
      <c r="J419" s="80">
        <v>0</v>
      </c>
      <c r="K419" s="80">
        <v>0</v>
      </c>
      <c r="L419" s="80">
        <v>0</v>
      </c>
      <c r="M419" s="11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116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>
        <v>35</v>
      </c>
      <c r="D420" s="3">
        <v>7340</v>
      </c>
      <c r="E420" s="3">
        <v>154</v>
      </c>
      <c r="F420" s="3">
        <v>0</v>
      </c>
      <c r="G420" s="3">
        <v>5</v>
      </c>
      <c r="H420" s="3">
        <v>0</v>
      </c>
      <c r="I420" s="3">
        <v>0</v>
      </c>
      <c r="J420" s="80">
        <v>0</v>
      </c>
      <c r="K420" s="80">
        <v>0</v>
      </c>
      <c r="L420" s="80">
        <v>0</v>
      </c>
      <c r="M420" s="11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116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>
        <v>36</v>
      </c>
      <c r="D421" s="3">
        <v>7321</v>
      </c>
      <c r="E421" s="3">
        <v>171</v>
      </c>
      <c r="F421" s="3">
        <v>0</v>
      </c>
      <c r="G421" s="3">
        <v>6</v>
      </c>
      <c r="H421" s="3">
        <v>0</v>
      </c>
      <c r="I421" s="3">
        <v>0</v>
      </c>
      <c r="J421" s="80">
        <v>0</v>
      </c>
      <c r="K421" s="80">
        <v>0</v>
      </c>
      <c r="L421" s="80">
        <v>0</v>
      </c>
      <c r="M421" s="11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116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>
        <v>37</v>
      </c>
      <c r="D422" s="3">
        <v>7300</v>
      </c>
      <c r="E422" s="3">
        <v>191</v>
      </c>
      <c r="F422" s="3">
        <v>0</v>
      </c>
      <c r="G422" s="3">
        <v>7</v>
      </c>
      <c r="H422" s="3">
        <v>0</v>
      </c>
      <c r="I422" s="3">
        <v>0</v>
      </c>
      <c r="J422" s="80">
        <v>0</v>
      </c>
      <c r="K422" s="80">
        <v>0</v>
      </c>
      <c r="L422" s="80">
        <v>0</v>
      </c>
      <c r="M422" s="11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116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>
        <v>38</v>
      </c>
      <c r="D423" s="3">
        <v>7278</v>
      </c>
      <c r="E423" s="3">
        <v>212</v>
      </c>
      <c r="F423" s="3">
        <v>0</v>
      </c>
      <c r="G423" s="3">
        <v>8</v>
      </c>
      <c r="H423" s="3">
        <v>0</v>
      </c>
      <c r="I423" s="3">
        <v>0</v>
      </c>
      <c r="J423" s="80">
        <v>0</v>
      </c>
      <c r="K423" s="80">
        <v>0</v>
      </c>
      <c r="L423" s="80">
        <v>0</v>
      </c>
      <c r="M423" s="11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116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>
        <v>39</v>
      </c>
      <c r="D424" s="3">
        <v>7253</v>
      </c>
      <c r="E424" s="3">
        <v>235</v>
      </c>
      <c r="F424" s="3">
        <v>0</v>
      </c>
      <c r="G424" s="3">
        <v>11</v>
      </c>
      <c r="H424" s="3">
        <v>0</v>
      </c>
      <c r="I424" s="3">
        <v>0</v>
      </c>
      <c r="J424" s="80">
        <v>0</v>
      </c>
      <c r="K424" s="80">
        <v>0</v>
      </c>
      <c r="L424" s="80">
        <v>0</v>
      </c>
      <c r="M424" s="11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116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>
        <v>40</v>
      </c>
      <c r="D425" s="3">
        <v>7224</v>
      </c>
      <c r="E425" s="3">
        <v>262</v>
      </c>
      <c r="F425" s="3">
        <v>0</v>
      </c>
      <c r="G425" s="3">
        <v>12</v>
      </c>
      <c r="H425" s="3">
        <v>0</v>
      </c>
      <c r="I425" s="3">
        <v>0</v>
      </c>
      <c r="J425" s="80">
        <v>0</v>
      </c>
      <c r="K425" s="80">
        <v>0</v>
      </c>
      <c r="L425" s="80">
        <v>0</v>
      </c>
      <c r="M425" s="11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116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>
        <v>41</v>
      </c>
      <c r="D426" s="3">
        <v>7193</v>
      </c>
      <c r="E426" s="3">
        <v>291</v>
      </c>
      <c r="F426" s="3">
        <v>0</v>
      </c>
      <c r="G426" s="3">
        <v>14</v>
      </c>
      <c r="H426" s="3">
        <v>0</v>
      </c>
      <c r="I426" s="3">
        <v>0</v>
      </c>
      <c r="J426" s="80">
        <v>0</v>
      </c>
      <c r="K426" s="80">
        <v>0</v>
      </c>
      <c r="L426" s="80">
        <v>0</v>
      </c>
      <c r="M426" s="11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116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>
        <v>42</v>
      </c>
      <c r="D427" s="3">
        <v>7159</v>
      </c>
      <c r="E427" s="3">
        <v>323</v>
      </c>
      <c r="F427" s="3">
        <v>0</v>
      </c>
      <c r="G427" s="3">
        <v>17</v>
      </c>
      <c r="H427" s="3">
        <v>0</v>
      </c>
      <c r="I427" s="3">
        <v>0</v>
      </c>
      <c r="J427" s="80">
        <v>0</v>
      </c>
      <c r="K427" s="80">
        <v>0</v>
      </c>
      <c r="L427" s="80">
        <v>0</v>
      </c>
      <c r="M427" s="11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116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>
        <v>43</v>
      </c>
      <c r="D428" s="3">
        <v>7124</v>
      </c>
      <c r="E428" s="3">
        <v>355</v>
      </c>
      <c r="F428" s="3">
        <v>0</v>
      </c>
      <c r="G428" s="3">
        <v>20</v>
      </c>
      <c r="H428" s="3">
        <v>0</v>
      </c>
      <c r="I428" s="3">
        <v>0</v>
      </c>
      <c r="J428" s="80">
        <v>0</v>
      </c>
      <c r="K428" s="80">
        <v>0</v>
      </c>
      <c r="L428" s="80">
        <v>0</v>
      </c>
      <c r="M428" s="11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116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>
        <v>44</v>
      </c>
      <c r="D429" s="3">
        <v>7085</v>
      </c>
      <c r="E429" s="3">
        <v>391</v>
      </c>
      <c r="F429" s="3">
        <v>0</v>
      </c>
      <c r="G429" s="3">
        <v>23</v>
      </c>
      <c r="H429" s="3">
        <v>0</v>
      </c>
      <c r="I429" s="3">
        <v>0</v>
      </c>
      <c r="J429" s="80">
        <v>0</v>
      </c>
      <c r="K429" s="80">
        <v>0</v>
      </c>
      <c r="L429" s="80">
        <v>0</v>
      </c>
      <c r="M429" s="11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116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>
        <v>45</v>
      </c>
      <c r="D430" s="3">
        <v>7047</v>
      </c>
      <c r="E430" s="3">
        <v>425</v>
      </c>
      <c r="F430" s="3">
        <v>0</v>
      </c>
      <c r="G430" s="3">
        <v>27</v>
      </c>
      <c r="H430" s="3">
        <v>0</v>
      </c>
      <c r="I430" s="3">
        <v>0</v>
      </c>
      <c r="J430" s="80">
        <v>0</v>
      </c>
      <c r="K430" s="80">
        <v>0</v>
      </c>
      <c r="L430" s="80">
        <v>0</v>
      </c>
      <c r="M430" s="11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116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>
        <v>46</v>
      </c>
      <c r="D431" s="3">
        <v>7002</v>
      </c>
      <c r="E431" s="3">
        <v>466</v>
      </c>
      <c r="F431" s="3">
        <v>0</v>
      </c>
      <c r="G431" s="3">
        <v>31</v>
      </c>
      <c r="H431" s="3">
        <v>0</v>
      </c>
      <c r="I431" s="3">
        <v>0</v>
      </c>
      <c r="J431" s="80">
        <v>0</v>
      </c>
      <c r="K431" s="80">
        <v>0</v>
      </c>
      <c r="L431" s="80">
        <v>0</v>
      </c>
      <c r="M431" s="11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116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>
        <v>47</v>
      </c>
      <c r="D432" s="3">
        <v>6953</v>
      </c>
      <c r="E432" s="3">
        <v>510</v>
      </c>
      <c r="F432" s="3">
        <v>0</v>
      </c>
      <c r="G432" s="3">
        <v>35</v>
      </c>
      <c r="H432" s="3">
        <v>0</v>
      </c>
      <c r="I432" s="3">
        <v>0</v>
      </c>
      <c r="J432" s="80">
        <v>0</v>
      </c>
      <c r="K432" s="80">
        <v>0</v>
      </c>
      <c r="L432" s="80">
        <v>0</v>
      </c>
      <c r="M432" s="11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116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>
        <v>48</v>
      </c>
      <c r="D433" s="3">
        <v>6901</v>
      </c>
      <c r="E433" s="3">
        <v>557</v>
      </c>
      <c r="F433" s="3">
        <v>0</v>
      </c>
      <c r="G433" s="3">
        <v>40</v>
      </c>
      <c r="H433" s="3">
        <v>0</v>
      </c>
      <c r="I433" s="3">
        <v>0</v>
      </c>
      <c r="J433" s="80">
        <v>0</v>
      </c>
      <c r="K433" s="80">
        <v>0</v>
      </c>
      <c r="L433" s="80">
        <v>0</v>
      </c>
      <c r="M433" s="11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116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>
        <v>49</v>
      </c>
      <c r="D434" s="3">
        <v>6849</v>
      </c>
      <c r="E434" s="3">
        <v>603</v>
      </c>
      <c r="F434" s="3">
        <v>0</v>
      </c>
      <c r="G434" s="3">
        <v>47</v>
      </c>
      <c r="H434" s="3">
        <v>0</v>
      </c>
      <c r="I434" s="3">
        <v>0</v>
      </c>
      <c r="J434" s="80">
        <v>0</v>
      </c>
      <c r="K434" s="80">
        <v>0</v>
      </c>
      <c r="L434" s="80">
        <v>0</v>
      </c>
      <c r="M434" s="11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116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>
        <v>50</v>
      </c>
      <c r="D435" s="3">
        <v>6792</v>
      </c>
      <c r="E435" s="3">
        <v>654</v>
      </c>
      <c r="F435" s="3">
        <v>0</v>
      </c>
      <c r="G435" s="3">
        <v>53</v>
      </c>
      <c r="H435" s="3">
        <v>0</v>
      </c>
      <c r="I435" s="3">
        <v>0</v>
      </c>
      <c r="J435" s="80">
        <v>0</v>
      </c>
      <c r="K435" s="80">
        <v>0</v>
      </c>
      <c r="L435" s="80">
        <v>0</v>
      </c>
      <c r="M435" s="11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116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>
        <v>51</v>
      </c>
      <c r="D436" s="3">
        <v>6736</v>
      </c>
      <c r="E436" s="3">
        <v>703</v>
      </c>
      <c r="F436" s="3">
        <v>0</v>
      </c>
      <c r="G436" s="3">
        <v>60</v>
      </c>
      <c r="H436" s="3">
        <v>0</v>
      </c>
      <c r="I436" s="3">
        <v>0</v>
      </c>
      <c r="J436" s="80">
        <v>0</v>
      </c>
      <c r="K436" s="80">
        <v>0</v>
      </c>
      <c r="L436" s="80">
        <v>0</v>
      </c>
      <c r="M436" s="11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116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>
        <v>52</v>
      </c>
      <c r="D437" s="3">
        <v>6680</v>
      </c>
      <c r="E437" s="3">
        <v>750</v>
      </c>
      <c r="F437" s="3">
        <v>0</v>
      </c>
      <c r="G437" s="3">
        <v>69</v>
      </c>
      <c r="H437" s="3">
        <v>0</v>
      </c>
      <c r="I437" s="3">
        <v>0</v>
      </c>
      <c r="J437" s="80">
        <v>0</v>
      </c>
      <c r="K437" s="80">
        <v>0</v>
      </c>
      <c r="L437" s="80">
        <v>0</v>
      </c>
      <c r="M437" s="11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116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>
        <v>53</v>
      </c>
      <c r="D438" s="3">
        <v>6626</v>
      </c>
      <c r="E438" s="3">
        <v>795</v>
      </c>
      <c r="F438" s="3">
        <v>0</v>
      </c>
      <c r="G438" s="3">
        <v>78</v>
      </c>
      <c r="H438" s="3">
        <v>0</v>
      </c>
      <c r="I438" s="3">
        <v>0</v>
      </c>
      <c r="J438" s="80">
        <v>0</v>
      </c>
      <c r="K438" s="80">
        <v>0</v>
      </c>
      <c r="L438" s="80">
        <v>0</v>
      </c>
      <c r="M438" s="11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116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>
        <v>54</v>
      </c>
      <c r="D439" s="3">
        <v>6573</v>
      </c>
      <c r="E439" s="3">
        <v>837</v>
      </c>
      <c r="F439" s="3">
        <v>0</v>
      </c>
      <c r="G439" s="3">
        <v>88</v>
      </c>
      <c r="H439" s="3">
        <v>0</v>
      </c>
      <c r="I439" s="3">
        <v>0</v>
      </c>
      <c r="J439" s="80">
        <v>0</v>
      </c>
      <c r="K439" s="80">
        <v>0</v>
      </c>
      <c r="L439" s="80">
        <v>0</v>
      </c>
      <c r="M439" s="11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116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>
        <v>55</v>
      </c>
      <c r="D440" s="3">
        <v>6521</v>
      </c>
      <c r="E440" s="3">
        <v>879</v>
      </c>
      <c r="F440" s="3">
        <v>0</v>
      </c>
      <c r="G440" s="3">
        <v>99</v>
      </c>
      <c r="H440" s="3">
        <v>0</v>
      </c>
      <c r="I440" s="3">
        <v>0</v>
      </c>
      <c r="J440" s="80">
        <v>0</v>
      </c>
      <c r="K440" s="80">
        <v>0</v>
      </c>
      <c r="L440" s="80">
        <v>0</v>
      </c>
      <c r="M440" s="11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116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>
        <v>56</v>
      </c>
      <c r="D441" s="3">
        <v>6470</v>
      </c>
      <c r="E441" s="3">
        <v>917</v>
      </c>
      <c r="F441" s="3">
        <v>0</v>
      </c>
      <c r="G441" s="3">
        <v>112</v>
      </c>
      <c r="H441" s="3">
        <v>0</v>
      </c>
      <c r="I441" s="3">
        <v>0</v>
      </c>
      <c r="J441" s="80">
        <v>0</v>
      </c>
      <c r="K441" s="80">
        <v>0</v>
      </c>
      <c r="L441" s="80">
        <v>0</v>
      </c>
      <c r="M441" s="11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116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>
        <v>57</v>
      </c>
      <c r="D442" s="3">
        <v>6419</v>
      </c>
      <c r="E442" s="3">
        <v>953</v>
      </c>
      <c r="F442" s="3">
        <v>0</v>
      </c>
      <c r="G442" s="3">
        <v>127</v>
      </c>
      <c r="H442" s="3">
        <v>0</v>
      </c>
      <c r="I442" s="3">
        <v>0</v>
      </c>
      <c r="J442" s="80">
        <v>0</v>
      </c>
      <c r="K442" s="80">
        <v>0</v>
      </c>
      <c r="L442" s="80">
        <v>0</v>
      </c>
      <c r="M442" s="11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116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>
        <v>58</v>
      </c>
      <c r="D443" s="3">
        <v>6367</v>
      </c>
      <c r="E443" s="3">
        <v>991</v>
      </c>
      <c r="F443" s="3">
        <v>0</v>
      </c>
      <c r="G443" s="3">
        <v>141</v>
      </c>
      <c r="H443" s="3">
        <v>0</v>
      </c>
      <c r="I443" s="3">
        <v>0</v>
      </c>
      <c r="J443" s="80">
        <v>0</v>
      </c>
      <c r="K443" s="80">
        <v>0</v>
      </c>
      <c r="L443" s="80">
        <v>0</v>
      </c>
      <c r="M443" s="11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116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>
        <v>59</v>
      </c>
      <c r="D444" s="3">
        <v>6317</v>
      </c>
      <c r="E444" s="3">
        <v>1024</v>
      </c>
      <c r="F444" s="3">
        <v>0</v>
      </c>
      <c r="G444" s="3">
        <v>158</v>
      </c>
      <c r="H444" s="3">
        <v>0</v>
      </c>
      <c r="I444" s="3">
        <v>0</v>
      </c>
      <c r="J444" s="80">
        <v>0</v>
      </c>
      <c r="K444" s="80">
        <v>0</v>
      </c>
      <c r="L444" s="80">
        <v>0</v>
      </c>
      <c r="M444" s="11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116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>
        <v>60</v>
      </c>
      <c r="D445" s="3">
        <v>6265</v>
      </c>
      <c r="E445" s="3">
        <v>1058</v>
      </c>
      <c r="F445" s="3">
        <v>0</v>
      </c>
      <c r="G445" s="3">
        <v>176</v>
      </c>
      <c r="H445" s="3">
        <v>0</v>
      </c>
      <c r="I445" s="3">
        <v>0</v>
      </c>
      <c r="J445" s="80">
        <v>0</v>
      </c>
      <c r="K445" s="80">
        <v>0</v>
      </c>
      <c r="L445" s="80">
        <v>0</v>
      </c>
      <c r="M445" s="11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116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>
        <v>61</v>
      </c>
      <c r="D446" s="3">
        <v>6215</v>
      </c>
      <c r="E446" s="3">
        <v>1088</v>
      </c>
      <c r="F446" s="3">
        <v>0</v>
      </c>
      <c r="G446" s="3">
        <v>196</v>
      </c>
      <c r="H446" s="3">
        <v>0</v>
      </c>
      <c r="I446" s="3">
        <v>0</v>
      </c>
      <c r="J446" s="80">
        <v>0</v>
      </c>
      <c r="K446" s="80">
        <v>0</v>
      </c>
      <c r="L446" s="80">
        <v>0</v>
      </c>
      <c r="M446" s="11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116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>
        <v>62</v>
      </c>
      <c r="D447" s="3">
        <v>6165</v>
      </c>
      <c r="E447" s="3">
        <v>1117</v>
      </c>
      <c r="F447" s="3">
        <v>0</v>
      </c>
      <c r="G447" s="3">
        <v>216</v>
      </c>
      <c r="H447" s="3">
        <v>0</v>
      </c>
      <c r="I447" s="3">
        <v>0</v>
      </c>
      <c r="J447" s="80">
        <v>0</v>
      </c>
      <c r="K447" s="80">
        <v>0</v>
      </c>
      <c r="L447" s="80">
        <v>0</v>
      </c>
      <c r="M447" s="11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116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>
        <v>63</v>
      </c>
      <c r="D448" s="3">
        <v>6115</v>
      </c>
      <c r="E448" s="3">
        <v>1143</v>
      </c>
      <c r="F448" s="3">
        <v>0</v>
      </c>
      <c r="G448" s="3">
        <v>240</v>
      </c>
      <c r="H448" s="3">
        <v>0</v>
      </c>
      <c r="I448" s="3">
        <v>0</v>
      </c>
      <c r="J448" s="80">
        <v>0</v>
      </c>
      <c r="K448" s="80">
        <v>0</v>
      </c>
      <c r="L448" s="80">
        <v>0</v>
      </c>
      <c r="M448" s="11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116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>
        <v>64</v>
      </c>
      <c r="D449" s="3">
        <v>6068</v>
      </c>
      <c r="E449" s="3">
        <v>1164</v>
      </c>
      <c r="F449" s="3">
        <v>0</v>
      </c>
      <c r="G449" s="3">
        <v>267</v>
      </c>
      <c r="H449" s="3">
        <v>0</v>
      </c>
      <c r="I449" s="3">
        <v>0</v>
      </c>
      <c r="J449" s="80">
        <v>0</v>
      </c>
      <c r="K449" s="80">
        <v>0</v>
      </c>
      <c r="L449" s="80">
        <v>0</v>
      </c>
      <c r="M449" s="11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116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>
        <v>65</v>
      </c>
      <c r="D450" s="3">
        <v>6025</v>
      </c>
      <c r="E450" s="3">
        <v>1181</v>
      </c>
      <c r="F450" s="3">
        <v>0</v>
      </c>
      <c r="G450" s="3">
        <v>292</v>
      </c>
      <c r="H450" s="3">
        <v>0</v>
      </c>
      <c r="I450" s="3">
        <v>0</v>
      </c>
      <c r="J450" s="80">
        <v>0</v>
      </c>
      <c r="K450" s="80">
        <v>0</v>
      </c>
      <c r="L450" s="80">
        <v>0</v>
      </c>
      <c r="M450" s="11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116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>
        <v>66</v>
      </c>
      <c r="D451" s="3">
        <v>5983</v>
      </c>
      <c r="E451" s="3">
        <v>1196</v>
      </c>
      <c r="F451" s="3">
        <v>0</v>
      </c>
      <c r="G451" s="3">
        <v>320</v>
      </c>
      <c r="H451" s="3">
        <v>0</v>
      </c>
      <c r="I451" s="3">
        <v>0</v>
      </c>
      <c r="J451" s="80">
        <v>0</v>
      </c>
      <c r="K451" s="80">
        <v>0</v>
      </c>
      <c r="L451" s="80">
        <v>0</v>
      </c>
      <c r="M451" s="11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116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>
        <v>67</v>
      </c>
      <c r="D452" s="3">
        <v>5944</v>
      </c>
      <c r="E452" s="3">
        <v>1203</v>
      </c>
      <c r="F452" s="3">
        <v>0</v>
      </c>
      <c r="G452" s="3">
        <v>351</v>
      </c>
      <c r="H452" s="3">
        <v>0</v>
      </c>
      <c r="I452" s="3">
        <v>0</v>
      </c>
      <c r="J452" s="80">
        <v>0</v>
      </c>
      <c r="K452" s="80">
        <v>0</v>
      </c>
      <c r="L452" s="80">
        <v>0</v>
      </c>
      <c r="M452" s="11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116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>
        <v>68</v>
      </c>
      <c r="D453" s="3">
        <v>5906</v>
      </c>
      <c r="E453" s="3">
        <v>1209</v>
      </c>
      <c r="F453" s="3">
        <v>0</v>
      </c>
      <c r="G453" s="3">
        <v>384</v>
      </c>
      <c r="H453" s="3">
        <v>0</v>
      </c>
      <c r="I453" s="3">
        <v>0</v>
      </c>
      <c r="J453" s="80">
        <v>0</v>
      </c>
      <c r="K453" s="80">
        <v>0</v>
      </c>
      <c r="L453" s="80">
        <v>0</v>
      </c>
      <c r="M453" s="11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116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>
        <v>69</v>
      </c>
      <c r="D454" s="3">
        <v>5871</v>
      </c>
      <c r="E454" s="3">
        <v>1211</v>
      </c>
      <c r="F454" s="3">
        <v>0</v>
      </c>
      <c r="G454" s="3">
        <v>417</v>
      </c>
      <c r="H454" s="3">
        <v>0</v>
      </c>
      <c r="I454" s="3">
        <v>0</v>
      </c>
      <c r="J454" s="80">
        <v>0</v>
      </c>
      <c r="K454" s="80">
        <v>0</v>
      </c>
      <c r="L454" s="80">
        <v>0</v>
      </c>
      <c r="M454" s="11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116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>
        <v>70</v>
      </c>
      <c r="D455" s="3">
        <v>5837</v>
      </c>
      <c r="E455" s="3">
        <v>1206</v>
      </c>
      <c r="F455" s="3">
        <v>0</v>
      </c>
      <c r="G455" s="3">
        <v>455</v>
      </c>
      <c r="H455" s="3">
        <v>0</v>
      </c>
      <c r="I455" s="3">
        <v>0</v>
      </c>
      <c r="J455" s="80">
        <v>0</v>
      </c>
      <c r="K455" s="80">
        <v>0</v>
      </c>
      <c r="L455" s="80">
        <v>0</v>
      </c>
      <c r="M455" s="11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116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>
        <v>71</v>
      </c>
      <c r="D456" s="3">
        <v>5806</v>
      </c>
      <c r="E456" s="3">
        <v>1200</v>
      </c>
      <c r="F456" s="3">
        <v>0</v>
      </c>
      <c r="G456" s="3">
        <v>493</v>
      </c>
      <c r="H456" s="3">
        <v>0</v>
      </c>
      <c r="I456" s="3">
        <v>0</v>
      </c>
      <c r="J456" s="80">
        <v>0</v>
      </c>
      <c r="K456" s="80">
        <v>0</v>
      </c>
      <c r="L456" s="80">
        <v>0</v>
      </c>
      <c r="M456" s="11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116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>
        <v>72</v>
      </c>
      <c r="D457" s="3">
        <v>5776</v>
      </c>
      <c r="E457" s="3">
        <v>1189</v>
      </c>
      <c r="F457" s="3">
        <v>0</v>
      </c>
      <c r="G457" s="3">
        <v>533</v>
      </c>
      <c r="H457" s="3">
        <v>0</v>
      </c>
      <c r="I457" s="3">
        <v>0</v>
      </c>
      <c r="J457" s="80">
        <v>0</v>
      </c>
      <c r="K457" s="80">
        <v>0</v>
      </c>
      <c r="L457" s="80">
        <v>0</v>
      </c>
      <c r="M457" s="11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116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>
        <v>73</v>
      </c>
      <c r="D458" s="3">
        <v>5749</v>
      </c>
      <c r="E458" s="3">
        <v>1172</v>
      </c>
      <c r="F458" s="3">
        <v>0</v>
      </c>
      <c r="G458" s="3">
        <v>578</v>
      </c>
      <c r="H458" s="3">
        <v>0</v>
      </c>
      <c r="I458" s="3">
        <v>0</v>
      </c>
      <c r="J458" s="80">
        <v>0</v>
      </c>
      <c r="K458" s="80">
        <v>0</v>
      </c>
      <c r="L458" s="80">
        <v>0</v>
      </c>
      <c r="M458" s="11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116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>
        <v>74</v>
      </c>
      <c r="D459" s="3">
        <v>5722</v>
      </c>
      <c r="E459" s="3">
        <v>1153</v>
      </c>
      <c r="F459" s="3">
        <v>0</v>
      </c>
      <c r="G459" s="3">
        <v>624</v>
      </c>
      <c r="H459" s="3">
        <v>0</v>
      </c>
      <c r="I459" s="3">
        <v>0</v>
      </c>
      <c r="J459" s="80">
        <v>0</v>
      </c>
      <c r="K459" s="80">
        <v>0</v>
      </c>
      <c r="L459" s="80">
        <v>0</v>
      </c>
      <c r="M459" s="11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116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>
        <v>75</v>
      </c>
      <c r="D460" s="3">
        <v>5699</v>
      </c>
      <c r="E460" s="3">
        <v>1128</v>
      </c>
      <c r="F460" s="3">
        <v>0</v>
      </c>
      <c r="G460" s="3">
        <v>671</v>
      </c>
      <c r="H460" s="3">
        <v>0</v>
      </c>
      <c r="I460" s="3">
        <v>0</v>
      </c>
      <c r="J460" s="80">
        <v>0</v>
      </c>
      <c r="K460" s="80">
        <v>0</v>
      </c>
      <c r="L460" s="80">
        <v>0</v>
      </c>
      <c r="M460" s="11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116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>
        <v>76</v>
      </c>
      <c r="D461" s="3">
        <v>5678</v>
      </c>
      <c r="E461" s="3">
        <v>1103</v>
      </c>
      <c r="F461" s="3">
        <v>0</v>
      </c>
      <c r="G461" s="3">
        <v>718</v>
      </c>
      <c r="H461" s="3">
        <v>0</v>
      </c>
      <c r="I461" s="3">
        <v>0</v>
      </c>
      <c r="J461" s="80">
        <v>0</v>
      </c>
      <c r="K461" s="80">
        <v>0</v>
      </c>
      <c r="L461" s="80">
        <v>0</v>
      </c>
      <c r="M461" s="11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116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>
        <v>77</v>
      </c>
      <c r="D462" s="3">
        <v>5657</v>
      </c>
      <c r="E462" s="3">
        <v>1072</v>
      </c>
      <c r="F462" s="3">
        <v>0</v>
      </c>
      <c r="G462" s="3">
        <v>770</v>
      </c>
      <c r="H462" s="3">
        <v>0</v>
      </c>
      <c r="I462" s="3">
        <v>0</v>
      </c>
      <c r="J462" s="80">
        <v>0</v>
      </c>
      <c r="K462" s="80">
        <v>0</v>
      </c>
      <c r="L462" s="80">
        <v>0</v>
      </c>
      <c r="M462" s="11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116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>
        <v>78</v>
      </c>
      <c r="D463" s="3">
        <v>5636</v>
      </c>
      <c r="E463" s="3">
        <v>1040</v>
      </c>
      <c r="F463" s="3">
        <v>0</v>
      </c>
      <c r="G463" s="3">
        <v>823</v>
      </c>
      <c r="H463" s="3">
        <v>0</v>
      </c>
      <c r="I463" s="3">
        <v>0</v>
      </c>
      <c r="J463" s="80">
        <v>0</v>
      </c>
      <c r="K463" s="80">
        <v>0</v>
      </c>
      <c r="L463" s="80">
        <v>0</v>
      </c>
      <c r="M463" s="11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116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>
        <v>79</v>
      </c>
      <c r="D464" s="3">
        <v>5618</v>
      </c>
      <c r="E464" s="3">
        <v>1008</v>
      </c>
      <c r="F464" s="3">
        <v>0</v>
      </c>
      <c r="G464" s="3">
        <v>872</v>
      </c>
      <c r="H464" s="3">
        <v>0</v>
      </c>
      <c r="I464" s="3">
        <v>0</v>
      </c>
      <c r="J464" s="80">
        <v>0</v>
      </c>
      <c r="K464" s="80">
        <v>0</v>
      </c>
      <c r="L464" s="80">
        <v>0</v>
      </c>
      <c r="M464" s="11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116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>
        <v>80</v>
      </c>
      <c r="D465" s="3">
        <v>5601</v>
      </c>
      <c r="E465" s="3">
        <v>974</v>
      </c>
      <c r="F465" s="3">
        <v>0</v>
      </c>
      <c r="G465" s="3">
        <v>924</v>
      </c>
      <c r="H465" s="3">
        <v>0</v>
      </c>
      <c r="I465" s="3">
        <v>0</v>
      </c>
      <c r="J465" s="80">
        <v>0</v>
      </c>
      <c r="K465" s="80">
        <v>0</v>
      </c>
      <c r="L465" s="80">
        <v>0</v>
      </c>
      <c r="M465" s="11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116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>
        <v>81</v>
      </c>
      <c r="D466" s="3">
        <v>5583</v>
      </c>
      <c r="E466" s="3">
        <v>937</v>
      </c>
      <c r="F466" s="3">
        <v>0</v>
      </c>
      <c r="G466" s="3">
        <v>978</v>
      </c>
      <c r="H466" s="3">
        <v>0</v>
      </c>
      <c r="I466" s="3">
        <v>0</v>
      </c>
      <c r="J466" s="80">
        <v>0</v>
      </c>
      <c r="K466" s="80">
        <v>0</v>
      </c>
      <c r="L466" s="80">
        <v>0</v>
      </c>
      <c r="M466" s="11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116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>
        <v>82</v>
      </c>
      <c r="D467" s="3">
        <v>5569</v>
      </c>
      <c r="E467" s="3">
        <v>898</v>
      </c>
      <c r="F467" s="3">
        <v>0</v>
      </c>
      <c r="G467" s="3">
        <v>1031</v>
      </c>
      <c r="H467" s="3">
        <v>0</v>
      </c>
      <c r="I467" s="3">
        <v>0</v>
      </c>
      <c r="J467" s="80">
        <v>0</v>
      </c>
      <c r="K467" s="80">
        <v>0</v>
      </c>
      <c r="L467" s="80">
        <v>0</v>
      </c>
      <c r="M467" s="11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116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>
        <v>83</v>
      </c>
      <c r="D468" s="3">
        <v>5556</v>
      </c>
      <c r="E468" s="3">
        <v>863</v>
      </c>
      <c r="F468" s="3">
        <v>0</v>
      </c>
      <c r="G468" s="3">
        <v>1080</v>
      </c>
      <c r="H468" s="3">
        <v>0</v>
      </c>
      <c r="I468" s="3">
        <v>0</v>
      </c>
      <c r="J468" s="80">
        <v>0</v>
      </c>
      <c r="K468" s="80">
        <v>0</v>
      </c>
      <c r="L468" s="80">
        <v>0</v>
      </c>
      <c r="M468" s="11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116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>
        <v>84</v>
      </c>
      <c r="D469" s="3">
        <v>5542</v>
      </c>
      <c r="E469" s="3">
        <v>827</v>
      </c>
      <c r="F469" s="3">
        <v>0</v>
      </c>
      <c r="G469" s="3">
        <v>1129</v>
      </c>
      <c r="H469" s="3">
        <v>0</v>
      </c>
      <c r="I469" s="3">
        <v>0</v>
      </c>
      <c r="J469" s="80">
        <v>0</v>
      </c>
      <c r="K469" s="80">
        <v>0</v>
      </c>
      <c r="L469" s="80">
        <v>0</v>
      </c>
      <c r="M469" s="11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116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>
        <v>85</v>
      </c>
      <c r="D470" s="3">
        <v>5530</v>
      </c>
      <c r="E470" s="3">
        <v>790</v>
      </c>
      <c r="F470" s="3">
        <v>0</v>
      </c>
      <c r="G470" s="3">
        <v>1179</v>
      </c>
      <c r="H470" s="3">
        <v>0</v>
      </c>
      <c r="I470" s="3">
        <v>0</v>
      </c>
      <c r="J470" s="80">
        <v>0</v>
      </c>
      <c r="K470" s="80">
        <v>0</v>
      </c>
      <c r="L470" s="80">
        <v>0</v>
      </c>
      <c r="M470" s="11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116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>
        <v>86</v>
      </c>
      <c r="D471" s="3">
        <v>5518</v>
      </c>
      <c r="E471" s="3">
        <v>755</v>
      </c>
      <c r="F471" s="3">
        <v>0</v>
      </c>
      <c r="G471" s="3">
        <v>1225</v>
      </c>
      <c r="H471" s="3">
        <v>0</v>
      </c>
      <c r="I471" s="3">
        <v>0</v>
      </c>
      <c r="J471" s="80">
        <v>0</v>
      </c>
      <c r="K471" s="80">
        <v>0</v>
      </c>
      <c r="L471" s="80">
        <v>0</v>
      </c>
      <c r="M471" s="11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116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>
        <v>87</v>
      </c>
      <c r="D472" s="3">
        <v>5507</v>
      </c>
      <c r="E472" s="3">
        <v>720</v>
      </c>
      <c r="F472" s="3">
        <v>0</v>
      </c>
      <c r="G472" s="3">
        <v>1272</v>
      </c>
      <c r="H472" s="3">
        <v>0</v>
      </c>
      <c r="I472" s="3">
        <v>0</v>
      </c>
      <c r="J472" s="80">
        <v>0</v>
      </c>
      <c r="K472" s="80">
        <v>0</v>
      </c>
      <c r="L472" s="80">
        <v>0</v>
      </c>
      <c r="M472" s="11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116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>
        <v>88</v>
      </c>
      <c r="D473" s="3">
        <v>5497</v>
      </c>
      <c r="E473" s="3">
        <v>685</v>
      </c>
      <c r="F473" s="3">
        <v>0</v>
      </c>
      <c r="G473" s="3">
        <v>1317</v>
      </c>
      <c r="H473" s="3">
        <v>0</v>
      </c>
      <c r="I473" s="3">
        <v>0</v>
      </c>
      <c r="J473" s="80">
        <v>0</v>
      </c>
      <c r="K473" s="80">
        <v>0</v>
      </c>
      <c r="L473" s="80">
        <v>0</v>
      </c>
      <c r="M473" s="11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116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>
        <v>89</v>
      </c>
      <c r="D474" s="3">
        <v>5487</v>
      </c>
      <c r="E474" s="3">
        <v>649</v>
      </c>
      <c r="F474" s="3">
        <v>0</v>
      </c>
      <c r="G474" s="3">
        <v>1362</v>
      </c>
      <c r="H474" s="3">
        <v>0</v>
      </c>
      <c r="I474" s="3">
        <v>0</v>
      </c>
      <c r="J474" s="80">
        <v>0</v>
      </c>
      <c r="K474" s="80">
        <v>0</v>
      </c>
      <c r="L474" s="80">
        <v>0</v>
      </c>
      <c r="M474" s="11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116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>
        <v>90</v>
      </c>
      <c r="D475" s="3">
        <v>5479</v>
      </c>
      <c r="E475" s="3">
        <v>615</v>
      </c>
      <c r="F475" s="3">
        <v>0</v>
      </c>
      <c r="G475" s="3">
        <v>1405</v>
      </c>
      <c r="H475" s="3">
        <v>0</v>
      </c>
      <c r="I475" s="3">
        <v>0</v>
      </c>
      <c r="J475" s="80">
        <v>0</v>
      </c>
      <c r="K475" s="80">
        <v>0</v>
      </c>
      <c r="L475" s="80">
        <v>0</v>
      </c>
      <c r="M475" s="11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116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>
        <v>91</v>
      </c>
      <c r="D476" s="3">
        <v>5470</v>
      </c>
      <c r="E476" s="3">
        <v>581</v>
      </c>
      <c r="F476" s="3">
        <v>0</v>
      </c>
      <c r="G476" s="3">
        <v>1448</v>
      </c>
      <c r="H476" s="3">
        <v>0</v>
      </c>
      <c r="I476" s="3">
        <v>0</v>
      </c>
      <c r="J476" s="80">
        <v>0</v>
      </c>
      <c r="K476" s="80">
        <v>0</v>
      </c>
      <c r="L476" s="80">
        <v>0</v>
      </c>
      <c r="M476" s="11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116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>
        <v>92</v>
      </c>
      <c r="D477" s="3">
        <v>5461</v>
      </c>
      <c r="E477" s="3">
        <v>549</v>
      </c>
      <c r="F477" s="3">
        <v>0</v>
      </c>
      <c r="G477" s="3">
        <v>1488</v>
      </c>
      <c r="H477" s="3">
        <v>0</v>
      </c>
      <c r="I477" s="3">
        <v>0</v>
      </c>
      <c r="J477" s="80">
        <v>0</v>
      </c>
      <c r="K477" s="80">
        <v>0</v>
      </c>
      <c r="L477" s="80">
        <v>0</v>
      </c>
      <c r="M477" s="11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116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>
        <v>93</v>
      </c>
      <c r="D478" s="3">
        <v>5455</v>
      </c>
      <c r="E478" s="3">
        <v>516</v>
      </c>
      <c r="F478" s="3">
        <v>0</v>
      </c>
      <c r="G478" s="3">
        <v>1527</v>
      </c>
      <c r="H478" s="3">
        <v>0</v>
      </c>
      <c r="I478" s="3">
        <v>0</v>
      </c>
      <c r="J478" s="80">
        <v>0</v>
      </c>
      <c r="K478" s="80">
        <v>0</v>
      </c>
      <c r="L478" s="80">
        <v>0</v>
      </c>
      <c r="M478" s="11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116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>
        <v>94</v>
      </c>
      <c r="D479" s="3">
        <v>5447</v>
      </c>
      <c r="E479" s="3">
        <v>484</v>
      </c>
      <c r="F479" s="3">
        <v>0</v>
      </c>
      <c r="G479" s="3">
        <v>1568</v>
      </c>
      <c r="H479" s="3">
        <v>0</v>
      </c>
      <c r="I479" s="3">
        <v>0</v>
      </c>
      <c r="J479" s="80">
        <v>0</v>
      </c>
      <c r="K479" s="80">
        <v>0</v>
      </c>
      <c r="L479" s="80">
        <v>0</v>
      </c>
      <c r="M479" s="11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116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>
        <v>95</v>
      </c>
      <c r="D480" s="3">
        <v>5441</v>
      </c>
      <c r="E480" s="3">
        <v>453</v>
      </c>
      <c r="F480" s="3">
        <v>0</v>
      </c>
      <c r="G480" s="3">
        <v>1605</v>
      </c>
      <c r="H480" s="3">
        <v>0</v>
      </c>
      <c r="I480" s="3">
        <v>0</v>
      </c>
      <c r="J480" s="80">
        <v>0</v>
      </c>
      <c r="K480" s="80">
        <v>0</v>
      </c>
      <c r="L480" s="80">
        <v>0</v>
      </c>
      <c r="M480" s="11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116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>
        <v>96</v>
      </c>
      <c r="D481" s="3">
        <v>5435</v>
      </c>
      <c r="E481" s="3">
        <v>426</v>
      </c>
      <c r="F481" s="3">
        <v>0</v>
      </c>
      <c r="G481" s="3">
        <v>1638</v>
      </c>
      <c r="H481" s="3">
        <v>0</v>
      </c>
      <c r="I481" s="3">
        <v>0</v>
      </c>
      <c r="J481" s="80">
        <v>0</v>
      </c>
      <c r="K481" s="80">
        <v>0</v>
      </c>
      <c r="L481" s="80">
        <v>0</v>
      </c>
      <c r="M481" s="11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116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>
        <v>97</v>
      </c>
      <c r="D482" s="3">
        <v>5428</v>
      </c>
      <c r="E482" s="3">
        <v>400</v>
      </c>
      <c r="F482" s="3">
        <v>0</v>
      </c>
      <c r="G482" s="3">
        <v>1671</v>
      </c>
      <c r="H482" s="3">
        <v>0</v>
      </c>
      <c r="I482" s="3">
        <v>0</v>
      </c>
      <c r="J482" s="80">
        <v>0</v>
      </c>
      <c r="K482" s="80">
        <v>0</v>
      </c>
      <c r="L482" s="80">
        <v>0</v>
      </c>
      <c r="M482" s="11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116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>
        <v>98</v>
      </c>
      <c r="D483" s="3">
        <v>5422</v>
      </c>
      <c r="E483" s="3">
        <v>375</v>
      </c>
      <c r="F483" s="3">
        <v>0</v>
      </c>
      <c r="G483" s="3">
        <v>1701</v>
      </c>
      <c r="H483" s="3">
        <v>0</v>
      </c>
      <c r="I483" s="3">
        <v>0</v>
      </c>
      <c r="J483" s="80">
        <v>0</v>
      </c>
      <c r="K483" s="80">
        <v>0</v>
      </c>
      <c r="L483" s="80">
        <v>0</v>
      </c>
      <c r="M483" s="11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116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>
        <v>99</v>
      </c>
      <c r="D484" s="3">
        <v>5416</v>
      </c>
      <c r="E484" s="3">
        <v>354</v>
      </c>
      <c r="F484" s="3">
        <v>0</v>
      </c>
      <c r="G484" s="3">
        <v>1728</v>
      </c>
      <c r="H484" s="3">
        <v>0</v>
      </c>
      <c r="I484" s="3">
        <v>0</v>
      </c>
      <c r="J484" s="80">
        <v>0</v>
      </c>
      <c r="K484" s="80">
        <v>0</v>
      </c>
      <c r="L484" s="80">
        <v>0</v>
      </c>
      <c r="M484" s="11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116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>
        <v>100</v>
      </c>
      <c r="D485" s="3">
        <v>5411</v>
      </c>
      <c r="E485" s="3">
        <v>332</v>
      </c>
      <c r="F485" s="3">
        <v>0</v>
      </c>
      <c r="G485" s="3">
        <v>1756</v>
      </c>
      <c r="H485" s="3">
        <v>0</v>
      </c>
      <c r="I485" s="3">
        <v>0</v>
      </c>
      <c r="J485" s="80">
        <v>0</v>
      </c>
      <c r="K485" s="80">
        <v>0</v>
      </c>
      <c r="L485" s="80">
        <v>0</v>
      </c>
      <c r="M485" s="11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116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>
        <v>101</v>
      </c>
      <c r="D486" s="3">
        <v>5406</v>
      </c>
      <c r="E486" s="3">
        <v>311</v>
      </c>
      <c r="F486" s="3">
        <v>0</v>
      </c>
      <c r="G486" s="3">
        <v>1781</v>
      </c>
      <c r="H486" s="3">
        <v>0</v>
      </c>
      <c r="I486" s="3">
        <v>0</v>
      </c>
      <c r="J486" s="80">
        <v>0</v>
      </c>
      <c r="K486" s="80">
        <v>0</v>
      </c>
      <c r="L486" s="80">
        <v>0</v>
      </c>
      <c r="M486" s="11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116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>
        <v>102</v>
      </c>
      <c r="D487" s="3">
        <v>5401</v>
      </c>
      <c r="E487" s="3">
        <v>293</v>
      </c>
      <c r="F487" s="3">
        <v>0</v>
      </c>
      <c r="G487" s="3">
        <v>1804</v>
      </c>
      <c r="H487" s="3">
        <v>0</v>
      </c>
      <c r="I487" s="3">
        <v>0</v>
      </c>
      <c r="J487" s="80">
        <v>0</v>
      </c>
      <c r="K487" s="80">
        <v>0</v>
      </c>
      <c r="L487" s="80">
        <v>0</v>
      </c>
      <c r="M487" s="11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116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>
        <v>103</v>
      </c>
      <c r="D488" s="3">
        <v>5398</v>
      </c>
      <c r="E488" s="3">
        <v>273</v>
      </c>
      <c r="F488" s="3">
        <v>0</v>
      </c>
      <c r="G488" s="3">
        <v>1827</v>
      </c>
      <c r="H488" s="3">
        <v>0</v>
      </c>
      <c r="I488" s="3">
        <v>0</v>
      </c>
      <c r="J488" s="80">
        <v>0</v>
      </c>
      <c r="K488" s="80">
        <v>0</v>
      </c>
      <c r="L488" s="80">
        <v>0</v>
      </c>
      <c r="M488" s="11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116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>
        <v>104</v>
      </c>
      <c r="D489" s="3">
        <v>5394</v>
      </c>
      <c r="E489" s="3">
        <v>256</v>
      </c>
      <c r="F489" s="3">
        <v>0</v>
      </c>
      <c r="G489" s="3">
        <v>1849</v>
      </c>
      <c r="H489" s="3">
        <v>0</v>
      </c>
      <c r="I489" s="3">
        <v>0</v>
      </c>
      <c r="J489" s="80">
        <v>0</v>
      </c>
      <c r="K489" s="80">
        <v>0</v>
      </c>
      <c r="L489" s="80">
        <v>0</v>
      </c>
      <c r="M489" s="11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116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>
        <v>105</v>
      </c>
      <c r="D490" s="3">
        <v>5390</v>
      </c>
      <c r="E490" s="3">
        <v>240</v>
      </c>
      <c r="F490" s="3">
        <v>0</v>
      </c>
      <c r="G490" s="3">
        <v>1869</v>
      </c>
      <c r="H490" s="3">
        <v>0</v>
      </c>
      <c r="I490" s="3">
        <v>0</v>
      </c>
      <c r="J490" s="80">
        <v>0</v>
      </c>
      <c r="K490" s="80">
        <v>0</v>
      </c>
      <c r="L490" s="80">
        <v>0</v>
      </c>
      <c r="M490" s="11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116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>
        <v>106</v>
      </c>
      <c r="D491" s="3">
        <v>5386</v>
      </c>
      <c r="E491" s="3">
        <v>228</v>
      </c>
      <c r="F491" s="3">
        <v>0</v>
      </c>
      <c r="G491" s="3">
        <v>1885</v>
      </c>
      <c r="H491" s="3">
        <v>0</v>
      </c>
      <c r="I491" s="3">
        <v>0</v>
      </c>
      <c r="J491" s="80">
        <v>0</v>
      </c>
      <c r="K491" s="80">
        <v>0</v>
      </c>
      <c r="L491" s="80">
        <v>0</v>
      </c>
      <c r="M491" s="11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116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>
        <v>107</v>
      </c>
      <c r="D492" s="3">
        <v>5383</v>
      </c>
      <c r="E492" s="3">
        <v>215</v>
      </c>
      <c r="F492" s="3">
        <v>0</v>
      </c>
      <c r="G492" s="3">
        <v>1901</v>
      </c>
      <c r="H492" s="3">
        <v>0</v>
      </c>
      <c r="I492" s="3">
        <v>0</v>
      </c>
      <c r="J492" s="80">
        <v>0</v>
      </c>
      <c r="K492" s="80">
        <v>0</v>
      </c>
      <c r="L492" s="80">
        <v>0</v>
      </c>
      <c r="M492" s="11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116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>
        <v>108</v>
      </c>
      <c r="D493" s="3">
        <v>5380</v>
      </c>
      <c r="E493" s="3">
        <v>200</v>
      </c>
      <c r="F493" s="3">
        <v>0</v>
      </c>
      <c r="G493" s="3">
        <v>1919</v>
      </c>
      <c r="H493" s="3">
        <v>0</v>
      </c>
      <c r="I493" s="3">
        <v>0</v>
      </c>
      <c r="J493" s="80">
        <v>0</v>
      </c>
      <c r="K493" s="80">
        <v>0</v>
      </c>
      <c r="L493" s="80">
        <v>0</v>
      </c>
      <c r="M493" s="11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116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>
        <v>109</v>
      </c>
      <c r="D494" s="3">
        <v>5376</v>
      </c>
      <c r="E494" s="3">
        <v>189</v>
      </c>
      <c r="F494" s="3">
        <v>0</v>
      </c>
      <c r="G494" s="3">
        <v>1934</v>
      </c>
      <c r="H494" s="3">
        <v>0</v>
      </c>
      <c r="I494" s="3">
        <v>0</v>
      </c>
      <c r="J494" s="80">
        <v>0</v>
      </c>
      <c r="K494" s="80">
        <v>0</v>
      </c>
      <c r="L494" s="80">
        <v>0</v>
      </c>
      <c r="M494" s="11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116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>
        <v>110</v>
      </c>
      <c r="D495" s="3">
        <v>5373</v>
      </c>
      <c r="E495" s="3">
        <v>179</v>
      </c>
      <c r="F495" s="3">
        <v>0</v>
      </c>
      <c r="G495" s="3">
        <v>1947</v>
      </c>
      <c r="H495" s="3">
        <v>0</v>
      </c>
      <c r="I495" s="3">
        <v>0</v>
      </c>
      <c r="J495" s="80">
        <v>0</v>
      </c>
      <c r="K495" s="80">
        <v>0</v>
      </c>
      <c r="L495" s="80">
        <v>0</v>
      </c>
      <c r="M495" s="11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116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>
        <v>111</v>
      </c>
      <c r="D496" s="3">
        <v>5370</v>
      </c>
      <c r="E496" s="3">
        <v>169</v>
      </c>
      <c r="F496" s="3">
        <v>0</v>
      </c>
      <c r="G496" s="3">
        <v>1959</v>
      </c>
      <c r="H496" s="3">
        <v>0</v>
      </c>
      <c r="I496" s="3">
        <v>0</v>
      </c>
      <c r="J496" s="80">
        <v>0</v>
      </c>
      <c r="K496" s="80">
        <v>0</v>
      </c>
      <c r="L496" s="80">
        <v>0</v>
      </c>
      <c r="M496" s="11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116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>
        <v>112</v>
      </c>
      <c r="D497" s="3">
        <v>5368</v>
      </c>
      <c r="E497" s="3">
        <v>159</v>
      </c>
      <c r="F497" s="3">
        <v>0</v>
      </c>
      <c r="G497" s="3">
        <v>1972</v>
      </c>
      <c r="H497" s="3">
        <v>0</v>
      </c>
      <c r="I497" s="3">
        <v>0</v>
      </c>
      <c r="J497" s="80">
        <v>0</v>
      </c>
      <c r="K497" s="80">
        <v>0</v>
      </c>
      <c r="L497" s="80">
        <v>0</v>
      </c>
      <c r="M497" s="11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116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>
        <v>113</v>
      </c>
      <c r="D498" s="3">
        <v>5365</v>
      </c>
      <c r="E498" s="3">
        <v>150</v>
      </c>
      <c r="F498" s="3">
        <v>0</v>
      </c>
      <c r="G498" s="3">
        <v>1983</v>
      </c>
      <c r="H498" s="3">
        <v>0</v>
      </c>
      <c r="I498" s="3">
        <v>0</v>
      </c>
      <c r="J498" s="80">
        <v>0</v>
      </c>
      <c r="K498" s="80">
        <v>0</v>
      </c>
      <c r="L498" s="80">
        <v>0</v>
      </c>
      <c r="M498" s="11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116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>
        <v>114</v>
      </c>
      <c r="D499" s="3">
        <v>5362</v>
      </c>
      <c r="E499" s="3">
        <v>142</v>
      </c>
      <c r="F499" s="3">
        <v>0</v>
      </c>
      <c r="G499" s="3">
        <v>1994</v>
      </c>
      <c r="H499" s="3">
        <v>0</v>
      </c>
      <c r="I499" s="3">
        <v>0</v>
      </c>
      <c r="J499" s="80">
        <v>0</v>
      </c>
      <c r="K499" s="80">
        <v>0</v>
      </c>
      <c r="L499" s="80">
        <v>0</v>
      </c>
      <c r="M499" s="11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116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>
        <v>115</v>
      </c>
      <c r="D500" s="3">
        <v>5360</v>
      </c>
      <c r="E500" s="3">
        <v>133</v>
      </c>
      <c r="F500" s="3">
        <v>0</v>
      </c>
      <c r="G500" s="3">
        <v>2005</v>
      </c>
      <c r="H500" s="3">
        <v>0</v>
      </c>
      <c r="I500" s="3">
        <v>0</v>
      </c>
      <c r="J500" s="80">
        <v>0</v>
      </c>
      <c r="K500" s="80">
        <v>0</v>
      </c>
      <c r="L500" s="80">
        <v>0</v>
      </c>
      <c r="M500" s="11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116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>
        <v>116</v>
      </c>
      <c r="D501" s="3">
        <v>5358</v>
      </c>
      <c r="E501" s="3">
        <v>125</v>
      </c>
      <c r="F501" s="3">
        <v>0</v>
      </c>
      <c r="G501" s="3">
        <v>2015</v>
      </c>
      <c r="H501" s="3">
        <v>0</v>
      </c>
      <c r="I501" s="3">
        <v>0</v>
      </c>
      <c r="J501" s="80">
        <v>0</v>
      </c>
      <c r="K501" s="80">
        <v>0</v>
      </c>
      <c r="L501" s="80">
        <v>0</v>
      </c>
      <c r="M501" s="11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116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>
        <v>117</v>
      </c>
      <c r="D502" s="3">
        <v>5356</v>
      </c>
      <c r="E502" s="3">
        <v>118</v>
      </c>
      <c r="F502" s="3">
        <v>0</v>
      </c>
      <c r="G502" s="3">
        <v>2024</v>
      </c>
      <c r="H502" s="3">
        <v>0</v>
      </c>
      <c r="I502" s="3">
        <v>0</v>
      </c>
      <c r="J502" s="80">
        <v>0</v>
      </c>
      <c r="K502" s="80">
        <v>0</v>
      </c>
      <c r="L502" s="80">
        <v>0</v>
      </c>
      <c r="M502" s="11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116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>
        <v>118</v>
      </c>
      <c r="D503" s="3">
        <v>5355</v>
      </c>
      <c r="E503" s="3">
        <v>111</v>
      </c>
      <c r="F503" s="3">
        <v>0</v>
      </c>
      <c r="G503" s="3">
        <v>2033</v>
      </c>
      <c r="H503" s="3">
        <v>0</v>
      </c>
      <c r="I503" s="3">
        <v>0</v>
      </c>
      <c r="J503" s="80">
        <v>0</v>
      </c>
      <c r="K503" s="80">
        <v>0</v>
      </c>
      <c r="L503" s="80">
        <v>0</v>
      </c>
      <c r="M503" s="11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116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>
        <v>119</v>
      </c>
      <c r="D504" s="3">
        <v>5353</v>
      </c>
      <c r="E504" s="3">
        <v>104</v>
      </c>
      <c r="F504" s="3">
        <v>0</v>
      </c>
      <c r="G504" s="3">
        <v>2042</v>
      </c>
      <c r="H504" s="3">
        <v>0</v>
      </c>
      <c r="I504" s="3">
        <v>0</v>
      </c>
      <c r="J504" s="80">
        <v>0</v>
      </c>
      <c r="K504" s="80">
        <v>0</v>
      </c>
      <c r="L504" s="80">
        <v>0</v>
      </c>
      <c r="M504" s="11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116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>
        <v>120</v>
      </c>
      <c r="D505" s="3">
        <v>5352</v>
      </c>
      <c r="E505" s="3">
        <v>98</v>
      </c>
      <c r="F505" s="3">
        <v>0</v>
      </c>
      <c r="G505" s="3">
        <v>2049</v>
      </c>
      <c r="H505" s="3">
        <v>0</v>
      </c>
      <c r="I505" s="3">
        <v>0</v>
      </c>
      <c r="J505" s="80">
        <v>0</v>
      </c>
      <c r="K505" s="80">
        <v>0</v>
      </c>
      <c r="L505" s="80">
        <v>0</v>
      </c>
      <c r="M505" s="11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116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>
        <v>121</v>
      </c>
      <c r="D506" s="3">
        <v>5351</v>
      </c>
      <c r="E506" s="3">
        <v>93</v>
      </c>
      <c r="F506" s="3">
        <v>0</v>
      </c>
      <c r="G506" s="3">
        <v>2055</v>
      </c>
      <c r="H506" s="3">
        <v>0</v>
      </c>
      <c r="I506" s="3">
        <v>0</v>
      </c>
      <c r="J506" s="80">
        <v>0</v>
      </c>
      <c r="K506" s="80">
        <v>0</v>
      </c>
      <c r="L506" s="80">
        <v>0</v>
      </c>
      <c r="M506" s="11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116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>
        <v>122</v>
      </c>
      <c r="D507" s="3">
        <v>5349</v>
      </c>
      <c r="E507" s="3">
        <v>88</v>
      </c>
      <c r="F507" s="3">
        <v>0</v>
      </c>
      <c r="G507" s="3">
        <v>2062</v>
      </c>
      <c r="H507" s="3">
        <v>0</v>
      </c>
      <c r="I507" s="3">
        <v>0</v>
      </c>
      <c r="J507" s="80">
        <v>0</v>
      </c>
      <c r="K507" s="80">
        <v>0</v>
      </c>
      <c r="L507" s="80">
        <v>0</v>
      </c>
      <c r="M507" s="11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116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>
        <v>123</v>
      </c>
      <c r="D508" s="3">
        <v>5348</v>
      </c>
      <c r="E508" s="3">
        <v>83</v>
      </c>
      <c r="F508" s="3">
        <v>0</v>
      </c>
      <c r="G508" s="3">
        <v>2068</v>
      </c>
      <c r="H508" s="3">
        <v>0</v>
      </c>
      <c r="I508" s="3">
        <v>0</v>
      </c>
      <c r="J508" s="80">
        <v>0</v>
      </c>
      <c r="K508" s="80">
        <v>0</v>
      </c>
      <c r="L508" s="80">
        <v>0</v>
      </c>
      <c r="M508" s="11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116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>
        <v>124</v>
      </c>
      <c r="D509" s="3">
        <v>5347</v>
      </c>
      <c r="E509" s="3">
        <v>79</v>
      </c>
      <c r="F509" s="3">
        <v>0</v>
      </c>
      <c r="G509" s="3">
        <v>2073</v>
      </c>
      <c r="H509" s="3">
        <v>0</v>
      </c>
      <c r="I509" s="3">
        <v>0</v>
      </c>
      <c r="J509" s="80">
        <v>0</v>
      </c>
      <c r="K509" s="80">
        <v>0</v>
      </c>
      <c r="L509" s="80">
        <v>0</v>
      </c>
      <c r="M509" s="11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116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>
        <v>125</v>
      </c>
      <c r="D510" s="3">
        <v>5346</v>
      </c>
      <c r="E510" s="3">
        <v>74</v>
      </c>
      <c r="F510" s="3">
        <v>0</v>
      </c>
      <c r="G510" s="3">
        <v>2079</v>
      </c>
      <c r="H510" s="3">
        <v>0</v>
      </c>
      <c r="I510" s="3">
        <v>0</v>
      </c>
      <c r="J510" s="80">
        <v>0</v>
      </c>
      <c r="K510" s="80">
        <v>0</v>
      </c>
      <c r="L510" s="80">
        <v>0</v>
      </c>
      <c r="M510" s="11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116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>
        <v>126</v>
      </c>
      <c r="D511" s="3">
        <v>5344</v>
      </c>
      <c r="E511" s="3">
        <v>69</v>
      </c>
      <c r="F511" s="3">
        <v>0</v>
      </c>
      <c r="G511" s="3">
        <v>2085</v>
      </c>
      <c r="H511" s="3">
        <v>0</v>
      </c>
      <c r="I511" s="3">
        <v>0</v>
      </c>
      <c r="J511" s="80">
        <v>0</v>
      </c>
      <c r="K511" s="80">
        <v>0</v>
      </c>
      <c r="L511" s="80">
        <v>0</v>
      </c>
      <c r="M511" s="11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116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>
        <v>127</v>
      </c>
      <c r="D512" s="3">
        <v>5343</v>
      </c>
      <c r="E512" s="3">
        <v>65</v>
      </c>
      <c r="F512" s="3">
        <v>0</v>
      </c>
      <c r="G512" s="3">
        <v>2090</v>
      </c>
      <c r="H512" s="3">
        <v>0</v>
      </c>
      <c r="I512" s="3">
        <v>0</v>
      </c>
      <c r="J512" s="80">
        <v>0</v>
      </c>
      <c r="K512" s="80">
        <v>0</v>
      </c>
      <c r="L512" s="80">
        <v>0</v>
      </c>
      <c r="M512" s="11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116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>
        <v>128</v>
      </c>
      <c r="D513" s="3">
        <v>5343</v>
      </c>
      <c r="E513" s="3">
        <v>62</v>
      </c>
      <c r="F513" s="3">
        <v>0</v>
      </c>
      <c r="G513" s="3">
        <v>2094</v>
      </c>
      <c r="H513" s="3">
        <v>0</v>
      </c>
      <c r="I513" s="3">
        <v>0</v>
      </c>
      <c r="J513" s="80">
        <v>0</v>
      </c>
      <c r="K513" s="80">
        <v>0</v>
      </c>
      <c r="L513" s="80">
        <v>0</v>
      </c>
      <c r="M513" s="11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116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>
        <v>129</v>
      </c>
      <c r="D514" s="3">
        <v>5342</v>
      </c>
      <c r="E514" s="3">
        <v>58</v>
      </c>
      <c r="F514" s="3">
        <v>0</v>
      </c>
      <c r="G514" s="3">
        <v>2099</v>
      </c>
      <c r="H514" s="3">
        <v>0</v>
      </c>
      <c r="I514" s="3">
        <v>0</v>
      </c>
      <c r="J514" s="80">
        <v>0</v>
      </c>
      <c r="K514" s="80">
        <v>0</v>
      </c>
      <c r="L514" s="80">
        <v>0</v>
      </c>
      <c r="M514" s="11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116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>
        <v>130</v>
      </c>
      <c r="D515" s="3">
        <v>5341</v>
      </c>
      <c r="E515" s="3">
        <v>55</v>
      </c>
      <c r="F515" s="3">
        <v>0</v>
      </c>
      <c r="G515" s="3">
        <v>2103</v>
      </c>
      <c r="H515" s="3">
        <v>0</v>
      </c>
      <c r="I515" s="3">
        <v>0</v>
      </c>
      <c r="J515" s="80">
        <v>0</v>
      </c>
      <c r="K515" s="80">
        <v>0</v>
      </c>
      <c r="L515" s="80">
        <v>0</v>
      </c>
      <c r="M515" s="11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116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>
        <v>131</v>
      </c>
      <c r="D516" s="3">
        <v>5340</v>
      </c>
      <c r="E516" s="3">
        <v>51</v>
      </c>
      <c r="F516" s="3">
        <v>0</v>
      </c>
      <c r="G516" s="3">
        <v>2107</v>
      </c>
      <c r="H516" s="3">
        <v>0</v>
      </c>
      <c r="I516" s="3">
        <v>0</v>
      </c>
      <c r="J516" s="80">
        <v>0</v>
      </c>
      <c r="K516" s="80">
        <v>0</v>
      </c>
      <c r="L516" s="80">
        <v>0</v>
      </c>
      <c r="M516" s="11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116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>
        <v>132</v>
      </c>
      <c r="D517" s="3">
        <v>5339</v>
      </c>
      <c r="E517" s="3">
        <v>48</v>
      </c>
      <c r="F517" s="3">
        <v>0</v>
      </c>
      <c r="G517" s="3">
        <v>2112</v>
      </c>
      <c r="H517" s="3">
        <v>0</v>
      </c>
      <c r="I517" s="3">
        <v>0</v>
      </c>
      <c r="J517" s="80">
        <v>0</v>
      </c>
      <c r="K517" s="80">
        <v>0</v>
      </c>
      <c r="L517" s="80">
        <v>0</v>
      </c>
      <c r="M517" s="11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116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>
        <v>133</v>
      </c>
      <c r="D518" s="3">
        <v>5339</v>
      </c>
      <c r="E518" s="3">
        <v>45</v>
      </c>
      <c r="F518" s="3">
        <v>0</v>
      </c>
      <c r="G518" s="3">
        <v>2115</v>
      </c>
      <c r="H518" s="3">
        <v>0</v>
      </c>
      <c r="I518" s="3">
        <v>0</v>
      </c>
      <c r="J518" s="80">
        <v>0</v>
      </c>
      <c r="K518" s="80">
        <v>0</v>
      </c>
      <c r="L518" s="80">
        <v>0</v>
      </c>
      <c r="M518" s="11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116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>
        <v>134</v>
      </c>
      <c r="D519" s="3">
        <v>5338</v>
      </c>
      <c r="E519" s="3">
        <v>42</v>
      </c>
      <c r="F519" s="3">
        <v>0</v>
      </c>
      <c r="G519" s="3">
        <v>2118</v>
      </c>
      <c r="H519" s="3">
        <v>0</v>
      </c>
      <c r="I519" s="3">
        <v>0</v>
      </c>
      <c r="J519" s="80">
        <v>0</v>
      </c>
      <c r="K519" s="80">
        <v>0</v>
      </c>
      <c r="L519" s="80">
        <v>0</v>
      </c>
      <c r="M519" s="11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116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>
        <v>135</v>
      </c>
      <c r="D520" s="3">
        <v>5337</v>
      </c>
      <c r="E520" s="3">
        <v>40</v>
      </c>
      <c r="F520" s="3">
        <v>0</v>
      </c>
      <c r="G520" s="3">
        <v>2121</v>
      </c>
      <c r="H520" s="3">
        <v>0</v>
      </c>
      <c r="I520" s="3">
        <v>0</v>
      </c>
      <c r="J520" s="80">
        <v>0</v>
      </c>
      <c r="K520" s="80">
        <v>0</v>
      </c>
      <c r="L520" s="80">
        <v>0</v>
      </c>
      <c r="M520" s="11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116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>
        <v>136</v>
      </c>
      <c r="D521" s="3">
        <v>5337</v>
      </c>
      <c r="E521" s="3">
        <v>37</v>
      </c>
      <c r="F521" s="3">
        <v>0</v>
      </c>
      <c r="G521" s="3">
        <v>2124</v>
      </c>
      <c r="H521" s="3">
        <v>0</v>
      </c>
      <c r="I521" s="3">
        <v>0</v>
      </c>
      <c r="J521" s="80">
        <v>0</v>
      </c>
      <c r="K521" s="80">
        <v>0</v>
      </c>
      <c r="L521" s="80">
        <v>0</v>
      </c>
      <c r="M521" s="11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116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>
        <v>137</v>
      </c>
      <c r="D522" s="3">
        <v>5336</v>
      </c>
      <c r="E522" s="3">
        <v>35</v>
      </c>
      <c r="F522" s="3">
        <v>0</v>
      </c>
      <c r="G522" s="3">
        <v>2127</v>
      </c>
      <c r="H522" s="3">
        <v>0</v>
      </c>
      <c r="I522" s="3">
        <v>0</v>
      </c>
      <c r="J522" s="80">
        <v>0</v>
      </c>
      <c r="K522" s="80">
        <v>0</v>
      </c>
      <c r="L522" s="80">
        <v>0</v>
      </c>
      <c r="M522" s="11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116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>
        <v>138</v>
      </c>
      <c r="D523" s="3">
        <v>5336</v>
      </c>
      <c r="E523" s="3">
        <v>33</v>
      </c>
      <c r="F523" s="3">
        <v>0</v>
      </c>
      <c r="G523" s="3">
        <v>2130</v>
      </c>
      <c r="H523" s="3">
        <v>0</v>
      </c>
      <c r="I523" s="3">
        <v>0</v>
      </c>
      <c r="J523" s="80">
        <v>0</v>
      </c>
      <c r="K523" s="80">
        <v>0</v>
      </c>
      <c r="L523" s="80">
        <v>0</v>
      </c>
      <c r="M523" s="11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116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>
        <v>139</v>
      </c>
      <c r="D524" s="3">
        <v>5336</v>
      </c>
      <c r="E524" s="3">
        <v>31</v>
      </c>
      <c r="F524" s="3">
        <v>0</v>
      </c>
      <c r="G524" s="3">
        <v>2132</v>
      </c>
      <c r="H524" s="3">
        <v>0</v>
      </c>
      <c r="I524" s="3">
        <v>0</v>
      </c>
      <c r="J524" s="80">
        <v>0</v>
      </c>
      <c r="K524" s="80">
        <v>0</v>
      </c>
      <c r="L524" s="80">
        <v>0</v>
      </c>
      <c r="M524" s="11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116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>
        <v>140</v>
      </c>
      <c r="D525" s="3">
        <v>5335</v>
      </c>
      <c r="E525" s="3">
        <v>29</v>
      </c>
      <c r="F525" s="3">
        <v>0</v>
      </c>
      <c r="G525" s="3">
        <v>2135</v>
      </c>
      <c r="H525" s="3">
        <v>0</v>
      </c>
      <c r="I525" s="3">
        <v>0</v>
      </c>
      <c r="J525" s="80">
        <v>0</v>
      </c>
      <c r="K525" s="80">
        <v>0</v>
      </c>
      <c r="L525" s="80">
        <v>0</v>
      </c>
      <c r="M525" s="11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116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>
        <v>141</v>
      </c>
      <c r="D526" s="3">
        <v>5335</v>
      </c>
      <c r="E526" s="3">
        <v>27</v>
      </c>
      <c r="F526" s="3">
        <v>0</v>
      </c>
      <c r="G526" s="3">
        <v>2137</v>
      </c>
      <c r="H526" s="3">
        <v>0</v>
      </c>
      <c r="I526" s="3">
        <v>0</v>
      </c>
      <c r="J526" s="80">
        <v>0</v>
      </c>
      <c r="K526" s="80">
        <v>0</v>
      </c>
      <c r="L526" s="80">
        <v>0</v>
      </c>
      <c r="M526" s="11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116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>
        <v>142</v>
      </c>
      <c r="D527" s="3">
        <v>5334</v>
      </c>
      <c r="E527" s="3">
        <v>25</v>
      </c>
      <c r="F527" s="3">
        <v>0</v>
      </c>
      <c r="G527" s="3">
        <v>2139</v>
      </c>
      <c r="H527" s="3">
        <v>0</v>
      </c>
      <c r="I527" s="3">
        <v>0</v>
      </c>
      <c r="J527" s="80">
        <v>0</v>
      </c>
      <c r="K527" s="80">
        <v>0</v>
      </c>
      <c r="L527" s="80">
        <v>0</v>
      </c>
      <c r="M527" s="11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116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>
        <v>143</v>
      </c>
      <c r="D528" s="3">
        <v>5334</v>
      </c>
      <c r="E528" s="3">
        <v>24</v>
      </c>
      <c r="F528" s="3">
        <v>0</v>
      </c>
      <c r="G528" s="3">
        <v>2141</v>
      </c>
      <c r="H528" s="3">
        <v>0</v>
      </c>
      <c r="I528" s="3">
        <v>0</v>
      </c>
      <c r="J528" s="80">
        <v>0</v>
      </c>
      <c r="K528" s="80">
        <v>0</v>
      </c>
      <c r="L528" s="80">
        <v>0</v>
      </c>
      <c r="M528" s="11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116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>
        <v>144</v>
      </c>
      <c r="D529" s="3">
        <v>5334</v>
      </c>
      <c r="E529" s="3">
        <v>22</v>
      </c>
      <c r="F529" s="3">
        <v>0</v>
      </c>
      <c r="G529" s="3">
        <v>2143</v>
      </c>
      <c r="H529" s="3">
        <v>0</v>
      </c>
      <c r="I529" s="3">
        <v>0</v>
      </c>
      <c r="J529" s="80">
        <v>0</v>
      </c>
      <c r="K529" s="80">
        <v>0</v>
      </c>
      <c r="L529" s="80">
        <v>0</v>
      </c>
      <c r="M529" s="11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116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>
        <v>145</v>
      </c>
      <c r="D530" s="3">
        <v>5333</v>
      </c>
      <c r="E530" s="3">
        <v>20</v>
      </c>
      <c r="F530" s="3">
        <v>0</v>
      </c>
      <c r="G530" s="3">
        <v>2145</v>
      </c>
      <c r="H530" s="3">
        <v>0</v>
      </c>
      <c r="I530" s="3">
        <v>0</v>
      </c>
      <c r="J530" s="80">
        <v>0</v>
      </c>
      <c r="K530" s="80">
        <v>0</v>
      </c>
      <c r="L530" s="80">
        <v>0</v>
      </c>
      <c r="M530" s="11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116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>
        <v>146</v>
      </c>
      <c r="D531" s="3">
        <v>5333</v>
      </c>
      <c r="E531" s="3">
        <v>19</v>
      </c>
      <c r="F531" s="3">
        <v>0</v>
      </c>
      <c r="G531" s="3">
        <v>2146</v>
      </c>
      <c r="H531" s="3">
        <v>0</v>
      </c>
      <c r="I531" s="3">
        <v>0</v>
      </c>
      <c r="J531" s="80">
        <v>0</v>
      </c>
      <c r="K531" s="80">
        <v>0</v>
      </c>
      <c r="L531" s="80">
        <v>0</v>
      </c>
      <c r="M531" s="11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116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>
        <v>147</v>
      </c>
      <c r="D532" s="3">
        <v>5333</v>
      </c>
      <c r="E532" s="3">
        <v>17</v>
      </c>
      <c r="F532" s="3">
        <v>0</v>
      </c>
      <c r="G532" s="3">
        <v>2148</v>
      </c>
      <c r="H532" s="3">
        <v>0</v>
      </c>
      <c r="I532" s="3">
        <v>0</v>
      </c>
      <c r="J532" s="80">
        <v>0</v>
      </c>
      <c r="K532" s="80">
        <v>0</v>
      </c>
      <c r="L532" s="80">
        <v>0</v>
      </c>
      <c r="M532" s="11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116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>
        <v>148</v>
      </c>
      <c r="D533" s="3">
        <v>5332</v>
      </c>
      <c r="E533" s="3">
        <v>16</v>
      </c>
      <c r="F533" s="3">
        <v>0</v>
      </c>
      <c r="G533" s="3">
        <v>2150</v>
      </c>
      <c r="H533" s="3">
        <v>0</v>
      </c>
      <c r="I533" s="3">
        <v>0</v>
      </c>
      <c r="J533" s="80">
        <v>0</v>
      </c>
      <c r="K533" s="80">
        <v>0</v>
      </c>
      <c r="L533" s="80">
        <v>0</v>
      </c>
      <c r="M533" s="11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116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>
        <v>149</v>
      </c>
      <c r="D534" s="3">
        <v>5332</v>
      </c>
      <c r="E534" s="3">
        <v>15</v>
      </c>
      <c r="F534" s="3">
        <v>0</v>
      </c>
      <c r="G534" s="3">
        <v>2151</v>
      </c>
      <c r="H534" s="3">
        <v>0</v>
      </c>
      <c r="I534" s="3">
        <v>0</v>
      </c>
      <c r="J534" s="80">
        <v>0</v>
      </c>
      <c r="K534" s="80">
        <v>0</v>
      </c>
      <c r="L534" s="80">
        <v>0</v>
      </c>
      <c r="M534" s="11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116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>
        <v>150</v>
      </c>
      <c r="D535" s="3">
        <v>5332</v>
      </c>
      <c r="E535" s="3">
        <v>15</v>
      </c>
      <c r="F535" s="3">
        <v>0</v>
      </c>
      <c r="G535" s="3">
        <v>2152</v>
      </c>
      <c r="H535" s="3">
        <v>0</v>
      </c>
      <c r="I535" s="3">
        <v>0</v>
      </c>
      <c r="J535" s="80">
        <v>0</v>
      </c>
      <c r="K535" s="80">
        <v>0</v>
      </c>
      <c r="L535" s="80">
        <v>0</v>
      </c>
      <c r="M535" s="11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116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>
        <v>151</v>
      </c>
      <c r="D536" s="3">
        <v>5332</v>
      </c>
      <c r="E536" s="3">
        <v>13</v>
      </c>
      <c r="F536" s="3">
        <v>0</v>
      </c>
      <c r="G536" s="3">
        <v>2153</v>
      </c>
      <c r="H536" s="3">
        <v>0</v>
      </c>
      <c r="I536" s="3">
        <v>0</v>
      </c>
      <c r="J536" s="80">
        <v>0</v>
      </c>
      <c r="K536" s="80">
        <v>0</v>
      </c>
      <c r="L536" s="80">
        <v>0</v>
      </c>
      <c r="M536" s="11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116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>
        <v>152</v>
      </c>
      <c r="D537" s="3">
        <v>5331</v>
      </c>
      <c r="E537" s="3">
        <v>13</v>
      </c>
      <c r="F537" s="3">
        <v>0</v>
      </c>
      <c r="G537" s="3">
        <v>2154</v>
      </c>
      <c r="H537" s="3">
        <v>0</v>
      </c>
      <c r="I537" s="3">
        <v>0</v>
      </c>
      <c r="J537" s="80">
        <v>0</v>
      </c>
      <c r="K537" s="80">
        <v>0</v>
      </c>
      <c r="L537" s="80">
        <v>0</v>
      </c>
      <c r="M537" s="11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116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>
        <v>153</v>
      </c>
      <c r="D538" s="3">
        <v>5331</v>
      </c>
      <c r="E538" s="3">
        <v>12</v>
      </c>
      <c r="F538" s="3">
        <v>0</v>
      </c>
      <c r="G538" s="3">
        <v>2155</v>
      </c>
      <c r="H538" s="3">
        <v>0</v>
      </c>
      <c r="I538" s="3">
        <v>0</v>
      </c>
      <c r="J538" s="80">
        <v>0</v>
      </c>
      <c r="K538" s="80">
        <v>0</v>
      </c>
      <c r="L538" s="80">
        <v>0</v>
      </c>
      <c r="M538" s="11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116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>
        <v>154</v>
      </c>
      <c r="D539" s="3">
        <v>5331</v>
      </c>
      <c r="E539" s="3">
        <v>11</v>
      </c>
      <c r="F539" s="3">
        <v>0</v>
      </c>
      <c r="G539" s="3">
        <v>2156</v>
      </c>
      <c r="H539" s="3">
        <v>0</v>
      </c>
      <c r="I539" s="3">
        <v>0</v>
      </c>
      <c r="J539" s="80">
        <v>0</v>
      </c>
      <c r="K539" s="80">
        <v>0</v>
      </c>
      <c r="L539" s="80">
        <v>0</v>
      </c>
      <c r="M539" s="11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116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>
        <v>155</v>
      </c>
      <c r="D540" s="3">
        <v>5331</v>
      </c>
      <c r="E540" s="3">
        <v>11</v>
      </c>
      <c r="F540" s="3">
        <v>0</v>
      </c>
      <c r="G540" s="3">
        <v>2157</v>
      </c>
      <c r="H540" s="3">
        <v>0</v>
      </c>
      <c r="I540" s="3">
        <v>0</v>
      </c>
      <c r="J540" s="80">
        <v>0</v>
      </c>
      <c r="K540" s="80">
        <v>0</v>
      </c>
      <c r="L540" s="80">
        <v>0</v>
      </c>
      <c r="M540" s="11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116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>
        <v>156</v>
      </c>
      <c r="D541" s="3">
        <v>5331</v>
      </c>
      <c r="E541" s="3">
        <v>10</v>
      </c>
      <c r="F541" s="3">
        <v>0</v>
      </c>
      <c r="G541" s="3">
        <v>2158</v>
      </c>
      <c r="H541" s="3">
        <v>0</v>
      </c>
      <c r="I541" s="3">
        <v>0</v>
      </c>
      <c r="J541" s="80">
        <v>0</v>
      </c>
      <c r="K541" s="80">
        <v>0</v>
      </c>
      <c r="L541" s="80">
        <v>0</v>
      </c>
      <c r="M541" s="11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116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>
        <v>157</v>
      </c>
      <c r="D542" s="3">
        <v>5330</v>
      </c>
      <c r="E542" s="3">
        <v>9</v>
      </c>
      <c r="F542" s="3">
        <v>0</v>
      </c>
      <c r="G542" s="3">
        <v>2159</v>
      </c>
      <c r="H542" s="3">
        <v>0</v>
      </c>
      <c r="I542" s="3">
        <v>0</v>
      </c>
      <c r="J542" s="80">
        <v>0</v>
      </c>
      <c r="K542" s="80">
        <v>0</v>
      </c>
      <c r="L542" s="80">
        <v>0</v>
      </c>
      <c r="M542" s="11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116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>
        <v>158</v>
      </c>
      <c r="D543" s="3">
        <v>5330</v>
      </c>
      <c r="E543" s="3">
        <v>9</v>
      </c>
      <c r="F543" s="3">
        <v>0</v>
      </c>
      <c r="G543" s="3">
        <v>2160</v>
      </c>
      <c r="H543" s="3">
        <v>0</v>
      </c>
      <c r="I543" s="3">
        <v>0</v>
      </c>
      <c r="J543" s="80">
        <v>0</v>
      </c>
      <c r="K543" s="80">
        <v>0</v>
      </c>
      <c r="L543" s="80">
        <v>0</v>
      </c>
      <c r="M543" s="11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116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>
        <v>159</v>
      </c>
      <c r="D544" s="3">
        <v>5330</v>
      </c>
      <c r="E544" s="3">
        <v>8</v>
      </c>
      <c r="F544" s="3">
        <v>0</v>
      </c>
      <c r="G544" s="3">
        <v>2160</v>
      </c>
      <c r="H544" s="3">
        <v>0</v>
      </c>
      <c r="I544" s="3">
        <v>0</v>
      </c>
      <c r="J544" s="80">
        <v>0</v>
      </c>
      <c r="K544" s="80">
        <v>0</v>
      </c>
      <c r="L544" s="80">
        <v>0</v>
      </c>
      <c r="M544" s="11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116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>
        <v>160</v>
      </c>
      <c r="D545" s="3">
        <v>5330</v>
      </c>
      <c r="E545" s="3">
        <v>8</v>
      </c>
      <c r="F545" s="3">
        <v>0</v>
      </c>
      <c r="G545" s="3">
        <v>2161</v>
      </c>
      <c r="H545" s="3">
        <v>0</v>
      </c>
      <c r="I545" s="3">
        <v>0</v>
      </c>
      <c r="J545" s="80">
        <v>0</v>
      </c>
      <c r="K545" s="80">
        <v>0</v>
      </c>
      <c r="L545" s="80">
        <v>0</v>
      </c>
      <c r="M545" s="11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116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>
        <v>161</v>
      </c>
      <c r="D546" s="3">
        <v>5330</v>
      </c>
      <c r="E546" s="3">
        <v>7</v>
      </c>
      <c r="F546" s="3">
        <v>0</v>
      </c>
      <c r="G546" s="3">
        <v>2161</v>
      </c>
      <c r="H546" s="3">
        <v>0</v>
      </c>
      <c r="I546" s="3">
        <v>0</v>
      </c>
      <c r="J546" s="80">
        <v>0</v>
      </c>
      <c r="K546" s="80">
        <v>0</v>
      </c>
      <c r="L546" s="80">
        <v>0</v>
      </c>
      <c r="M546" s="11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116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>
        <v>162</v>
      </c>
      <c r="D547" s="3">
        <v>5330</v>
      </c>
      <c r="E547" s="3">
        <v>7</v>
      </c>
      <c r="F547" s="3">
        <v>0</v>
      </c>
      <c r="G547" s="3">
        <v>2162</v>
      </c>
      <c r="H547" s="3">
        <v>0</v>
      </c>
      <c r="I547" s="3">
        <v>0</v>
      </c>
      <c r="J547" s="80">
        <v>0</v>
      </c>
      <c r="K547" s="80">
        <v>0</v>
      </c>
      <c r="L547" s="80">
        <v>0</v>
      </c>
      <c r="M547" s="11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116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>
        <v>163</v>
      </c>
      <c r="D548" s="3">
        <v>5330</v>
      </c>
      <c r="E548" s="3">
        <v>7</v>
      </c>
      <c r="F548" s="3">
        <v>0</v>
      </c>
      <c r="G548" s="3">
        <v>2162</v>
      </c>
      <c r="H548" s="3">
        <v>0</v>
      </c>
      <c r="I548" s="3">
        <v>0</v>
      </c>
      <c r="J548" s="80">
        <v>0</v>
      </c>
      <c r="K548" s="80">
        <v>0</v>
      </c>
      <c r="L548" s="80">
        <v>0</v>
      </c>
      <c r="M548" s="11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116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>
        <v>164</v>
      </c>
      <c r="D549" s="3">
        <v>5330</v>
      </c>
      <c r="E549" s="3">
        <v>6</v>
      </c>
      <c r="F549" s="3">
        <v>0</v>
      </c>
      <c r="G549" s="3">
        <v>2163</v>
      </c>
      <c r="H549" s="3">
        <v>0</v>
      </c>
      <c r="I549" s="3">
        <v>0</v>
      </c>
      <c r="J549" s="80">
        <v>0</v>
      </c>
      <c r="K549" s="80">
        <v>0</v>
      </c>
      <c r="L549" s="80">
        <v>0</v>
      </c>
      <c r="M549" s="11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116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>
        <v>165</v>
      </c>
      <c r="D550" s="3">
        <v>5330</v>
      </c>
      <c r="E550" s="3">
        <v>6</v>
      </c>
      <c r="F550" s="3">
        <v>0</v>
      </c>
      <c r="G550" s="3">
        <v>2163</v>
      </c>
      <c r="H550" s="3">
        <v>0</v>
      </c>
      <c r="I550" s="3">
        <v>0</v>
      </c>
      <c r="J550" s="80">
        <v>0</v>
      </c>
      <c r="K550" s="80">
        <v>0</v>
      </c>
      <c r="L550" s="80">
        <v>0</v>
      </c>
      <c r="M550" s="11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116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>
        <v>166</v>
      </c>
      <c r="D551" s="3">
        <v>5330</v>
      </c>
      <c r="E551" s="3">
        <v>5</v>
      </c>
      <c r="F551" s="3">
        <v>0</v>
      </c>
      <c r="G551" s="3">
        <v>2164</v>
      </c>
      <c r="H551" s="3">
        <v>0</v>
      </c>
      <c r="I551" s="3">
        <v>0</v>
      </c>
      <c r="J551" s="80">
        <v>0</v>
      </c>
      <c r="K551" s="80">
        <v>0</v>
      </c>
      <c r="L551" s="80">
        <v>0</v>
      </c>
      <c r="M551" s="11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116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>
        <v>167</v>
      </c>
      <c r="D552" s="3">
        <v>5329</v>
      </c>
      <c r="E552" s="3">
        <v>5</v>
      </c>
      <c r="F552" s="3">
        <v>0</v>
      </c>
      <c r="G552" s="3">
        <v>2164</v>
      </c>
      <c r="H552" s="3">
        <v>0</v>
      </c>
      <c r="I552" s="3">
        <v>0</v>
      </c>
      <c r="J552" s="80">
        <v>0</v>
      </c>
      <c r="K552" s="80">
        <v>0</v>
      </c>
      <c r="L552" s="80">
        <v>0</v>
      </c>
      <c r="M552" s="11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116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>
        <v>168</v>
      </c>
      <c r="D553" s="3">
        <v>5329</v>
      </c>
      <c r="E553" s="3">
        <v>5</v>
      </c>
      <c r="F553" s="3">
        <v>0</v>
      </c>
      <c r="G553" s="3">
        <v>2165</v>
      </c>
      <c r="H553" s="3">
        <v>0</v>
      </c>
      <c r="I553" s="3">
        <v>0</v>
      </c>
      <c r="J553" s="80">
        <v>0</v>
      </c>
      <c r="K553" s="80">
        <v>0</v>
      </c>
      <c r="L553" s="80">
        <v>0</v>
      </c>
      <c r="M553" s="11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116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>
        <v>169</v>
      </c>
      <c r="D554" s="3">
        <v>5329</v>
      </c>
      <c r="E554" s="3">
        <v>5</v>
      </c>
      <c r="F554" s="3">
        <v>0</v>
      </c>
      <c r="G554" s="3">
        <v>2165</v>
      </c>
      <c r="H554" s="3">
        <v>0</v>
      </c>
      <c r="I554" s="3">
        <v>0</v>
      </c>
      <c r="J554" s="80">
        <v>0</v>
      </c>
      <c r="K554" s="80">
        <v>0</v>
      </c>
      <c r="L554" s="80">
        <v>0</v>
      </c>
      <c r="M554" s="11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116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>
        <v>170</v>
      </c>
      <c r="D555" s="3">
        <v>5329</v>
      </c>
      <c r="E555" s="3">
        <v>4</v>
      </c>
      <c r="F555" s="3">
        <v>0</v>
      </c>
      <c r="G555" s="3">
        <v>2165</v>
      </c>
      <c r="H555" s="3">
        <v>0</v>
      </c>
      <c r="I555" s="3">
        <v>0</v>
      </c>
      <c r="J555" s="80">
        <v>0</v>
      </c>
      <c r="K555" s="80">
        <v>0</v>
      </c>
      <c r="L555" s="80">
        <v>0</v>
      </c>
      <c r="M555" s="11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116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>
        <v>171</v>
      </c>
      <c r="D556" s="3">
        <v>5329</v>
      </c>
      <c r="E556" s="3">
        <v>4</v>
      </c>
      <c r="F556" s="3">
        <v>0</v>
      </c>
      <c r="G556" s="3">
        <v>2165</v>
      </c>
      <c r="H556" s="3">
        <v>0</v>
      </c>
      <c r="I556" s="3">
        <v>0</v>
      </c>
      <c r="J556" s="80">
        <v>0</v>
      </c>
      <c r="K556" s="80">
        <v>0</v>
      </c>
      <c r="L556" s="80">
        <v>0</v>
      </c>
      <c r="M556" s="11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116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>
        <v>172</v>
      </c>
      <c r="D557" s="3">
        <v>5329</v>
      </c>
      <c r="E557" s="3">
        <v>4</v>
      </c>
      <c r="F557" s="3">
        <v>0</v>
      </c>
      <c r="G557" s="3">
        <v>2166</v>
      </c>
      <c r="H557" s="3">
        <v>0</v>
      </c>
      <c r="I557" s="3">
        <v>0</v>
      </c>
      <c r="J557" s="80">
        <v>0</v>
      </c>
      <c r="K557" s="80">
        <v>0</v>
      </c>
      <c r="L557" s="80">
        <v>0</v>
      </c>
      <c r="M557" s="11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116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>
        <v>173</v>
      </c>
      <c r="D558" s="3">
        <v>5329</v>
      </c>
      <c r="E558" s="3">
        <v>3</v>
      </c>
      <c r="F558" s="3">
        <v>0</v>
      </c>
      <c r="G558" s="3">
        <v>2166</v>
      </c>
      <c r="H558" s="3">
        <v>0</v>
      </c>
      <c r="I558" s="3">
        <v>0</v>
      </c>
      <c r="J558" s="80">
        <v>0</v>
      </c>
      <c r="K558" s="80">
        <v>0</v>
      </c>
      <c r="L558" s="80">
        <v>0</v>
      </c>
      <c r="M558" s="11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116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>
        <v>174</v>
      </c>
      <c r="D559" s="3">
        <v>5329</v>
      </c>
      <c r="E559" s="3">
        <v>3</v>
      </c>
      <c r="F559" s="3">
        <v>0</v>
      </c>
      <c r="G559" s="3">
        <v>2166</v>
      </c>
      <c r="H559" s="3">
        <v>0</v>
      </c>
      <c r="I559" s="3">
        <v>0</v>
      </c>
      <c r="J559" s="80">
        <v>0</v>
      </c>
      <c r="K559" s="80">
        <v>0</v>
      </c>
      <c r="L559" s="80">
        <v>0</v>
      </c>
      <c r="M559" s="11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116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>
        <v>175</v>
      </c>
      <c r="D560" s="3">
        <v>5329</v>
      </c>
      <c r="E560" s="3">
        <v>3</v>
      </c>
      <c r="F560" s="3">
        <v>0</v>
      </c>
      <c r="G560" s="3">
        <v>2167</v>
      </c>
      <c r="H560" s="3">
        <v>0</v>
      </c>
      <c r="I560" s="3">
        <v>0</v>
      </c>
      <c r="J560" s="80">
        <v>0</v>
      </c>
      <c r="K560" s="80">
        <v>0</v>
      </c>
      <c r="L560" s="80">
        <v>0</v>
      </c>
      <c r="M560" s="11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116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>
        <v>176</v>
      </c>
      <c r="D561" s="3">
        <v>5329</v>
      </c>
      <c r="E561" s="3">
        <v>3</v>
      </c>
      <c r="F561" s="3">
        <v>0</v>
      </c>
      <c r="G561" s="3">
        <v>2167</v>
      </c>
      <c r="H561" s="3">
        <v>0</v>
      </c>
      <c r="I561" s="3">
        <v>0</v>
      </c>
      <c r="J561" s="80">
        <v>0</v>
      </c>
      <c r="K561" s="80">
        <v>0</v>
      </c>
      <c r="L561" s="80">
        <v>0</v>
      </c>
      <c r="M561" s="11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116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>
        <v>177</v>
      </c>
      <c r="D562" s="3">
        <v>5329</v>
      </c>
      <c r="E562" s="3">
        <v>2</v>
      </c>
      <c r="F562" s="3">
        <v>0</v>
      </c>
      <c r="G562" s="3">
        <v>2167</v>
      </c>
      <c r="H562" s="3">
        <v>0</v>
      </c>
      <c r="I562" s="3">
        <v>0</v>
      </c>
      <c r="J562" s="80">
        <v>0</v>
      </c>
      <c r="K562" s="80">
        <v>0</v>
      </c>
      <c r="L562" s="80">
        <v>0</v>
      </c>
      <c r="M562" s="11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116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>
        <v>178</v>
      </c>
      <c r="D563" s="3">
        <v>5329</v>
      </c>
      <c r="E563" s="3">
        <v>2</v>
      </c>
      <c r="F563" s="3">
        <v>0</v>
      </c>
      <c r="G563" s="3">
        <v>2168</v>
      </c>
      <c r="H563" s="3">
        <v>0</v>
      </c>
      <c r="I563" s="3">
        <v>0</v>
      </c>
      <c r="J563" s="80">
        <v>0</v>
      </c>
      <c r="K563" s="80">
        <v>0</v>
      </c>
      <c r="L563" s="80">
        <v>0</v>
      </c>
      <c r="M563" s="11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116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>
        <v>179</v>
      </c>
      <c r="D564" s="3">
        <v>5329</v>
      </c>
      <c r="E564" s="3">
        <v>2</v>
      </c>
      <c r="F564" s="3">
        <v>0</v>
      </c>
      <c r="G564" s="3">
        <v>2168</v>
      </c>
      <c r="H564" s="3">
        <v>0</v>
      </c>
      <c r="I564" s="3">
        <v>0</v>
      </c>
      <c r="J564" s="80">
        <v>0</v>
      </c>
      <c r="K564" s="80">
        <v>0</v>
      </c>
      <c r="L564" s="80">
        <v>0</v>
      </c>
      <c r="M564" s="11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116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>
        <v>180</v>
      </c>
      <c r="D565" s="3">
        <v>5329</v>
      </c>
      <c r="E565" s="3">
        <v>2</v>
      </c>
      <c r="F565" s="3">
        <v>0</v>
      </c>
      <c r="G565" s="3">
        <v>2168</v>
      </c>
      <c r="H565" s="3">
        <v>0</v>
      </c>
      <c r="I565" s="3">
        <v>0</v>
      </c>
      <c r="J565" s="80">
        <v>0</v>
      </c>
      <c r="K565" s="80">
        <v>0</v>
      </c>
      <c r="L565" s="80">
        <v>0</v>
      </c>
      <c r="M565" s="11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116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 t="s">
        <v>174</v>
      </c>
      <c r="D566" s="3" t="s">
        <v>175</v>
      </c>
      <c r="E566" s="3" t="s">
        <v>175</v>
      </c>
      <c r="F566" s="3" t="s">
        <v>175</v>
      </c>
      <c r="G566" s="3" t="s">
        <v>175</v>
      </c>
      <c r="H566" s="3" t="s">
        <v>175</v>
      </c>
      <c r="I566" s="3" t="s">
        <v>175</v>
      </c>
      <c r="J566" s="80" t="s">
        <v>175</v>
      </c>
      <c r="K566" s="80" t="s">
        <v>175</v>
      </c>
      <c r="L566" s="80" t="s">
        <v>175</v>
      </c>
      <c r="M566" s="11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116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 t="s">
        <v>5</v>
      </c>
      <c r="D567" s="3" t="s">
        <v>6</v>
      </c>
      <c r="E567" s="3" t="s">
        <v>29</v>
      </c>
      <c r="F567" s="3" t="s">
        <v>18</v>
      </c>
      <c r="G567" s="3" t="s">
        <v>7</v>
      </c>
      <c r="H567" s="3" t="s">
        <v>176</v>
      </c>
      <c r="I567" s="3" t="s">
        <v>8</v>
      </c>
      <c r="J567" s="80" t="s">
        <v>164</v>
      </c>
      <c r="K567" s="80" t="s">
        <v>103</v>
      </c>
      <c r="L567" s="80" t="s">
        <v>169</v>
      </c>
      <c r="M567" s="11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116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80"/>
      <c r="K568" s="80"/>
      <c r="L568" s="80"/>
      <c r="M568" s="11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116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 t="s">
        <v>181</v>
      </c>
      <c r="D569" s="3" t="s">
        <v>184</v>
      </c>
      <c r="E569" s="3"/>
      <c r="F569" s="3"/>
      <c r="G569" s="3"/>
      <c r="H569" s="3"/>
      <c r="I569" s="3"/>
      <c r="J569" s="80"/>
      <c r="K569" s="80"/>
      <c r="L569" s="80"/>
      <c r="M569" s="11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116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 t="s">
        <v>5</v>
      </c>
      <c r="D570" s="3" t="s">
        <v>6</v>
      </c>
      <c r="E570" s="3" t="s">
        <v>29</v>
      </c>
      <c r="F570" s="3" t="s">
        <v>18</v>
      </c>
      <c r="G570" s="3" t="s">
        <v>7</v>
      </c>
      <c r="H570" s="3" t="s">
        <v>176</v>
      </c>
      <c r="I570" s="3" t="s">
        <v>8</v>
      </c>
      <c r="J570" s="80" t="s">
        <v>164</v>
      </c>
      <c r="K570" s="80" t="s">
        <v>103</v>
      </c>
      <c r="L570" s="80" t="s">
        <v>169</v>
      </c>
      <c r="M570" s="11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116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 t="s">
        <v>174</v>
      </c>
      <c r="D571" s="3" t="s">
        <v>175</v>
      </c>
      <c r="E571" s="3" t="s">
        <v>175</v>
      </c>
      <c r="F571" s="3" t="s">
        <v>175</v>
      </c>
      <c r="G571" s="3" t="s">
        <v>175</v>
      </c>
      <c r="H571" s="3" t="s">
        <v>175</v>
      </c>
      <c r="I571" s="3" t="s">
        <v>175</v>
      </c>
      <c r="J571" s="80" t="s">
        <v>175</v>
      </c>
      <c r="K571" s="80" t="s">
        <v>175</v>
      </c>
      <c r="L571" s="80" t="s">
        <v>175</v>
      </c>
      <c r="M571" s="11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116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>
        <v>1</v>
      </c>
      <c r="D572" s="3">
        <v>30993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80">
        <v>0</v>
      </c>
      <c r="K572" s="80">
        <v>0</v>
      </c>
      <c r="L572" s="80">
        <v>0</v>
      </c>
      <c r="M572" s="11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116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>
        <v>2</v>
      </c>
      <c r="D573" s="3">
        <v>30993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80">
        <v>0</v>
      </c>
      <c r="K573" s="80">
        <v>0</v>
      </c>
      <c r="L573" s="80">
        <v>0</v>
      </c>
      <c r="M573" s="11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116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>
        <v>3</v>
      </c>
      <c r="D574" s="3">
        <v>30993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80">
        <v>0</v>
      </c>
      <c r="K574" s="80">
        <v>0</v>
      </c>
      <c r="L574" s="80">
        <v>0</v>
      </c>
      <c r="M574" s="11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116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>
        <v>4</v>
      </c>
      <c r="D575" s="3">
        <v>30988</v>
      </c>
      <c r="E575" s="3">
        <v>11</v>
      </c>
      <c r="F575" s="3">
        <v>0</v>
      </c>
      <c r="G575" s="3">
        <v>0</v>
      </c>
      <c r="H575" s="3">
        <v>0</v>
      </c>
      <c r="I575" s="3">
        <v>0</v>
      </c>
      <c r="J575" s="80">
        <v>0</v>
      </c>
      <c r="K575" s="80">
        <v>0</v>
      </c>
      <c r="L575" s="80">
        <v>0</v>
      </c>
      <c r="M575" s="11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116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>
        <v>5</v>
      </c>
      <c r="D576" s="3">
        <v>30984</v>
      </c>
      <c r="E576" s="3">
        <v>15</v>
      </c>
      <c r="F576" s="3">
        <v>0</v>
      </c>
      <c r="G576" s="3">
        <v>0</v>
      </c>
      <c r="H576" s="3">
        <v>0</v>
      </c>
      <c r="I576" s="3">
        <v>0</v>
      </c>
      <c r="J576" s="80">
        <v>0</v>
      </c>
      <c r="K576" s="80">
        <v>0</v>
      </c>
      <c r="L576" s="80">
        <v>0</v>
      </c>
      <c r="M576" s="11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116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>
        <v>6</v>
      </c>
      <c r="D577" s="3">
        <v>30980</v>
      </c>
      <c r="E577" s="3">
        <v>19</v>
      </c>
      <c r="F577" s="3">
        <v>0</v>
      </c>
      <c r="G577" s="3">
        <v>0</v>
      </c>
      <c r="H577" s="3">
        <v>0</v>
      </c>
      <c r="I577" s="3">
        <v>0</v>
      </c>
      <c r="J577" s="80">
        <v>0</v>
      </c>
      <c r="K577" s="80">
        <v>0</v>
      </c>
      <c r="L577" s="80">
        <v>0</v>
      </c>
      <c r="M577" s="11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116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>
        <v>7</v>
      </c>
      <c r="D578" s="3">
        <v>30968</v>
      </c>
      <c r="E578" s="3">
        <v>31</v>
      </c>
      <c r="F578" s="3">
        <v>0</v>
      </c>
      <c r="G578" s="3">
        <v>0</v>
      </c>
      <c r="H578" s="3">
        <v>0</v>
      </c>
      <c r="I578" s="3">
        <v>0</v>
      </c>
      <c r="J578" s="80">
        <v>0</v>
      </c>
      <c r="K578" s="80">
        <v>0</v>
      </c>
      <c r="L578" s="80">
        <v>0</v>
      </c>
      <c r="M578" s="11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116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>
        <v>8</v>
      </c>
      <c r="D579" s="3">
        <v>30949</v>
      </c>
      <c r="E579" s="3">
        <v>50</v>
      </c>
      <c r="F579" s="3">
        <v>0</v>
      </c>
      <c r="G579" s="3">
        <v>0</v>
      </c>
      <c r="H579" s="3">
        <v>0</v>
      </c>
      <c r="I579" s="3">
        <v>0</v>
      </c>
      <c r="J579" s="80">
        <v>0</v>
      </c>
      <c r="K579" s="80">
        <v>0</v>
      </c>
      <c r="L579" s="80">
        <v>0</v>
      </c>
      <c r="M579" s="11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116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>
        <v>9</v>
      </c>
      <c r="D580" s="3">
        <v>30929</v>
      </c>
      <c r="E580" s="3">
        <v>70</v>
      </c>
      <c r="F580" s="3">
        <v>0</v>
      </c>
      <c r="G580" s="3">
        <v>0</v>
      </c>
      <c r="H580" s="3">
        <v>0</v>
      </c>
      <c r="I580" s="3">
        <v>0</v>
      </c>
      <c r="J580" s="80">
        <v>0</v>
      </c>
      <c r="K580" s="80">
        <v>0</v>
      </c>
      <c r="L580" s="80">
        <v>0</v>
      </c>
      <c r="M580" s="11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116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>
        <v>10</v>
      </c>
      <c r="D581" s="3">
        <v>30899</v>
      </c>
      <c r="E581" s="3">
        <v>100</v>
      </c>
      <c r="F581" s="3">
        <v>0</v>
      </c>
      <c r="G581" s="3">
        <v>0</v>
      </c>
      <c r="H581" s="3">
        <v>0</v>
      </c>
      <c r="I581" s="3">
        <v>0</v>
      </c>
      <c r="J581" s="80">
        <v>0</v>
      </c>
      <c r="K581" s="80">
        <v>0</v>
      </c>
      <c r="L581" s="80">
        <v>0</v>
      </c>
      <c r="M581" s="11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116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>
        <v>11</v>
      </c>
      <c r="D582" s="3">
        <v>30862</v>
      </c>
      <c r="E582" s="3">
        <v>137</v>
      </c>
      <c r="F582" s="3">
        <v>0</v>
      </c>
      <c r="G582" s="3">
        <v>0</v>
      </c>
      <c r="H582" s="3">
        <v>0</v>
      </c>
      <c r="I582" s="3">
        <v>0</v>
      </c>
      <c r="J582" s="80">
        <v>0</v>
      </c>
      <c r="K582" s="80">
        <v>0</v>
      </c>
      <c r="L582" s="80">
        <v>0</v>
      </c>
      <c r="M582" s="11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116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>
        <v>12</v>
      </c>
      <c r="D583" s="3">
        <v>30827</v>
      </c>
      <c r="E583" s="3">
        <v>171</v>
      </c>
      <c r="F583" s="3">
        <v>0</v>
      </c>
      <c r="G583" s="3">
        <v>0</v>
      </c>
      <c r="H583" s="3">
        <v>0</v>
      </c>
      <c r="I583" s="3">
        <v>0</v>
      </c>
      <c r="J583" s="80">
        <v>0</v>
      </c>
      <c r="K583" s="80">
        <v>0</v>
      </c>
      <c r="L583" s="80">
        <v>0</v>
      </c>
      <c r="M583" s="11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116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>
        <v>13</v>
      </c>
      <c r="D584" s="3">
        <v>30800</v>
      </c>
      <c r="E584" s="3">
        <v>198</v>
      </c>
      <c r="F584" s="3">
        <v>0</v>
      </c>
      <c r="G584" s="3">
        <v>0</v>
      </c>
      <c r="H584" s="3">
        <v>0</v>
      </c>
      <c r="I584" s="3">
        <v>0</v>
      </c>
      <c r="J584" s="80">
        <v>0</v>
      </c>
      <c r="K584" s="80">
        <v>0</v>
      </c>
      <c r="L584" s="80">
        <v>0</v>
      </c>
      <c r="M584" s="11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116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>
        <v>14</v>
      </c>
      <c r="D585" s="3">
        <v>30780</v>
      </c>
      <c r="E585" s="3">
        <v>218</v>
      </c>
      <c r="F585" s="3">
        <v>0</v>
      </c>
      <c r="G585" s="3">
        <v>0</v>
      </c>
      <c r="H585" s="3">
        <v>0</v>
      </c>
      <c r="I585" s="3">
        <v>0</v>
      </c>
      <c r="J585" s="80">
        <v>0</v>
      </c>
      <c r="K585" s="80">
        <v>1</v>
      </c>
      <c r="L585" s="80">
        <v>0</v>
      </c>
      <c r="M585" s="11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116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>
        <v>15</v>
      </c>
      <c r="D586" s="3">
        <v>30765</v>
      </c>
      <c r="E586" s="3">
        <v>233</v>
      </c>
      <c r="F586" s="3">
        <v>0</v>
      </c>
      <c r="G586" s="3">
        <v>1</v>
      </c>
      <c r="H586" s="3">
        <v>0</v>
      </c>
      <c r="I586" s="3">
        <v>0</v>
      </c>
      <c r="J586" s="80">
        <v>0</v>
      </c>
      <c r="K586" s="80">
        <v>1</v>
      </c>
      <c r="L586" s="80">
        <v>0</v>
      </c>
      <c r="M586" s="11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116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>
        <v>16</v>
      </c>
      <c r="D587" s="3">
        <v>30750</v>
      </c>
      <c r="E587" s="3">
        <v>248</v>
      </c>
      <c r="F587" s="3">
        <v>0</v>
      </c>
      <c r="G587" s="3">
        <v>1</v>
      </c>
      <c r="H587" s="3">
        <v>0</v>
      </c>
      <c r="I587" s="3">
        <v>0</v>
      </c>
      <c r="J587" s="80">
        <v>0</v>
      </c>
      <c r="K587" s="80">
        <v>2</v>
      </c>
      <c r="L587" s="80">
        <v>0</v>
      </c>
      <c r="M587" s="11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116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>
        <v>17</v>
      </c>
      <c r="D588" s="3">
        <v>30733</v>
      </c>
      <c r="E588" s="3">
        <v>264</v>
      </c>
      <c r="F588" s="3">
        <v>0</v>
      </c>
      <c r="G588" s="3">
        <v>2</v>
      </c>
      <c r="H588" s="3">
        <v>0</v>
      </c>
      <c r="I588" s="3">
        <v>0</v>
      </c>
      <c r="J588" s="80">
        <v>0</v>
      </c>
      <c r="K588" s="80">
        <v>3</v>
      </c>
      <c r="L588" s="80">
        <v>0</v>
      </c>
      <c r="M588" s="11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116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>
        <v>18</v>
      </c>
      <c r="D589" s="3">
        <v>30713</v>
      </c>
      <c r="E589" s="3">
        <v>284</v>
      </c>
      <c r="F589" s="3">
        <v>0</v>
      </c>
      <c r="G589" s="3">
        <v>2</v>
      </c>
      <c r="H589" s="3">
        <v>0</v>
      </c>
      <c r="I589" s="3">
        <v>0</v>
      </c>
      <c r="J589" s="80">
        <v>0</v>
      </c>
      <c r="K589" s="80">
        <v>3</v>
      </c>
      <c r="L589" s="80">
        <v>0</v>
      </c>
      <c r="M589" s="11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116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>
        <v>19</v>
      </c>
      <c r="D590" s="3">
        <v>30692</v>
      </c>
      <c r="E590" s="3">
        <v>304</v>
      </c>
      <c r="F590" s="3">
        <v>0</v>
      </c>
      <c r="G590" s="3">
        <v>3</v>
      </c>
      <c r="H590" s="3">
        <v>0</v>
      </c>
      <c r="I590" s="3">
        <v>0</v>
      </c>
      <c r="J590" s="80">
        <v>0</v>
      </c>
      <c r="K590" s="80">
        <v>4</v>
      </c>
      <c r="L590" s="80">
        <v>0</v>
      </c>
      <c r="M590" s="11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116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>
        <v>20</v>
      </c>
      <c r="D591" s="3">
        <v>30668</v>
      </c>
      <c r="E591" s="3">
        <v>326</v>
      </c>
      <c r="F591" s="3">
        <v>0</v>
      </c>
      <c r="G591" s="3">
        <v>4</v>
      </c>
      <c r="H591" s="3">
        <v>0</v>
      </c>
      <c r="I591" s="3">
        <v>0</v>
      </c>
      <c r="J591" s="80">
        <v>0</v>
      </c>
      <c r="K591" s="80">
        <v>5</v>
      </c>
      <c r="L591" s="80">
        <v>0</v>
      </c>
      <c r="M591" s="11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116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>
        <v>21</v>
      </c>
      <c r="D592" s="3">
        <v>30638</v>
      </c>
      <c r="E592" s="3">
        <v>354</v>
      </c>
      <c r="F592" s="3">
        <v>0</v>
      </c>
      <c r="G592" s="3">
        <v>6</v>
      </c>
      <c r="H592" s="3">
        <v>0</v>
      </c>
      <c r="I592" s="3">
        <v>0</v>
      </c>
      <c r="J592" s="80">
        <v>0</v>
      </c>
      <c r="K592" s="80">
        <v>5</v>
      </c>
      <c r="L592" s="80">
        <v>0</v>
      </c>
      <c r="M592" s="11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116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>
        <v>22</v>
      </c>
      <c r="D593" s="3">
        <v>30600</v>
      </c>
      <c r="E593" s="3">
        <v>390</v>
      </c>
      <c r="F593" s="3">
        <v>0</v>
      </c>
      <c r="G593" s="3">
        <v>9</v>
      </c>
      <c r="H593" s="3">
        <v>0</v>
      </c>
      <c r="I593" s="3">
        <v>0</v>
      </c>
      <c r="J593" s="80">
        <v>0</v>
      </c>
      <c r="K593" s="80">
        <v>6</v>
      </c>
      <c r="L593" s="80">
        <v>0</v>
      </c>
      <c r="M593" s="11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116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>
        <v>23</v>
      </c>
      <c r="D594" s="3">
        <v>30553</v>
      </c>
      <c r="E594" s="3">
        <v>435</v>
      </c>
      <c r="F594" s="3">
        <v>0</v>
      </c>
      <c r="G594" s="3">
        <v>11</v>
      </c>
      <c r="H594" s="3">
        <v>0</v>
      </c>
      <c r="I594" s="3">
        <v>0</v>
      </c>
      <c r="J594" s="80">
        <v>0</v>
      </c>
      <c r="K594" s="80">
        <v>6</v>
      </c>
      <c r="L594" s="80">
        <v>0</v>
      </c>
      <c r="M594" s="11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116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>
        <v>24</v>
      </c>
      <c r="D595" s="3">
        <v>30498</v>
      </c>
      <c r="E595" s="3">
        <v>487</v>
      </c>
      <c r="F595" s="3">
        <v>0</v>
      </c>
      <c r="G595" s="3">
        <v>14</v>
      </c>
      <c r="H595" s="3">
        <v>0</v>
      </c>
      <c r="I595" s="3">
        <v>0</v>
      </c>
      <c r="J595" s="80">
        <v>0</v>
      </c>
      <c r="K595" s="80">
        <v>6</v>
      </c>
      <c r="L595" s="80">
        <v>0</v>
      </c>
      <c r="M595" s="11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116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>
        <v>25</v>
      </c>
      <c r="D596" s="3">
        <v>30429</v>
      </c>
      <c r="E596" s="3">
        <v>553</v>
      </c>
      <c r="F596" s="3">
        <v>0</v>
      </c>
      <c r="G596" s="3">
        <v>17</v>
      </c>
      <c r="H596" s="3">
        <v>0</v>
      </c>
      <c r="I596" s="3">
        <v>0</v>
      </c>
      <c r="J596" s="80">
        <v>0</v>
      </c>
      <c r="K596" s="80">
        <v>7</v>
      </c>
      <c r="L596" s="80">
        <v>0</v>
      </c>
      <c r="M596" s="11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116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>
        <v>26</v>
      </c>
      <c r="D597" s="3">
        <v>30353</v>
      </c>
      <c r="E597" s="3">
        <v>624</v>
      </c>
      <c r="F597" s="3">
        <v>0</v>
      </c>
      <c r="G597" s="3">
        <v>21</v>
      </c>
      <c r="H597" s="3">
        <v>0</v>
      </c>
      <c r="I597" s="3">
        <v>0</v>
      </c>
      <c r="J597" s="80">
        <v>0</v>
      </c>
      <c r="K597" s="80">
        <v>7</v>
      </c>
      <c r="L597" s="80">
        <v>0</v>
      </c>
      <c r="M597" s="11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116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>
        <v>27</v>
      </c>
      <c r="D598" s="3">
        <v>30269</v>
      </c>
      <c r="E598" s="3">
        <v>703</v>
      </c>
      <c r="F598" s="3">
        <v>0</v>
      </c>
      <c r="G598" s="3">
        <v>27</v>
      </c>
      <c r="H598" s="3">
        <v>0</v>
      </c>
      <c r="I598" s="3">
        <v>0</v>
      </c>
      <c r="J598" s="80">
        <v>0</v>
      </c>
      <c r="K598" s="80">
        <v>8</v>
      </c>
      <c r="L598" s="80">
        <v>0</v>
      </c>
      <c r="M598" s="11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116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>
        <v>28</v>
      </c>
      <c r="D599" s="3">
        <v>30172</v>
      </c>
      <c r="E599" s="3">
        <v>794</v>
      </c>
      <c r="F599" s="3">
        <v>0</v>
      </c>
      <c r="G599" s="3">
        <v>33</v>
      </c>
      <c r="H599" s="3">
        <v>0</v>
      </c>
      <c r="I599" s="3">
        <v>0</v>
      </c>
      <c r="J599" s="80">
        <v>0</v>
      </c>
      <c r="K599" s="80">
        <v>9</v>
      </c>
      <c r="L599" s="80">
        <v>0</v>
      </c>
      <c r="M599" s="11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116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>
        <v>29</v>
      </c>
      <c r="D600" s="3">
        <v>30070</v>
      </c>
      <c r="E600" s="3">
        <v>890</v>
      </c>
      <c r="F600" s="3">
        <v>0</v>
      </c>
      <c r="G600" s="3">
        <v>39</v>
      </c>
      <c r="H600" s="3">
        <v>0</v>
      </c>
      <c r="I600" s="3">
        <v>0</v>
      </c>
      <c r="J600" s="80">
        <v>0</v>
      </c>
      <c r="K600" s="80">
        <v>10</v>
      </c>
      <c r="L600" s="80">
        <v>0</v>
      </c>
      <c r="M600" s="11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116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>
        <v>30</v>
      </c>
      <c r="D601" s="3">
        <v>29957</v>
      </c>
      <c r="E601" s="3">
        <v>995</v>
      </c>
      <c r="F601" s="3">
        <v>0</v>
      </c>
      <c r="G601" s="3">
        <v>47</v>
      </c>
      <c r="H601" s="3">
        <v>0</v>
      </c>
      <c r="I601" s="3">
        <v>0</v>
      </c>
      <c r="J601" s="80">
        <v>0</v>
      </c>
      <c r="K601" s="80">
        <v>11</v>
      </c>
      <c r="L601" s="80">
        <v>0</v>
      </c>
      <c r="M601" s="11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116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>
        <v>31</v>
      </c>
      <c r="D602" s="3">
        <v>29831</v>
      </c>
      <c r="E602" s="3">
        <v>1111</v>
      </c>
      <c r="F602" s="3">
        <v>0</v>
      </c>
      <c r="G602" s="3">
        <v>57</v>
      </c>
      <c r="H602" s="3">
        <v>0</v>
      </c>
      <c r="I602" s="3">
        <v>0</v>
      </c>
      <c r="J602" s="80">
        <v>0</v>
      </c>
      <c r="K602" s="80">
        <v>13</v>
      </c>
      <c r="L602" s="80">
        <v>1</v>
      </c>
      <c r="M602" s="11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116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>
        <v>32</v>
      </c>
      <c r="D603" s="3">
        <v>29700</v>
      </c>
      <c r="E603" s="3">
        <v>1229</v>
      </c>
      <c r="F603" s="3">
        <v>0</v>
      </c>
      <c r="G603" s="3">
        <v>69</v>
      </c>
      <c r="H603" s="3">
        <v>0</v>
      </c>
      <c r="I603" s="3">
        <v>0</v>
      </c>
      <c r="J603" s="80">
        <v>0</v>
      </c>
      <c r="K603" s="80">
        <v>15</v>
      </c>
      <c r="L603" s="80">
        <v>1</v>
      </c>
      <c r="M603" s="11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116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>
        <v>33</v>
      </c>
      <c r="D604" s="3">
        <v>29559</v>
      </c>
      <c r="E604" s="3">
        <v>1359</v>
      </c>
      <c r="F604" s="3">
        <v>0</v>
      </c>
      <c r="G604" s="3">
        <v>80</v>
      </c>
      <c r="H604" s="3">
        <v>0</v>
      </c>
      <c r="I604" s="3">
        <v>0</v>
      </c>
      <c r="J604" s="80">
        <v>0</v>
      </c>
      <c r="K604" s="80">
        <v>16</v>
      </c>
      <c r="L604" s="80">
        <v>1</v>
      </c>
      <c r="M604" s="11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116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>
        <v>34</v>
      </c>
      <c r="D605" s="3">
        <v>29404</v>
      </c>
      <c r="E605" s="3">
        <v>1503</v>
      </c>
      <c r="F605" s="3">
        <v>0</v>
      </c>
      <c r="G605" s="3">
        <v>92</v>
      </c>
      <c r="H605" s="3">
        <v>0</v>
      </c>
      <c r="I605" s="3">
        <v>0</v>
      </c>
      <c r="J605" s="80">
        <v>0</v>
      </c>
      <c r="K605" s="80">
        <v>19</v>
      </c>
      <c r="L605" s="80">
        <v>1</v>
      </c>
      <c r="M605" s="11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116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>
        <v>35</v>
      </c>
      <c r="D606" s="3">
        <v>29234</v>
      </c>
      <c r="E606" s="3">
        <v>1656</v>
      </c>
      <c r="F606" s="3">
        <v>0</v>
      </c>
      <c r="G606" s="3">
        <v>108</v>
      </c>
      <c r="H606" s="3">
        <v>0</v>
      </c>
      <c r="I606" s="3">
        <v>0</v>
      </c>
      <c r="J606" s="80">
        <v>0</v>
      </c>
      <c r="K606" s="80">
        <v>21</v>
      </c>
      <c r="L606" s="80">
        <v>1</v>
      </c>
      <c r="M606" s="11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116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>
        <v>36</v>
      </c>
      <c r="D607" s="3">
        <v>29047</v>
      </c>
      <c r="E607" s="3">
        <v>1824</v>
      </c>
      <c r="F607" s="3">
        <v>0</v>
      </c>
      <c r="G607" s="3">
        <v>127</v>
      </c>
      <c r="H607" s="3">
        <v>0</v>
      </c>
      <c r="I607" s="3">
        <v>0</v>
      </c>
      <c r="J607" s="80">
        <v>0</v>
      </c>
      <c r="K607" s="80">
        <v>23</v>
      </c>
      <c r="L607" s="80">
        <v>2</v>
      </c>
      <c r="M607" s="11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116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>
        <v>37</v>
      </c>
      <c r="D608" s="3">
        <v>28855</v>
      </c>
      <c r="E608" s="3">
        <v>1997</v>
      </c>
      <c r="F608" s="3">
        <v>0</v>
      </c>
      <c r="G608" s="3">
        <v>146</v>
      </c>
      <c r="H608" s="3">
        <v>0</v>
      </c>
      <c r="I608" s="3">
        <v>0</v>
      </c>
      <c r="J608" s="80">
        <v>0</v>
      </c>
      <c r="K608" s="80">
        <v>26</v>
      </c>
      <c r="L608" s="80">
        <v>2</v>
      </c>
      <c r="M608" s="11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116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>
        <v>38</v>
      </c>
      <c r="D609" s="3">
        <v>28646</v>
      </c>
      <c r="E609" s="3">
        <v>2183</v>
      </c>
      <c r="F609" s="3">
        <v>0</v>
      </c>
      <c r="G609" s="3">
        <v>169</v>
      </c>
      <c r="H609" s="3">
        <v>0</v>
      </c>
      <c r="I609" s="3">
        <v>0</v>
      </c>
      <c r="J609" s="80">
        <v>0</v>
      </c>
      <c r="K609" s="80">
        <v>28</v>
      </c>
      <c r="L609" s="80">
        <v>2</v>
      </c>
      <c r="M609" s="11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116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>
        <v>39</v>
      </c>
      <c r="D610" s="3">
        <v>28430</v>
      </c>
      <c r="E610" s="3">
        <v>2374</v>
      </c>
      <c r="F610" s="3">
        <v>0</v>
      </c>
      <c r="G610" s="3">
        <v>195</v>
      </c>
      <c r="H610" s="3">
        <v>0</v>
      </c>
      <c r="I610" s="3">
        <v>0</v>
      </c>
      <c r="J610" s="80">
        <v>0</v>
      </c>
      <c r="K610" s="80">
        <v>31</v>
      </c>
      <c r="L610" s="80">
        <v>3</v>
      </c>
      <c r="M610" s="11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116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>
        <v>40</v>
      </c>
      <c r="D611" s="3">
        <v>28204</v>
      </c>
      <c r="E611" s="3">
        <v>2571</v>
      </c>
      <c r="F611" s="3">
        <v>0</v>
      </c>
      <c r="G611" s="3">
        <v>223</v>
      </c>
      <c r="H611" s="3">
        <v>0</v>
      </c>
      <c r="I611" s="3">
        <v>0</v>
      </c>
      <c r="J611" s="80">
        <v>0</v>
      </c>
      <c r="K611" s="80">
        <v>35</v>
      </c>
      <c r="L611" s="80">
        <v>3</v>
      </c>
      <c r="M611" s="11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116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>
        <v>41</v>
      </c>
      <c r="D612" s="3">
        <v>27958</v>
      </c>
      <c r="E612" s="3">
        <v>2783</v>
      </c>
      <c r="F612" s="3">
        <v>0</v>
      </c>
      <c r="G612" s="3">
        <v>258</v>
      </c>
      <c r="H612" s="3">
        <v>0</v>
      </c>
      <c r="I612" s="3">
        <v>0</v>
      </c>
      <c r="J612" s="80">
        <v>0</v>
      </c>
      <c r="K612" s="80">
        <v>38</v>
      </c>
      <c r="L612" s="80">
        <v>3</v>
      </c>
      <c r="M612" s="11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116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>
        <v>42</v>
      </c>
      <c r="D613" s="3">
        <v>27692</v>
      </c>
      <c r="E613" s="3">
        <v>3012</v>
      </c>
      <c r="F613" s="3">
        <v>0</v>
      </c>
      <c r="G613" s="3">
        <v>294</v>
      </c>
      <c r="H613" s="3">
        <v>0</v>
      </c>
      <c r="I613" s="3">
        <v>0</v>
      </c>
      <c r="J613" s="80">
        <v>0</v>
      </c>
      <c r="K613" s="80">
        <v>41</v>
      </c>
      <c r="L613" s="80">
        <v>4</v>
      </c>
      <c r="M613" s="11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116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>
        <v>43</v>
      </c>
      <c r="D614" s="3">
        <v>27417</v>
      </c>
      <c r="E614" s="3">
        <v>3249</v>
      </c>
      <c r="F614" s="3">
        <v>0</v>
      </c>
      <c r="G614" s="3">
        <v>332</v>
      </c>
      <c r="H614" s="3">
        <v>0</v>
      </c>
      <c r="I614" s="3">
        <v>0</v>
      </c>
      <c r="J614" s="80">
        <v>0</v>
      </c>
      <c r="K614" s="80">
        <v>45</v>
      </c>
      <c r="L614" s="80">
        <v>4</v>
      </c>
      <c r="M614" s="11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116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>
        <v>44</v>
      </c>
      <c r="D615" s="3">
        <v>27122</v>
      </c>
      <c r="E615" s="3">
        <v>3507</v>
      </c>
      <c r="F615" s="3">
        <v>0</v>
      </c>
      <c r="G615" s="3">
        <v>369</v>
      </c>
      <c r="H615" s="3">
        <v>0</v>
      </c>
      <c r="I615" s="3">
        <v>0</v>
      </c>
      <c r="J615" s="80">
        <v>0</v>
      </c>
      <c r="K615" s="80">
        <v>50</v>
      </c>
      <c r="L615" s="80">
        <v>4</v>
      </c>
      <c r="M615" s="11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116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>
        <v>45</v>
      </c>
      <c r="D616" s="3">
        <v>26813</v>
      </c>
      <c r="E616" s="3">
        <v>3776</v>
      </c>
      <c r="F616" s="3">
        <v>0</v>
      </c>
      <c r="G616" s="3">
        <v>409</v>
      </c>
      <c r="H616" s="3">
        <v>0</v>
      </c>
      <c r="I616" s="3">
        <v>0</v>
      </c>
      <c r="J616" s="80">
        <v>0</v>
      </c>
      <c r="K616" s="80">
        <v>54</v>
      </c>
      <c r="L616" s="80">
        <v>5</v>
      </c>
      <c r="M616" s="11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116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>
        <v>46</v>
      </c>
      <c r="D617" s="3">
        <v>26499</v>
      </c>
      <c r="E617" s="3">
        <v>4051</v>
      </c>
      <c r="F617" s="3">
        <v>0</v>
      </c>
      <c r="G617" s="3">
        <v>448</v>
      </c>
      <c r="H617" s="3">
        <v>0</v>
      </c>
      <c r="I617" s="3">
        <v>0</v>
      </c>
      <c r="J617" s="80">
        <v>0</v>
      </c>
      <c r="K617" s="80">
        <v>58</v>
      </c>
      <c r="L617" s="80">
        <v>5</v>
      </c>
      <c r="M617" s="11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116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>
        <v>47</v>
      </c>
      <c r="D618" s="3">
        <v>26179</v>
      </c>
      <c r="E618" s="3">
        <v>4326</v>
      </c>
      <c r="F618" s="3">
        <v>0</v>
      </c>
      <c r="G618" s="3">
        <v>493</v>
      </c>
      <c r="H618" s="3">
        <v>0</v>
      </c>
      <c r="I618" s="3">
        <v>0</v>
      </c>
      <c r="J618" s="80">
        <v>0</v>
      </c>
      <c r="K618" s="80">
        <v>64</v>
      </c>
      <c r="L618" s="80">
        <v>6</v>
      </c>
      <c r="M618" s="11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116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>
        <v>48</v>
      </c>
      <c r="D619" s="3">
        <v>25850</v>
      </c>
      <c r="E619" s="3">
        <v>4605</v>
      </c>
      <c r="F619" s="3">
        <v>0</v>
      </c>
      <c r="G619" s="3">
        <v>543</v>
      </c>
      <c r="H619" s="3">
        <v>0</v>
      </c>
      <c r="I619" s="3">
        <v>0</v>
      </c>
      <c r="J619" s="80">
        <v>0</v>
      </c>
      <c r="K619" s="80">
        <v>70</v>
      </c>
      <c r="L619" s="80">
        <v>6</v>
      </c>
      <c r="M619" s="11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116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>
        <v>49</v>
      </c>
      <c r="D620" s="3">
        <v>25519</v>
      </c>
      <c r="E620" s="3">
        <v>4879</v>
      </c>
      <c r="F620" s="3">
        <v>0</v>
      </c>
      <c r="G620" s="3">
        <v>600</v>
      </c>
      <c r="H620" s="3">
        <v>0</v>
      </c>
      <c r="I620" s="3">
        <v>0</v>
      </c>
      <c r="J620" s="80">
        <v>0</v>
      </c>
      <c r="K620" s="80">
        <v>76</v>
      </c>
      <c r="L620" s="80">
        <v>7</v>
      </c>
      <c r="M620" s="11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116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>
        <v>50</v>
      </c>
      <c r="D621" s="3">
        <v>25199</v>
      </c>
      <c r="E621" s="3">
        <v>5133</v>
      </c>
      <c r="F621" s="3">
        <v>0</v>
      </c>
      <c r="G621" s="3">
        <v>667</v>
      </c>
      <c r="H621" s="3">
        <v>0</v>
      </c>
      <c r="I621" s="3">
        <v>0</v>
      </c>
      <c r="J621" s="80">
        <v>0</v>
      </c>
      <c r="K621" s="80">
        <v>81</v>
      </c>
      <c r="L621" s="80">
        <v>7</v>
      </c>
      <c r="M621" s="11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116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>
        <v>51</v>
      </c>
      <c r="D622" s="3">
        <v>24886</v>
      </c>
      <c r="E622" s="3">
        <v>5374</v>
      </c>
      <c r="F622" s="3">
        <v>0</v>
      </c>
      <c r="G622" s="3">
        <v>738</v>
      </c>
      <c r="H622" s="3">
        <v>0</v>
      </c>
      <c r="I622" s="3">
        <v>0</v>
      </c>
      <c r="J622" s="80">
        <v>0</v>
      </c>
      <c r="K622" s="80">
        <v>87</v>
      </c>
      <c r="L622" s="80">
        <v>8</v>
      </c>
      <c r="M622" s="11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116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>
        <v>52</v>
      </c>
      <c r="D623" s="3">
        <v>24581</v>
      </c>
      <c r="E623" s="3">
        <v>5599</v>
      </c>
      <c r="F623" s="3">
        <v>0</v>
      </c>
      <c r="G623" s="3">
        <v>819</v>
      </c>
      <c r="H623" s="3">
        <v>0</v>
      </c>
      <c r="I623" s="3">
        <v>0</v>
      </c>
      <c r="J623" s="80">
        <v>0</v>
      </c>
      <c r="K623" s="80">
        <v>94</v>
      </c>
      <c r="L623" s="80">
        <v>8</v>
      </c>
      <c r="M623" s="11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116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>
        <v>53</v>
      </c>
      <c r="D624" s="3">
        <v>24291</v>
      </c>
      <c r="E624" s="3">
        <v>5799</v>
      </c>
      <c r="F624" s="3">
        <v>0</v>
      </c>
      <c r="G624" s="3">
        <v>908</v>
      </c>
      <c r="H624" s="3">
        <v>0</v>
      </c>
      <c r="I624" s="3">
        <v>0</v>
      </c>
      <c r="J624" s="80">
        <v>0</v>
      </c>
      <c r="K624" s="80">
        <v>99</v>
      </c>
      <c r="L624" s="80">
        <v>9</v>
      </c>
      <c r="M624" s="11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116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>
        <v>54</v>
      </c>
      <c r="D625" s="3">
        <v>24008</v>
      </c>
      <c r="E625" s="3">
        <v>5982</v>
      </c>
      <c r="F625" s="3">
        <v>0</v>
      </c>
      <c r="G625" s="3">
        <v>1008</v>
      </c>
      <c r="H625" s="3">
        <v>0</v>
      </c>
      <c r="I625" s="3">
        <v>0</v>
      </c>
      <c r="J625" s="80">
        <v>0</v>
      </c>
      <c r="K625" s="80">
        <v>105</v>
      </c>
      <c r="L625" s="80">
        <v>9</v>
      </c>
      <c r="M625" s="11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116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>
        <v>55</v>
      </c>
      <c r="D626" s="3">
        <v>23739</v>
      </c>
      <c r="E626" s="3">
        <v>6140</v>
      </c>
      <c r="F626" s="3">
        <v>0</v>
      </c>
      <c r="G626" s="3">
        <v>1119</v>
      </c>
      <c r="H626" s="3">
        <v>0</v>
      </c>
      <c r="I626" s="3">
        <v>0</v>
      </c>
      <c r="J626" s="80">
        <v>0</v>
      </c>
      <c r="K626" s="80">
        <v>111</v>
      </c>
      <c r="L626" s="80">
        <v>10</v>
      </c>
      <c r="M626" s="11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116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>
        <v>56</v>
      </c>
      <c r="D627" s="3">
        <v>23475</v>
      </c>
      <c r="E627" s="3">
        <v>6284</v>
      </c>
      <c r="F627" s="3">
        <v>0</v>
      </c>
      <c r="G627" s="3">
        <v>1239</v>
      </c>
      <c r="H627" s="3">
        <v>0</v>
      </c>
      <c r="I627" s="3">
        <v>0</v>
      </c>
      <c r="J627" s="80">
        <v>0</v>
      </c>
      <c r="K627" s="80">
        <v>116</v>
      </c>
      <c r="L627" s="80">
        <v>10</v>
      </c>
      <c r="M627" s="11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116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>
        <v>57</v>
      </c>
      <c r="D628" s="3">
        <v>23222</v>
      </c>
      <c r="E628" s="3">
        <v>6405</v>
      </c>
      <c r="F628" s="3">
        <v>0</v>
      </c>
      <c r="G628" s="3">
        <v>1371</v>
      </c>
      <c r="H628" s="3">
        <v>0</v>
      </c>
      <c r="I628" s="3">
        <v>0</v>
      </c>
      <c r="J628" s="80">
        <v>0</v>
      </c>
      <c r="K628" s="80">
        <v>119</v>
      </c>
      <c r="L628" s="80">
        <v>10</v>
      </c>
      <c r="M628" s="11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116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>
        <v>58</v>
      </c>
      <c r="D629" s="3">
        <v>22979</v>
      </c>
      <c r="E629" s="3">
        <v>6507</v>
      </c>
      <c r="F629" s="3">
        <v>0</v>
      </c>
      <c r="G629" s="3">
        <v>1513</v>
      </c>
      <c r="H629" s="3">
        <v>0</v>
      </c>
      <c r="I629" s="3">
        <v>0</v>
      </c>
      <c r="J629" s="80">
        <v>0</v>
      </c>
      <c r="K629" s="80">
        <v>123</v>
      </c>
      <c r="L629" s="80">
        <v>11</v>
      </c>
      <c r="M629" s="11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116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>
        <v>59</v>
      </c>
      <c r="D630" s="3">
        <v>22757</v>
      </c>
      <c r="E630" s="3">
        <v>6575</v>
      </c>
      <c r="F630" s="3">
        <v>0</v>
      </c>
      <c r="G630" s="3">
        <v>1667</v>
      </c>
      <c r="H630" s="3">
        <v>0</v>
      </c>
      <c r="I630" s="3">
        <v>0</v>
      </c>
      <c r="J630" s="80">
        <v>0</v>
      </c>
      <c r="K630" s="80">
        <v>127</v>
      </c>
      <c r="L630" s="80">
        <v>12</v>
      </c>
      <c r="M630" s="11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116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>
        <v>60</v>
      </c>
      <c r="D631" s="3">
        <v>22549</v>
      </c>
      <c r="E631" s="3">
        <v>6623</v>
      </c>
      <c r="F631" s="3">
        <v>0</v>
      </c>
      <c r="G631" s="3">
        <v>1826</v>
      </c>
      <c r="H631" s="3">
        <v>0</v>
      </c>
      <c r="I631" s="3">
        <v>0</v>
      </c>
      <c r="J631" s="80">
        <v>0</v>
      </c>
      <c r="K631" s="80">
        <v>130</v>
      </c>
      <c r="L631" s="80">
        <v>12</v>
      </c>
      <c r="M631" s="11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116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>
        <v>61</v>
      </c>
      <c r="D632" s="3">
        <v>22355</v>
      </c>
      <c r="E632" s="3">
        <v>6644</v>
      </c>
      <c r="F632" s="3">
        <v>0</v>
      </c>
      <c r="G632" s="3">
        <v>2000</v>
      </c>
      <c r="H632" s="3">
        <v>0</v>
      </c>
      <c r="I632" s="3">
        <v>0</v>
      </c>
      <c r="J632" s="80">
        <v>0</v>
      </c>
      <c r="K632" s="80">
        <v>133</v>
      </c>
      <c r="L632" s="80">
        <v>12</v>
      </c>
      <c r="M632" s="11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116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>
        <v>62</v>
      </c>
      <c r="D633" s="3">
        <v>22186</v>
      </c>
      <c r="E633" s="3">
        <v>6627</v>
      </c>
      <c r="F633" s="3">
        <v>0</v>
      </c>
      <c r="G633" s="3">
        <v>2186</v>
      </c>
      <c r="H633" s="3">
        <v>0</v>
      </c>
      <c r="I633" s="3">
        <v>0</v>
      </c>
      <c r="J633" s="80">
        <v>0</v>
      </c>
      <c r="K633" s="80">
        <v>135</v>
      </c>
      <c r="L633" s="80">
        <v>12</v>
      </c>
      <c r="M633" s="11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116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>
        <v>63</v>
      </c>
      <c r="D634" s="3">
        <v>22031</v>
      </c>
      <c r="E634" s="3">
        <v>6586</v>
      </c>
      <c r="F634" s="3">
        <v>0</v>
      </c>
      <c r="G634" s="3">
        <v>2381</v>
      </c>
      <c r="H634" s="3">
        <v>0</v>
      </c>
      <c r="I634" s="3">
        <v>0</v>
      </c>
      <c r="J634" s="80">
        <v>0</v>
      </c>
      <c r="K634" s="80">
        <v>136</v>
      </c>
      <c r="L634" s="80">
        <v>12</v>
      </c>
      <c r="M634" s="11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116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>
        <v>64</v>
      </c>
      <c r="D635" s="3">
        <v>21887</v>
      </c>
      <c r="E635" s="3">
        <v>6526</v>
      </c>
      <c r="F635" s="3">
        <v>0</v>
      </c>
      <c r="G635" s="3">
        <v>2586</v>
      </c>
      <c r="H635" s="3">
        <v>0</v>
      </c>
      <c r="I635" s="3">
        <v>0</v>
      </c>
      <c r="J635" s="80">
        <v>0</v>
      </c>
      <c r="K635" s="80">
        <v>138</v>
      </c>
      <c r="L635" s="80">
        <v>12</v>
      </c>
      <c r="M635" s="11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116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>
        <v>65</v>
      </c>
      <c r="D636" s="3">
        <v>21753</v>
      </c>
      <c r="E636" s="3">
        <v>6445</v>
      </c>
      <c r="F636" s="3">
        <v>0</v>
      </c>
      <c r="G636" s="3">
        <v>2801</v>
      </c>
      <c r="H636" s="3">
        <v>0</v>
      </c>
      <c r="I636" s="3">
        <v>0</v>
      </c>
      <c r="J636" s="80">
        <v>0</v>
      </c>
      <c r="K636" s="80">
        <v>138</v>
      </c>
      <c r="L636" s="80">
        <v>13</v>
      </c>
      <c r="M636" s="11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116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>
        <v>66</v>
      </c>
      <c r="D637" s="3">
        <v>21626</v>
      </c>
      <c r="E637" s="3">
        <v>6347</v>
      </c>
      <c r="F637" s="3">
        <v>0</v>
      </c>
      <c r="G637" s="3">
        <v>3026</v>
      </c>
      <c r="H637" s="3">
        <v>0</v>
      </c>
      <c r="I637" s="3">
        <v>0</v>
      </c>
      <c r="J637" s="80">
        <v>0</v>
      </c>
      <c r="K637" s="80">
        <v>137</v>
      </c>
      <c r="L637" s="80">
        <v>13</v>
      </c>
      <c r="M637" s="11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116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>
        <v>67</v>
      </c>
      <c r="D638" s="3">
        <v>21505</v>
      </c>
      <c r="E638" s="3">
        <v>6229</v>
      </c>
      <c r="F638" s="3">
        <v>0</v>
      </c>
      <c r="G638" s="3">
        <v>3264</v>
      </c>
      <c r="H638" s="3">
        <v>0</v>
      </c>
      <c r="I638" s="3">
        <v>0</v>
      </c>
      <c r="J638" s="80">
        <v>0</v>
      </c>
      <c r="K638" s="80">
        <v>136</v>
      </c>
      <c r="L638" s="80">
        <v>13</v>
      </c>
      <c r="M638" s="11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116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>
        <v>68</v>
      </c>
      <c r="D639" s="3">
        <v>21393</v>
      </c>
      <c r="E639" s="3">
        <v>6099</v>
      </c>
      <c r="F639" s="3">
        <v>0</v>
      </c>
      <c r="G639" s="3">
        <v>3506</v>
      </c>
      <c r="H639" s="3">
        <v>0</v>
      </c>
      <c r="I639" s="3">
        <v>0</v>
      </c>
      <c r="J639" s="80">
        <v>0</v>
      </c>
      <c r="K639" s="80">
        <v>134</v>
      </c>
      <c r="L639" s="80">
        <v>13</v>
      </c>
      <c r="M639" s="11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116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>
        <v>69</v>
      </c>
      <c r="D640" s="3">
        <v>21286</v>
      </c>
      <c r="E640" s="3">
        <v>5951</v>
      </c>
      <c r="F640" s="3">
        <v>0</v>
      </c>
      <c r="G640" s="3">
        <v>3761</v>
      </c>
      <c r="H640" s="3">
        <v>0</v>
      </c>
      <c r="I640" s="3">
        <v>0</v>
      </c>
      <c r="J640" s="80">
        <v>0</v>
      </c>
      <c r="K640" s="80">
        <v>131</v>
      </c>
      <c r="L640" s="80">
        <v>13</v>
      </c>
      <c r="M640" s="11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116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>
        <v>70</v>
      </c>
      <c r="D641" s="3">
        <v>21188</v>
      </c>
      <c r="E641" s="3">
        <v>5790</v>
      </c>
      <c r="F641" s="3">
        <v>0</v>
      </c>
      <c r="G641" s="3">
        <v>4021</v>
      </c>
      <c r="H641" s="3">
        <v>0</v>
      </c>
      <c r="I641" s="3">
        <v>0</v>
      </c>
      <c r="J641" s="80">
        <v>0</v>
      </c>
      <c r="K641" s="80">
        <v>128</v>
      </c>
      <c r="L641" s="80">
        <v>13</v>
      </c>
      <c r="M641" s="11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116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>
        <v>71</v>
      </c>
      <c r="D642" s="3">
        <v>21097</v>
      </c>
      <c r="E642" s="3">
        <v>5610</v>
      </c>
      <c r="F642" s="3">
        <v>0</v>
      </c>
      <c r="G642" s="3">
        <v>4291</v>
      </c>
      <c r="H642" s="3">
        <v>0</v>
      </c>
      <c r="I642" s="3">
        <v>0</v>
      </c>
      <c r="J642" s="80">
        <v>0</v>
      </c>
      <c r="K642" s="80">
        <v>125</v>
      </c>
      <c r="L642" s="80">
        <v>13</v>
      </c>
      <c r="M642" s="11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116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>
        <v>72</v>
      </c>
      <c r="D643" s="3">
        <v>21010</v>
      </c>
      <c r="E643" s="3">
        <v>5419</v>
      </c>
      <c r="F643" s="3">
        <v>0</v>
      </c>
      <c r="G643" s="3">
        <v>4569</v>
      </c>
      <c r="H643" s="3">
        <v>0</v>
      </c>
      <c r="I643" s="3">
        <v>0</v>
      </c>
      <c r="J643" s="80">
        <v>0</v>
      </c>
      <c r="K643" s="80">
        <v>120</v>
      </c>
      <c r="L643" s="80">
        <v>12</v>
      </c>
      <c r="M643" s="11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116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>
        <v>73</v>
      </c>
      <c r="D644" s="3">
        <v>20923</v>
      </c>
      <c r="E644" s="3">
        <v>5223</v>
      </c>
      <c r="F644" s="3">
        <v>0</v>
      </c>
      <c r="G644" s="3">
        <v>4852</v>
      </c>
      <c r="H644" s="3">
        <v>0</v>
      </c>
      <c r="I644" s="3">
        <v>0</v>
      </c>
      <c r="J644" s="80">
        <v>0</v>
      </c>
      <c r="K644" s="80">
        <v>116</v>
      </c>
      <c r="L644" s="80">
        <v>12</v>
      </c>
      <c r="M644" s="11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116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>
        <v>74</v>
      </c>
      <c r="D645" s="3">
        <v>20846</v>
      </c>
      <c r="E645" s="3">
        <v>5013</v>
      </c>
      <c r="F645" s="3">
        <v>0</v>
      </c>
      <c r="G645" s="3">
        <v>5138</v>
      </c>
      <c r="H645" s="3">
        <v>0</v>
      </c>
      <c r="I645" s="3">
        <v>0</v>
      </c>
      <c r="J645" s="80">
        <v>0</v>
      </c>
      <c r="K645" s="80">
        <v>112</v>
      </c>
      <c r="L645" s="80">
        <v>11</v>
      </c>
      <c r="M645" s="11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116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>
        <v>75</v>
      </c>
      <c r="D646" s="3">
        <v>20768</v>
      </c>
      <c r="E646" s="3">
        <v>4805</v>
      </c>
      <c r="F646" s="3">
        <v>0</v>
      </c>
      <c r="G646" s="3">
        <v>5425</v>
      </c>
      <c r="H646" s="3">
        <v>0</v>
      </c>
      <c r="I646" s="3">
        <v>0</v>
      </c>
      <c r="J646" s="80">
        <v>0</v>
      </c>
      <c r="K646" s="80">
        <v>107</v>
      </c>
      <c r="L646" s="80">
        <v>11</v>
      </c>
      <c r="M646" s="11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116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>
        <v>76</v>
      </c>
      <c r="D647" s="3">
        <v>20697</v>
      </c>
      <c r="E647" s="3">
        <v>4588</v>
      </c>
      <c r="F647" s="3">
        <v>0</v>
      </c>
      <c r="G647" s="3">
        <v>5713</v>
      </c>
      <c r="H647" s="3">
        <v>0</v>
      </c>
      <c r="I647" s="3">
        <v>0</v>
      </c>
      <c r="J647" s="80">
        <v>0</v>
      </c>
      <c r="K647" s="80">
        <v>101</v>
      </c>
      <c r="L647" s="80">
        <v>10</v>
      </c>
      <c r="M647" s="11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116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>
        <v>77</v>
      </c>
      <c r="D648" s="3">
        <v>20625</v>
      </c>
      <c r="E648" s="3">
        <v>4372</v>
      </c>
      <c r="F648" s="3">
        <v>0</v>
      </c>
      <c r="G648" s="3">
        <v>6001</v>
      </c>
      <c r="H648" s="3">
        <v>0</v>
      </c>
      <c r="I648" s="3">
        <v>0</v>
      </c>
      <c r="J648" s="80">
        <v>0</v>
      </c>
      <c r="K648" s="80">
        <v>97</v>
      </c>
      <c r="L648" s="80">
        <v>10</v>
      </c>
      <c r="M648" s="11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116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>
        <v>78</v>
      </c>
      <c r="D649" s="3">
        <v>20562</v>
      </c>
      <c r="E649" s="3">
        <v>4150</v>
      </c>
      <c r="F649" s="3">
        <v>0</v>
      </c>
      <c r="G649" s="3">
        <v>6286</v>
      </c>
      <c r="H649" s="3">
        <v>0</v>
      </c>
      <c r="I649" s="3">
        <v>0</v>
      </c>
      <c r="J649" s="80">
        <v>0</v>
      </c>
      <c r="K649" s="80">
        <v>92</v>
      </c>
      <c r="L649" s="80">
        <v>10</v>
      </c>
      <c r="M649" s="11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116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  <row r="650" spans="1:85" x14ac:dyDescent="0.3">
      <c r="C650" s="1">
        <v>79</v>
      </c>
      <c r="D650" s="1">
        <v>20499</v>
      </c>
      <c r="E650" s="1">
        <v>3925</v>
      </c>
      <c r="F650" s="1">
        <v>0</v>
      </c>
      <c r="G650" s="1">
        <v>6574</v>
      </c>
      <c r="H650" s="1">
        <v>0</v>
      </c>
      <c r="I650" s="1">
        <v>0</v>
      </c>
      <c r="J650" s="5">
        <v>0</v>
      </c>
      <c r="K650" s="5">
        <v>86</v>
      </c>
      <c r="L650" s="5">
        <v>9</v>
      </c>
    </row>
    <row r="651" spans="1:85" x14ac:dyDescent="0.3">
      <c r="C651" s="1">
        <v>80</v>
      </c>
      <c r="D651" s="1">
        <v>20439</v>
      </c>
      <c r="E651" s="1">
        <v>3712</v>
      </c>
      <c r="F651" s="1">
        <v>0</v>
      </c>
      <c r="G651" s="1">
        <v>6847</v>
      </c>
      <c r="H651" s="1">
        <v>0</v>
      </c>
      <c r="I651" s="1">
        <v>0</v>
      </c>
      <c r="J651" s="5">
        <v>0</v>
      </c>
      <c r="K651" s="5">
        <v>82</v>
      </c>
      <c r="L651" s="5">
        <v>8</v>
      </c>
    </row>
    <row r="652" spans="1:85" x14ac:dyDescent="0.3">
      <c r="C652" s="1">
        <v>81</v>
      </c>
      <c r="D652" s="1">
        <v>20385</v>
      </c>
      <c r="E652" s="1">
        <v>3500</v>
      </c>
      <c r="F652" s="1">
        <v>0</v>
      </c>
      <c r="G652" s="1">
        <v>7113</v>
      </c>
      <c r="H652" s="1">
        <v>0</v>
      </c>
      <c r="I652" s="1">
        <v>0</v>
      </c>
      <c r="J652" s="5">
        <v>0</v>
      </c>
      <c r="K652" s="5">
        <v>76</v>
      </c>
      <c r="L652" s="5">
        <v>8</v>
      </c>
    </row>
    <row r="653" spans="1:85" x14ac:dyDescent="0.3">
      <c r="C653" s="1">
        <v>82</v>
      </c>
      <c r="D653" s="1">
        <v>20329</v>
      </c>
      <c r="E653" s="1">
        <v>3306</v>
      </c>
      <c r="F653" s="1">
        <v>0</v>
      </c>
      <c r="G653" s="1">
        <v>7363</v>
      </c>
      <c r="H653" s="1">
        <v>0</v>
      </c>
      <c r="I653" s="1">
        <v>0</v>
      </c>
      <c r="J653" s="5">
        <v>0</v>
      </c>
      <c r="K653" s="5">
        <v>72</v>
      </c>
      <c r="L653" s="5">
        <v>7</v>
      </c>
    </row>
    <row r="654" spans="1:85" x14ac:dyDescent="0.3">
      <c r="C654" s="1">
        <v>83</v>
      </c>
      <c r="D654" s="1">
        <v>20278</v>
      </c>
      <c r="E654" s="1">
        <v>3117</v>
      </c>
      <c r="F654" s="1">
        <v>0</v>
      </c>
      <c r="G654" s="1">
        <v>7603</v>
      </c>
      <c r="H654" s="1">
        <v>0</v>
      </c>
      <c r="I654" s="1">
        <v>0</v>
      </c>
      <c r="J654" s="5">
        <v>0</v>
      </c>
      <c r="K654" s="5">
        <v>67</v>
      </c>
      <c r="L654" s="5">
        <v>7</v>
      </c>
    </row>
    <row r="655" spans="1:85" x14ac:dyDescent="0.3">
      <c r="C655" s="1">
        <v>84</v>
      </c>
      <c r="D655" s="1">
        <v>20230</v>
      </c>
      <c r="E655" s="1">
        <v>2935</v>
      </c>
      <c r="F655" s="1">
        <v>0</v>
      </c>
      <c r="G655" s="1">
        <v>7833</v>
      </c>
      <c r="H655" s="1">
        <v>0</v>
      </c>
      <c r="I655" s="1">
        <v>0</v>
      </c>
      <c r="J655" s="5">
        <v>0</v>
      </c>
      <c r="K655" s="5">
        <v>64</v>
      </c>
      <c r="L655" s="5">
        <v>6</v>
      </c>
    </row>
    <row r="656" spans="1:85" x14ac:dyDescent="0.3">
      <c r="C656" s="1">
        <v>85</v>
      </c>
      <c r="D656" s="1">
        <v>20186</v>
      </c>
      <c r="E656" s="1">
        <v>2760</v>
      </c>
      <c r="F656" s="1">
        <v>0</v>
      </c>
      <c r="G656" s="1">
        <v>8052</v>
      </c>
      <c r="H656" s="1">
        <v>0</v>
      </c>
      <c r="I656" s="1">
        <v>0</v>
      </c>
      <c r="J656" s="5">
        <v>0</v>
      </c>
      <c r="K656" s="5">
        <v>61</v>
      </c>
      <c r="L656" s="5">
        <v>6</v>
      </c>
    </row>
    <row r="657" spans="3:12" x14ac:dyDescent="0.3">
      <c r="C657" s="1">
        <v>86</v>
      </c>
      <c r="D657" s="1">
        <v>20143</v>
      </c>
      <c r="E657" s="1">
        <v>2594</v>
      </c>
      <c r="F657" s="1">
        <v>0</v>
      </c>
      <c r="G657" s="1">
        <v>8261</v>
      </c>
      <c r="H657" s="1">
        <v>0</v>
      </c>
      <c r="I657" s="1">
        <v>0</v>
      </c>
      <c r="J657" s="5">
        <v>0</v>
      </c>
      <c r="K657" s="5">
        <v>57</v>
      </c>
      <c r="L657" s="5">
        <v>5</v>
      </c>
    </row>
    <row r="658" spans="3:12" x14ac:dyDescent="0.3">
      <c r="C658" s="1">
        <v>87</v>
      </c>
      <c r="D658" s="1">
        <v>20101</v>
      </c>
      <c r="E658" s="1">
        <v>2439</v>
      </c>
      <c r="F658" s="1">
        <v>0</v>
      </c>
      <c r="G658" s="1">
        <v>8458</v>
      </c>
      <c r="H658" s="1">
        <v>0</v>
      </c>
      <c r="I658" s="1">
        <v>0</v>
      </c>
      <c r="J658" s="5">
        <v>0</v>
      </c>
      <c r="K658" s="5">
        <v>53</v>
      </c>
      <c r="L658" s="5">
        <v>5</v>
      </c>
    </row>
    <row r="659" spans="3:12" x14ac:dyDescent="0.3">
      <c r="C659" s="1">
        <v>88</v>
      </c>
      <c r="D659" s="1">
        <v>20061</v>
      </c>
      <c r="E659" s="1">
        <v>2291</v>
      </c>
      <c r="F659" s="1">
        <v>0</v>
      </c>
      <c r="G659" s="1">
        <v>8646</v>
      </c>
      <c r="H659" s="1">
        <v>0</v>
      </c>
      <c r="I659" s="1">
        <v>0</v>
      </c>
      <c r="J659" s="5">
        <v>0</v>
      </c>
      <c r="K659" s="5">
        <v>49</v>
      </c>
      <c r="L659" s="5">
        <v>5</v>
      </c>
    </row>
    <row r="660" spans="3:12" x14ac:dyDescent="0.3">
      <c r="C660" s="1">
        <v>89</v>
      </c>
      <c r="D660" s="1">
        <v>20026</v>
      </c>
      <c r="E660" s="1">
        <v>2146</v>
      </c>
      <c r="F660" s="1">
        <v>0</v>
      </c>
      <c r="G660" s="1">
        <v>8825</v>
      </c>
      <c r="H660" s="1">
        <v>0</v>
      </c>
      <c r="I660" s="1">
        <v>0</v>
      </c>
      <c r="J660" s="5">
        <v>0</v>
      </c>
      <c r="K660" s="5">
        <v>46</v>
      </c>
      <c r="L660" s="5">
        <v>4</v>
      </c>
    </row>
    <row r="661" spans="3:12" x14ac:dyDescent="0.3">
      <c r="C661" s="1">
        <v>90</v>
      </c>
      <c r="D661" s="1">
        <v>19995</v>
      </c>
      <c r="E661" s="1">
        <v>2016</v>
      </c>
      <c r="F661" s="1">
        <v>0</v>
      </c>
      <c r="G661" s="1">
        <v>8987</v>
      </c>
      <c r="H661" s="1">
        <v>0</v>
      </c>
      <c r="I661" s="1">
        <v>0</v>
      </c>
      <c r="J661" s="5">
        <v>0</v>
      </c>
      <c r="K661" s="5">
        <v>43</v>
      </c>
      <c r="L661" s="5">
        <v>3</v>
      </c>
    </row>
    <row r="662" spans="3:12" x14ac:dyDescent="0.3">
      <c r="C662" s="1">
        <v>91</v>
      </c>
      <c r="D662" s="1">
        <v>19962</v>
      </c>
      <c r="E662" s="1">
        <v>1897</v>
      </c>
      <c r="F662" s="1">
        <v>0</v>
      </c>
      <c r="G662" s="1">
        <v>9138</v>
      </c>
      <c r="H662" s="1">
        <v>0</v>
      </c>
      <c r="I662" s="1">
        <v>0</v>
      </c>
      <c r="J662" s="5">
        <v>0</v>
      </c>
      <c r="K662" s="5">
        <v>41</v>
      </c>
      <c r="L662" s="5">
        <v>3</v>
      </c>
    </row>
    <row r="663" spans="3:12" x14ac:dyDescent="0.3">
      <c r="C663" s="1">
        <v>92</v>
      </c>
      <c r="D663" s="1">
        <v>19932</v>
      </c>
      <c r="E663" s="1">
        <v>1785</v>
      </c>
      <c r="F663" s="1">
        <v>0</v>
      </c>
      <c r="G663" s="1">
        <v>9280</v>
      </c>
      <c r="H663" s="1">
        <v>0</v>
      </c>
      <c r="I663" s="1">
        <v>0</v>
      </c>
      <c r="J663" s="5">
        <v>0</v>
      </c>
      <c r="K663" s="5">
        <v>39</v>
      </c>
      <c r="L663" s="5">
        <v>3</v>
      </c>
    </row>
    <row r="664" spans="3:12" x14ac:dyDescent="0.3">
      <c r="C664" s="1">
        <v>93</v>
      </c>
      <c r="D664" s="1">
        <v>19904</v>
      </c>
      <c r="E664" s="1">
        <v>1687</v>
      </c>
      <c r="F664" s="1">
        <v>0</v>
      </c>
      <c r="G664" s="1">
        <v>9407</v>
      </c>
      <c r="H664" s="1">
        <v>0</v>
      </c>
      <c r="I664" s="1">
        <v>0</v>
      </c>
      <c r="J664" s="5">
        <v>0</v>
      </c>
      <c r="K664" s="5">
        <v>37</v>
      </c>
      <c r="L664" s="5">
        <v>3</v>
      </c>
    </row>
    <row r="665" spans="3:12" x14ac:dyDescent="0.3">
      <c r="C665" s="1">
        <v>94</v>
      </c>
      <c r="D665" s="1">
        <v>19877</v>
      </c>
      <c r="E665" s="1">
        <v>1598</v>
      </c>
      <c r="F665" s="1">
        <v>0</v>
      </c>
      <c r="G665" s="1">
        <v>9523</v>
      </c>
      <c r="H665" s="1">
        <v>0</v>
      </c>
      <c r="I665" s="1">
        <v>0</v>
      </c>
      <c r="J665" s="5">
        <v>0</v>
      </c>
      <c r="K665" s="5">
        <v>35</v>
      </c>
      <c r="L665" s="5">
        <v>3</v>
      </c>
    </row>
    <row r="666" spans="3:12" x14ac:dyDescent="0.3">
      <c r="C666" s="1">
        <v>95</v>
      </c>
      <c r="D666" s="1">
        <v>19849</v>
      </c>
      <c r="E666" s="1">
        <v>1514</v>
      </c>
      <c r="F666" s="1">
        <v>0</v>
      </c>
      <c r="G666" s="1">
        <v>9635</v>
      </c>
      <c r="H666" s="1">
        <v>0</v>
      </c>
      <c r="I666" s="1">
        <v>0</v>
      </c>
      <c r="J666" s="5">
        <v>0</v>
      </c>
      <c r="K666" s="5">
        <v>33</v>
      </c>
      <c r="L666" s="5">
        <v>3</v>
      </c>
    </row>
    <row r="667" spans="3:12" x14ac:dyDescent="0.3">
      <c r="C667" s="1">
        <v>96</v>
      </c>
      <c r="D667" s="1">
        <v>19825</v>
      </c>
      <c r="E667" s="1">
        <v>1430</v>
      </c>
      <c r="F667" s="1">
        <v>0</v>
      </c>
      <c r="G667" s="1">
        <v>9742</v>
      </c>
      <c r="H667" s="1">
        <v>0</v>
      </c>
      <c r="I667" s="1">
        <v>0</v>
      </c>
      <c r="J667" s="5">
        <v>0</v>
      </c>
      <c r="K667" s="5">
        <v>30</v>
      </c>
      <c r="L667" s="5">
        <v>2</v>
      </c>
    </row>
    <row r="668" spans="3:12" x14ac:dyDescent="0.3">
      <c r="C668" s="1">
        <v>97</v>
      </c>
      <c r="D668" s="1">
        <v>19801</v>
      </c>
      <c r="E668" s="1">
        <v>1355</v>
      </c>
      <c r="F668" s="1">
        <v>0</v>
      </c>
      <c r="G668" s="1">
        <v>9841</v>
      </c>
      <c r="H668" s="1">
        <v>0</v>
      </c>
      <c r="I668" s="1">
        <v>0</v>
      </c>
      <c r="J668" s="5">
        <v>0</v>
      </c>
      <c r="K668" s="5">
        <v>28</v>
      </c>
      <c r="L668" s="5">
        <v>2</v>
      </c>
    </row>
    <row r="669" spans="3:12" x14ac:dyDescent="0.3">
      <c r="C669" s="1">
        <v>98</v>
      </c>
      <c r="D669" s="1">
        <v>19779</v>
      </c>
      <c r="E669" s="1">
        <v>1283</v>
      </c>
      <c r="F669" s="1">
        <v>0</v>
      </c>
      <c r="G669" s="1">
        <v>9936</v>
      </c>
      <c r="H669" s="1">
        <v>0</v>
      </c>
      <c r="I669" s="1">
        <v>0</v>
      </c>
      <c r="J669" s="5">
        <v>0</v>
      </c>
      <c r="K669" s="5">
        <v>26</v>
      </c>
      <c r="L669" s="5">
        <v>2</v>
      </c>
    </row>
    <row r="670" spans="3:12" x14ac:dyDescent="0.3">
      <c r="C670" s="1">
        <v>99</v>
      </c>
      <c r="D670" s="1">
        <v>19760</v>
      </c>
      <c r="E670" s="1">
        <v>1214</v>
      </c>
      <c r="F670" s="1">
        <v>0</v>
      </c>
      <c r="G670" s="1">
        <v>10024</v>
      </c>
      <c r="H670" s="1">
        <v>0</v>
      </c>
      <c r="I670" s="1">
        <v>0</v>
      </c>
      <c r="J670" s="5">
        <v>0</v>
      </c>
      <c r="K670" s="5">
        <v>25</v>
      </c>
      <c r="L670" s="5">
        <v>2</v>
      </c>
    </row>
    <row r="671" spans="3:12" x14ac:dyDescent="0.3">
      <c r="C671" s="1">
        <v>100</v>
      </c>
      <c r="D671" s="1">
        <v>19743</v>
      </c>
      <c r="E671" s="1">
        <v>1151</v>
      </c>
      <c r="F671" s="1">
        <v>0</v>
      </c>
      <c r="G671" s="1">
        <v>10104</v>
      </c>
      <c r="H671" s="1">
        <v>0</v>
      </c>
      <c r="I671" s="1">
        <v>0</v>
      </c>
      <c r="J671" s="5">
        <v>0</v>
      </c>
      <c r="K671" s="5">
        <v>23</v>
      </c>
      <c r="L671" s="5">
        <v>2</v>
      </c>
    </row>
    <row r="672" spans="3:12" x14ac:dyDescent="0.3">
      <c r="C672" s="1">
        <v>101</v>
      </c>
      <c r="D672" s="1">
        <v>19723</v>
      </c>
      <c r="E672" s="1">
        <v>1094</v>
      </c>
      <c r="F672" s="1">
        <v>0</v>
      </c>
      <c r="G672" s="1">
        <v>10180</v>
      </c>
      <c r="H672" s="1">
        <v>0</v>
      </c>
      <c r="I672" s="1">
        <v>0</v>
      </c>
      <c r="J672" s="5">
        <v>0</v>
      </c>
      <c r="K672" s="5">
        <v>22</v>
      </c>
      <c r="L672" s="5">
        <v>2</v>
      </c>
    </row>
    <row r="673" spans="3:12" x14ac:dyDescent="0.3">
      <c r="C673" s="1">
        <v>102</v>
      </c>
      <c r="D673" s="1">
        <v>19706</v>
      </c>
      <c r="E673" s="1">
        <v>1035</v>
      </c>
      <c r="F673" s="1">
        <v>0</v>
      </c>
      <c r="G673" s="1">
        <v>10256</v>
      </c>
      <c r="H673" s="1">
        <v>0</v>
      </c>
      <c r="I673" s="1">
        <v>0</v>
      </c>
      <c r="J673" s="5">
        <v>0</v>
      </c>
      <c r="K673" s="5">
        <v>21</v>
      </c>
      <c r="L673" s="5">
        <v>2</v>
      </c>
    </row>
    <row r="674" spans="3:12" x14ac:dyDescent="0.3">
      <c r="C674" s="1">
        <v>103</v>
      </c>
      <c r="D674" s="1">
        <v>19690</v>
      </c>
      <c r="E674" s="1">
        <v>980</v>
      </c>
      <c r="F674" s="1">
        <v>0</v>
      </c>
      <c r="G674" s="1">
        <v>10328</v>
      </c>
      <c r="H674" s="1">
        <v>0</v>
      </c>
      <c r="I674" s="1">
        <v>0</v>
      </c>
      <c r="J674" s="5">
        <v>0</v>
      </c>
      <c r="K674" s="5">
        <v>19</v>
      </c>
      <c r="L674" s="5">
        <v>2</v>
      </c>
    </row>
    <row r="675" spans="3:12" x14ac:dyDescent="0.3">
      <c r="C675" s="1">
        <v>104</v>
      </c>
      <c r="D675" s="1">
        <v>19675</v>
      </c>
      <c r="E675" s="1">
        <v>927</v>
      </c>
      <c r="F675" s="1">
        <v>0</v>
      </c>
      <c r="G675" s="1">
        <v>10395</v>
      </c>
      <c r="H675" s="1">
        <v>0</v>
      </c>
      <c r="I675" s="1">
        <v>1</v>
      </c>
      <c r="J675" s="5">
        <v>0</v>
      </c>
      <c r="K675" s="5">
        <v>18</v>
      </c>
      <c r="L675" s="5">
        <v>1</v>
      </c>
    </row>
    <row r="676" spans="3:12" x14ac:dyDescent="0.3">
      <c r="C676" s="1">
        <v>105</v>
      </c>
      <c r="D676" s="1">
        <v>19662</v>
      </c>
      <c r="E676" s="1">
        <v>878</v>
      </c>
      <c r="F676" s="1">
        <v>0</v>
      </c>
      <c r="G676" s="1">
        <v>10458</v>
      </c>
      <c r="H676" s="1">
        <v>0</v>
      </c>
      <c r="I676" s="1">
        <v>1</v>
      </c>
      <c r="J676" s="5">
        <v>0</v>
      </c>
      <c r="K676" s="5">
        <v>17</v>
      </c>
      <c r="L676" s="5">
        <v>1</v>
      </c>
    </row>
    <row r="677" spans="3:12" x14ac:dyDescent="0.3">
      <c r="C677" s="1">
        <v>106</v>
      </c>
      <c r="D677" s="1">
        <v>19649</v>
      </c>
      <c r="E677" s="1">
        <v>828</v>
      </c>
      <c r="F677" s="1">
        <v>0</v>
      </c>
      <c r="G677" s="1">
        <v>10521</v>
      </c>
      <c r="H677" s="1">
        <v>0</v>
      </c>
      <c r="I677" s="1">
        <v>1</v>
      </c>
      <c r="J677" s="5">
        <v>0</v>
      </c>
      <c r="K677" s="5">
        <v>16</v>
      </c>
      <c r="L677" s="5">
        <v>1</v>
      </c>
    </row>
    <row r="678" spans="3:12" x14ac:dyDescent="0.3">
      <c r="C678" s="1">
        <v>107</v>
      </c>
      <c r="D678" s="1">
        <v>19637</v>
      </c>
      <c r="E678" s="1">
        <v>785</v>
      </c>
      <c r="F678" s="1">
        <v>0</v>
      </c>
      <c r="G678" s="1">
        <v>10575</v>
      </c>
      <c r="H678" s="1">
        <v>0</v>
      </c>
      <c r="I678" s="1">
        <v>1</v>
      </c>
      <c r="J678" s="5">
        <v>0</v>
      </c>
      <c r="K678" s="5">
        <v>15</v>
      </c>
      <c r="L678" s="5">
        <v>1</v>
      </c>
    </row>
    <row r="679" spans="3:12" x14ac:dyDescent="0.3">
      <c r="C679" s="1">
        <v>108</v>
      </c>
      <c r="D679" s="1">
        <v>19625</v>
      </c>
      <c r="E679" s="1">
        <v>739</v>
      </c>
      <c r="F679" s="1">
        <v>0</v>
      </c>
      <c r="G679" s="1">
        <v>10634</v>
      </c>
      <c r="H679" s="1">
        <v>0</v>
      </c>
      <c r="I679" s="1">
        <v>1</v>
      </c>
      <c r="J679" s="5">
        <v>0</v>
      </c>
      <c r="K679" s="5">
        <v>15</v>
      </c>
      <c r="L679" s="5">
        <v>1</v>
      </c>
    </row>
    <row r="680" spans="3:12" x14ac:dyDescent="0.3">
      <c r="C680" s="1">
        <v>109</v>
      </c>
      <c r="D680" s="1">
        <v>19615</v>
      </c>
      <c r="E680" s="1">
        <v>697</v>
      </c>
      <c r="F680" s="1">
        <v>0</v>
      </c>
      <c r="G680" s="1">
        <v>10686</v>
      </c>
      <c r="H680" s="1">
        <v>0</v>
      </c>
      <c r="I680" s="1">
        <v>1</v>
      </c>
      <c r="J680" s="5">
        <v>0</v>
      </c>
      <c r="K680" s="5">
        <v>14</v>
      </c>
      <c r="L680" s="5">
        <v>1</v>
      </c>
    </row>
    <row r="681" spans="3:12" x14ac:dyDescent="0.3">
      <c r="C681" s="1">
        <v>110</v>
      </c>
      <c r="D681" s="1">
        <v>19604</v>
      </c>
      <c r="E681" s="1">
        <v>658</v>
      </c>
      <c r="F681" s="1">
        <v>0</v>
      </c>
      <c r="G681" s="1">
        <v>10735</v>
      </c>
      <c r="H681" s="1">
        <v>0</v>
      </c>
      <c r="I681" s="1">
        <v>1</v>
      </c>
      <c r="J681" s="5">
        <v>0</v>
      </c>
      <c r="K681" s="5">
        <v>13</v>
      </c>
      <c r="L681" s="5">
        <v>1</v>
      </c>
    </row>
    <row r="682" spans="3:12" x14ac:dyDescent="0.3">
      <c r="C682" s="1">
        <v>111</v>
      </c>
      <c r="D682" s="1">
        <v>19594</v>
      </c>
      <c r="E682" s="1">
        <v>621</v>
      </c>
      <c r="F682" s="1">
        <v>0</v>
      </c>
      <c r="G682" s="1">
        <v>10783</v>
      </c>
      <c r="H682" s="1">
        <v>0</v>
      </c>
      <c r="I682" s="1">
        <v>1</v>
      </c>
      <c r="J682" s="5">
        <v>0</v>
      </c>
      <c r="K682" s="5">
        <v>13</v>
      </c>
      <c r="L682" s="5">
        <v>1</v>
      </c>
    </row>
    <row r="683" spans="3:12" x14ac:dyDescent="0.3">
      <c r="C683" s="1">
        <v>112</v>
      </c>
      <c r="D683" s="1">
        <v>19585</v>
      </c>
      <c r="E683" s="1">
        <v>587</v>
      </c>
      <c r="F683" s="1">
        <v>0</v>
      </c>
      <c r="G683" s="1">
        <v>10826</v>
      </c>
      <c r="H683" s="1">
        <v>0</v>
      </c>
      <c r="I683" s="1">
        <v>1</v>
      </c>
      <c r="J683" s="5">
        <v>0</v>
      </c>
      <c r="K683" s="5">
        <v>12</v>
      </c>
      <c r="L683" s="5">
        <v>1</v>
      </c>
    </row>
    <row r="684" spans="3:12" x14ac:dyDescent="0.3">
      <c r="C684" s="1">
        <v>113</v>
      </c>
      <c r="D684" s="1">
        <v>19577</v>
      </c>
      <c r="E684" s="1">
        <v>551</v>
      </c>
      <c r="F684" s="1">
        <v>0</v>
      </c>
      <c r="G684" s="1">
        <v>10869</v>
      </c>
      <c r="H684" s="1">
        <v>0</v>
      </c>
      <c r="I684" s="1">
        <v>1</v>
      </c>
      <c r="J684" s="5">
        <v>0</v>
      </c>
      <c r="K684" s="5">
        <v>11</v>
      </c>
      <c r="L684" s="5">
        <v>1</v>
      </c>
    </row>
    <row r="685" spans="3:12" x14ac:dyDescent="0.3">
      <c r="C685" s="1">
        <v>114</v>
      </c>
      <c r="D685" s="1">
        <v>19569</v>
      </c>
      <c r="E685" s="1">
        <v>520</v>
      </c>
      <c r="F685" s="1">
        <v>0</v>
      </c>
      <c r="G685" s="1">
        <v>10908</v>
      </c>
      <c r="H685" s="1">
        <v>0</v>
      </c>
      <c r="I685" s="1">
        <v>1</v>
      </c>
      <c r="J685" s="5">
        <v>0</v>
      </c>
      <c r="K685" s="5">
        <v>10</v>
      </c>
      <c r="L685" s="5">
        <v>1</v>
      </c>
    </row>
    <row r="686" spans="3:12" x14ac:dyDescent="0.3">
      <c r="C686" s="1">
        <v>115</v>
      </c>
      <c r="D686" s="1">
        <v>19561</v>
      </c>
      <c r="E686" s="1">
        <v>492</v>
      </c>
      <c r="F686" s="1">
        <v>0</v>
      </c>
      <c r="G686" s="1">
        <v>10944</v>
      </c>
      <c r="H686" s="1">
        <v>0</v>
      </c>
      <c r="I686" s="1">
        <v>1</v>
      </c>
      <c r="J686" s="5">
        <v>0</v>
      </c>
      <c r="K686" s="5">
        <v>10</v>
      </c>
      <c r="L686" s="5">
        <v>1</v>
      </c>
    </row>
    <row r="687" spans="3:12" x14ac:dyDescent="0.3">
      <c r="C687" s="1">
        <v>116</v>
      </c>
      <c r="D687" s="1">
        <v>19553</v>
      </c>
      <c r="E687" s="1">
        <v>465</v>
      </c>
      <c r="F687" s="1">
        <v>0</v>
      </c>
      <c r="G687" s="1">
        <v>10979</v>
      </c>
      <c r="H687" s="1">
        <v>0</v>
      </c>
      <c r="I687" s="1">
        <v>1</v>
      </c>
      <c r="J687" s="5">
        <v>0</v>
      </c>
      <c r="K687" s="5">
        <v>9</v>
      </c>
      <c r="L687" s="5">
        <v>0</v>
      </c>
    </row>
    <row r="688" spans="3:12" x14ac:dyDescent="0.3">
      <c r="C688" s="1">
        <v>117</v>
      </c>
      <c r="D688" s="1">
        <v>19547</v>
      </c>
      <c r="E688" s="1">
        <v>435</v>
      </c>
      <c r="F688" s="1">
        <v>0</v>
      </c>
      <c r="G688" s="1">
        <v>11015</v>
      </c>
      <c r="H688" s="1">
        <v>0</v>
      </c>
      <c r="I688" s="1">
        <v>1</v>
      </c>
      <c r="J688" s="5">
        <v>0</v>
      </c>
      <c r="K688" s="5">
        <v>9</v>
      </c>
      <c r="L688" s="5">
        <v>0</v>
      </c>
    </row>
    <row r="689" spans="3:12" x14ac:dyDescent="0.3">
      <c r="C689" s="1">
        <v>118</v>
      </c>
      <c r="D689" s="1">
        <v>19541</v>
      </c>
      <c r="E689" s="1">
        <v>409</v>
      </c>
      <c r="F689" s="1">
        <v>0</v>
      </c>
      <c r="G689" s="1">
        <v>11047</v>
      </c>
      <c r="H689" s="1">
        <v>0</v>
      </c>
      <c r="I689" s="1">
        <v>1</v>
      </c>
      <c r="J689" s="5">
        <v>0</v>
      </c>
      <c r="K689" s="5">
        <v>9</v>
      </c>
      <c r="L689" s="5">
        <v>0</v>
      </c>
    </row>
    <row r="690" spans="3:12" x14ac:dyDescent="0.3">
      <c r="C690" s="1">
        <v>119</v>
      </c>
      <c r="D690" s="1">
        <v>19534</v>
      </c>
      <c r="E690" s="1">
        <v>385</v>
      </c>
      <c r="F690" s="1">
        <v>0</v>
      </c>
      <c r="G690" s="1">
        <v>11078</v>
      </c>
      <c r="H690" s="1">
        <v>0</v>
      </c>
      <c r="I690" s="1">
        <v>1</v>
      </c>
      <c r="J690" s="5">
        <v>0</v>
      </c>
      <c r="K690" s="5">
        <v>8</v>
      </c>
      <c r="L690" s="5">
        <v>0</v>
      </c>
    </row>
    <row r="691" spans="3:12" x14ac:dyDescent="0.3">
      <c r="C691" s="1">
        <v>120</v>
      </c>
      <c r="D691" s="1">
        <v>19529</v>
      </c>
      <c r="E691" s="1">
        <v>362</v>
      </c>
      <c r="F691" s="1">
        <v>0</v>
      </c>
      <c r="G691" s="1">
        <v>11106</v>
      </c>
      <c r="H691" s="1">
        <v>0</v>
      </c>
      <c r="I691" s="1">
        <v>1</v>
      </c>
      <c r="J691" s="5">
        <v>0</v>
      </c>
      <c r="K691" s="5">
        <v>7</v>
      </c>
      <c r="L691" s="5">
        <v>0</v>
      </c>
    </row>
    <row r="692" spans="3:12" x14ac:dyDescent="0.3">
      <c r="C692" s="1">
        <v>121</v>
      </c>
      <c r="D692" s="1">
        <v>19523</v>
      </c>
      <c r="E692" s="1">
        <v>342</v>
      </c>
      <c r="F692" s="1">
        <v>0</v>
      </c>
      <c r="G692" s="1">
        <v>11132</v>
      </c>
      <c r="H692" s="1">
        <v>0</v>
      </c>
      <c r="I692" s="1">
        <v>1</v>
      </c>
      <c r="J692" s="5">
        <v>0</v>
      </c>
      <c r="K692" s="5">
        <v>7</v>
      </c>
      <c r="L692" s="5">
        <v>0</v>
      </c>
    </row>
    <row r="693" spans="3:12" x14ac:dyDescent="0.3">
      <c r="C693" s="1">
        <v>122</v>
      </c>
      <c r="D693" s="1">
        <v>19518</v>
      </c>
      <c r="E693" s="1">
        <v>322</v>
      </c>
      <c r="F693" s="1">
        <v>0</v>
      </c>
      <c r="G693" s="1">
        <v>11157</v>
      </c>
      <c r="H693" s="1">
        <v>0</v>
      </c>
      <c r="I693" s="1">
        <v>1</v>
      </c>
      <c r="J693" s="5">
        <v>0</v>
      </c>
      <c r="K693" s="5">
        <v>7</v>
      </c>
      <c r="L693" s="5">
        <v>0</v>
      </c>
    </row>
    <row r="694" spans="3:12" x14ac:dyDescent="0.3">
      <c r="C694" s="1">
        <v>123</v>
      </c>
      <c r="D694" s="1">
        <v>19514</v>
      </c>
      <c r="E694" s="1">
        <v>304</v>
      </c>
      <c r="F694" s="1">
        <v>0</v>
      </c>
      <c r="G694" s="1">
        <v>11180</v>
      </c>
      <c r="H694" s="1">
        <v>0</v>
      </c>
      <c r="I694" s="1">
        <v>1</v>
      </c>
      <c r="J694" s="5">
        <v>0</v>
      </c>
      <c r="K694" s="5">
        <v>7</v>
      </c>
      <c r="L694" s="5">
        <v>0</v>
      </c>
    </row>
    <row r="695" spans="3:12" x14ac:dyDescent="0.3">
      <c r="C695" s="1">
        <v>124</v>
      </c>
      <c r="D695" s="1">
        <v>19509</v>
      </c>
      <c r="E695" s="1">
        <v>286</v>
      </c>
      <c r="F695" s="1">
        <v>0</v>
      </c>
      <c r="G695" s="1">
        <v>11203</v>
      </c>
      <c r="H695" s="1">
        <v>0</v>
      </c>
      <c r="I695" s="1">
        <v>1</v>
      </c>
      <c r="J695" s="5">
        <v>0</v>
      </c>
      <c r="K695" s="5">
        <v>6</v>
      </c>
      <c r="L695" s="5">
        <v>0</v>
      </c>
    </row>
    <row r="696" spans="3:12" x14ac:dyDescent="0.3">
      <c r="C696" s="1">
        <v>125</v>
      </c>
      <c r="D696" s="1">
        <v>19506</v>
      </c>
      <c r="E696" s="1">
        <v>269</v>
      </c>
      <c r="F696" s="1">
        <v>0</v>
      </c>
      <c r="G696" s="1">
        <v>11222</v>
      </c>
      <c r="H696" s="1">
        <v>0</v>
      </c>
      <c r="I696" s="1">
        <v>1</v>
      </c>
      <c r="J696" s="5">
        <v>0</v>
      </c>
      <c r="K696" s="5">
        <v>6</v>
      </c>
      <c r="L696" s="5">
        <v>0</v>
      </c>
    </row>
    <row r="697" spans="3:12" x14ac:dyDescent="0.3">
      <c r="C697" s="1">
        <v>126</v>
      </c>
      <c r="D697" s="1">
        <v>19503</v>
      </c>
      <c r="E697" s="1">
        <v>252</v>
      </c>
      <c r="F697" s="1">
        <v>0</v>
      </c>
      <c r="G697" s="1">
        <v>11243</v>
      </c>
      <c r="H697" s="1">
        <v>0</v>
      </c>
      <c r="I697" s="1">
        <v>1</v>
      </c>
      <c r="J697" s="5">
        <v>0</v>
      </c>
      <c r="K697" s="5">
        <v>5</v>
      </c>
      <c r="L697" s="5">
        <v>0</v>
      </c>
    </row>
    <row r="698" spans="3:12" x14ac:dyDescent="0.3">
      <c r="C698" s="1">
        <v>127</v>
      </c>
      <c r="D698" s="1">
        <v>19499</v>
      </c>
      <c r="E698" s="1">
        <v>237</v>
      </c>
      <c r="F698" s="1">
        <v>0</v>
      </c>
      <c r="G698" s="1">
        <v>11262</v>
      </c>
      <c r="H698" s="1">
        <v>0</v>
      </c>
      <c r="I698" s="1">
        <v>1</v>
      </c>
      <c r="J698" s="5">
        <v>0</v>
      </c>
      <c r="K698" s="5">
        <v>5</v>
      </c>
      <c r="L698" s="5">
        <v>0</v>
      </c>
    </row>
    <row r="699" spans="3:12" x14ac:dyDescent="0.3">
      <c r="C699" s="1">
        <v>128</v>
      </c>
      <c r="D699" s="1">
        <v>19496</v>
      </c>
      <c r="E699" s="1">
        <v>221</v>
      </c>
      <c r="F699" s="1">
        <v>0</v>
      </c>
      <c r="G699" s="1">
        <v>11280</v>
      </c>
      <c r="H699" s="1">
        <v>0</v>
      </c>
      <c r="I699" s="1">
        <v>1</v>
      </c>
      <c r="J699" s="5">
        <v>0</v>
      </c>
      <c r="K699" s="5">
        <v>5</v>
      </c>
      <c r="L699" s="5">
        <v>0</v>
      </c>
    </row>
    <row r="700" spans="3:12" x14ac:dyDescent="0.3">
      <c r="C700" s="1">
        <v>129</v>
      </c>
      <c r="D700" s="1">
        <v>19493</v>
      </c>
      <c r="E700" s="1">
        <v>207</v>
      </c>
      <c r="F700" s="1">
        <v>0</v>
      </c>
      <c r="G700" s="1">
        <v>11297</v>
      </c>
      <c r="H700" s="1">
        <v>0</v>
      </c>
      <c r="I700" s="1">
        <v>1</v>
      </c>
      <c r="J700" s="5">
        <v>0</v>
      </c>
      <c r="K700" s="5">
        <v>5</v>
      </c>
      <c r="L700" s="5">
        <v>0</v>
      </c>
    </row>
    <row r="701" spans="3:12" x14ac:dyDescent="0.3">
      <c r="C701" s="1">
        <v>130</v>
      </c>
      <c r="D701" s="1">
        <v>19490</v>
      </c>
      <c r="E701" s="1">
        <v>196</v>
      </c>
      <c r="F701" s="1">
        <v>0</v>
      </c>
      <c r="G701" s="1">
        <v>11312</v>
      </c>
      <c r="H701" s="1">
        <v>0</v>
      </c>
      <c r="I701" s="1">
        <v>1</v>
      </c>
      <c r="J701" s="5">
        <v>0</v>
      </c>
      <c r="K701" s="5">
        <v>5</v>
      </c>
      <c r="L701" s="5">
        <v>0</v>
      </c>
    </row>
    <row r="702" spans="3:12" x14ac:dyDescent="0.3">
      <c r="C702" s="1">
        <v>131</v>
      </c>
      <c r="D702" s="1">
        <v>19487</v>
      </c>
      <c r="E702" s="1">
        <v>184</v>
      </c>
      <c r="F702" s="1">
        <v>0</v>
      </c>
      <c r="G702" s="1">
        <v>11326</v>
      </c>
      <c r="H702" s="1">
        <v>0</v>
      </c>
      <c r="I702" s="1">
        <v>1</v>
      </c>
      <c r="J702" s="5">
        <v>0</v>
      </c>
      <c r="K702" s="5">
        <v>4</v>
      </c>
      <c r="L702" s="5">
        <v>0</v>
      </c>
    </row>
    <row r="703" spans="3:12" x14ac:dyDescent="0.3">
      <c r="C703" s="1">
        <v>132</v>
      </c>
      <c r="D703" s="1">
        <v>19485</v>
      </c>
      <c r="E703" s="1">
        <v>173</v>
      </c>
      <c r="F703" s="1">
        <v>0</v>
      </c>
      <c r="G703" s="1">
        <v>11340</v>
      </c>
      <c r="H703" s="1">
        <v>0</v>
      </c>
      <c r="I703" s="1">
        <v>1</v>
      </c>
      <c r="J703" s="5">
        <v>0</v>
      </c>
      <c r="K703" s="5">
        <v>4</v>
      </c>
      <c r="L703" s="5">
        <v>0</v>
      </c>
    </row>
    <row r="704" spans="3:12" x14ac:dyDescent="0.3">
      <c r="C704" s="1">
        <v>133</v>
      </c>
      <c r="D704" s="1">
        <v>19483</v>
      </c>
      <c r="E704" s="1">
        <v>163</v>
      </c>
      <c r="F704" s="1">
        <v>0</v>
      </c>
      <c r="G704" s="1">
        <v>11352</v>
      </c>
      <c r="H704" s="1">
        <v>0</v>
      </c>
      <c r="I704" s="1">
        <v>1</v>
      </c>
      <c r="J704" s="5">
        <v>0</v>
      </c>
      <c r="K704" s="5">
        <v>3</v>
      </c>
      <c r="L704" s="5">
        <v>0</v>
      </c>
    </row>
    <row r="705" spans="3:12" x14ac:dyDescent="0.3">
      <c r="C705" s="1">
        <v>134</v>
      </c>
      <c r="D705" s="1">
        <v>19480</v>
      </c>
      <c r="E705" s="1">
        <v>153</v>
      </c>
      <c r="F705" s="1">
        <v>0</v>
      </c>
      <c r="G705" s="1">
        <v>11365</v>
      </c>
      <c r="H705" s="1">
        <v>0</v>
      </c>
      <c r="I705" s="1">
        <v>1</v>
      </c>
      <c r="J705" s="5">
        <v>0</v>
      </c>
      <c r="K705" s="5">
        <v>3</v>
      </c>
      <c r="L705" s="5">
        <v>0</v>
      </c>
    </row>
    <row r="706" spans="3:12" x14ac:dyDescent="0.3">
      <c r="C706" s="1">
        <v>135</v>
      </c>
      <c r="D706" s="1">
        <v>19478</v>
      </c>
      <c r="E706" s="1">
        <v>144</v>
      </c>
      <c r="F706" s="1">
        <v>0</v>
      </c>
      <c r="G706" s="1">
        <v>11375</v>
      </c>
      <c r="H706" s="1">
        <v>0</v>
      </c>
      <c r="I706" s="1">
        <v>1</v>
      </c>
      <c r="J706" s="5">
        <v>0</v>
      </c>
      <c r="K706" s="5">
        <v>3</v>
      </c>
      <c r="L706" s="5">
        <v>0</v>
      </c>
    </row>
    <row r="707" spans="3:12" x14ac:dyDescent="0.3">
      <c r="C707" s="1">
        <v>136</v>
      </c>
      <c r="D707" s="1">
        <v>19477</v>
      </c>
      <c r="E707" s="1">
        <v>134</v>
      </c>
      <c r="F707" s="1">
        <v>0</v>
      </c>
      <c r="G707" s="1">
        <v>11387</v>
      </c>
      <c r="H707" s="1">
        <v>0</v>
      </c>
      <c r="I707" s="1">
        <v>1</v>
      </c>
      <c r="J707" s="5">
        <v>0</v>
      </c>
      <c r="K707" s="5">
        <v>3</v>
      </c>
      <c r="L707" s="5">
        <v>0</v>
      </c>
    </row>
    <row r="708" spans="3:12" x14ac:dyDescent="0.3">
      <c r="C708" s="1">
        <v>137</v>
      </c>
      <c r="D708" s="1">
        <v>19475</v>
      </c>
      <c r="E708" s="1">
        <v>126</v>
      </c>
      <c r="F708" s="1">
        <v>0</v>
      </c>
      <c r="G708" s="1">
        <v>11397</v>
      </c>
      <c r="H708" s="1">
        <v>0</v>
      </c>
      <c r="I708" s="1">
        <v>1</v>
      </c>
      <c r="J708" s="5">
        <v>0</v>
      </c>
      <c r="K708" s="5">
        <v>3</v>
      </c>
      <c r="L708" s="5">
        <v>0</v>
      </c>
    </row>
    <row r="709" spans="3:12" x14ac:dyDescent="0.3">
      <c r="C709" s="1">
        <v>138</v>
      </c>
      <c r="D709" s="1">
        <v>19473</v>
      </c>
      <c r="E709" s="1">
        <v>118</v>
      </c>
      <c r="F709" s="1">
        <v>0</v>
      </c>
      <c r="G709" s="1">
        <v>11406</v>
      </c>
      <c r="H709" s="1">
        <v>0</v>
      </c>
      <c r="I709" s="1">
        <v>1</v>
      </c>
      <c r="J709" s="5">
        <v>0</v>
      </c>
      <c r="K709" s="5">
        <v>2</v>
      </c>
      <c r="L709" s="5">
        <v>0</v>
      </c>
    </row>
    <row r="710" spans="3:12" x14ac:dyDescent="0.3">
      <c r="C710" s="1">
        <v>139</v>
      </c>
      <c r="D710" s="1">
        <v>19472</v>
      </c>
      <c r="E710" s="1">
        <v>111</v>
      </c>
      <c r="F710" s="1">
        <v>0</v>
      </c>
      <c r="G710" s="1">
        <v>11415</v>
      </c>
      <c r="H710" s="1">
        <v>0</v>
      </c>
      <c r="I710" s="1">
        <v>1</v>
      </c>
      <c r="J710" s="5">
        <v>0</v>
      </c>
      <c r="K710" s="5">
        <v>2</v>
      </c>
      <c r="L710" s="5">
        <v>0</v>
      </c>
    </row>
    <row r="711" spans="3:12" x14ac:dyDescent="0.3">
      <c r="C711" s="1">
        <v>140</v>
      </c>
      <c r="D711" s="1">
        <v>19470</v>
      </c>
      <c r="E711" s="1">
        <v>104</v>
      </c>
      <c r="F711" s="1">
        <v>0</v>
      </c>
      <c r="G711" s="1">
        <v>11424</v>
      </c>
      <c r="H711" s="1">
        <v>0</v>
      </c>
      <c r="I711" s="1">
        <v>1</v>
      </c>
      <c r="J711" s="5">
        <v>0</v>
      </c>
      <c r="K711" s="5">
        <v>2</v>
      </c>
      <c r="L711" s="5">
        <v>0</v>
      </c>
    </row>
    <row r="712" spans="3:12" x14ac:dyDescent="0.3">
      <c r="C712" s="1">
        <v>141</v>
      </c>
      <c r="D712" s="1">
        <v>19468</v>
      </c>
      <c r="E712" s="1">
        <v>98</v>
      </c>
      <c r="F712" s="1">
        <v>0</v>
      </c>
      <c r="G712" s="1">
        <v>11431</v>
      </c>
      <c r="H712" s="1">
        <v>0</v>
      </c>
      <c r="I712" s="1">
        <v>1</v>
      </c>
      <c r="J712" s="5">
        <v>0</v>
      </c>
      <c r="K712" s="5">
        <v>2</v>
      </c>
      <c r="L712" s="5">
        <v>0</v>
      </c>
    </row>
    <row r="713" spans="3:12" x14ac:dyDescent="0.3">
      <c r="C713" s="1">
        <v>142</v>
      </c>
      <c r="D713" s="1">
        <v>19467</v>
      </c>
      <c r="E713" s="1">
        <v>92</v>
      </c>
      <c r="F713" s="1">
        <v>0</v>
      </c>
      <c r="G713" s="1">
        <v>11438</v>
      </c>
      <c r="H713" s="1">
        <v>0</v>
      </c>
      <c r="I713" s="1">
        <v>1</v>
      </c>
      <c r="J713" s="5">
        <v>0</v>
      </c>
      <c r="K713" s="5">
        <v>2</v>
      </c>
      <c r="L713" s="5">
        <v>0</v>
      </c>
    </row>
    <row r="714" spans="3:12" x14ac:dyDescent="0.3">
      <c r="C714" s="1">
        <v>143</v>
      </c>
      <c r="D714" s="1">
        <v>19466</v>
      </c>
      <c r="E714" s="1">
        <v>86</v>
      </c>
      <c r="F714" s="1">
        <v>0</v>
      </c>
      <c r="G714" s="1">
        <v>11445</v>
      </c>
      <c r="H714" s="1">
        <v>0</v>
      </c>
      <c r="I714" s="1">
        <v>1</v>
      </c>
      <c r="J714" s="5">
        <v>0</v>
      </c>
      <c r="K714" s="5">
        <v>2</v>
      </c>
      <c r="L714" s="5">
        <v>0</v>
      </c>
    </row>
    <row r="715" spans="3:12" x14ac:dyDescent="0.3">
      <c r="C715" s="1">
        <v>144</v>
      </c>
      <c r="D715" s="1">
        <v>19465</v>
      </c>
      <c r="E715" s="1">
        <v>80</v>
      </c>
      <c r="F715" s="1">
        <v>0</v>
      </c>
      <c r="G715" s="1">
        <v>11452</v>
      </c>
      <c r="H715" s="1">
        <v>0</v>
      </c>
      <c r="I715" s="1">
        <v>1</v>
      </c>
      <c r="J715" s="5">
        <v>0</v>
      </c>
      <c r="K715" s="5">
        <v>2</v>
      </c>
      <c r="L715" s="5">
        <v>0</v>
      </c>
    </row>
    <row r="716" spans="3:12" x14ac:dyDescent="0.3">
      <c r="C716" s="1">
        <v>145</v>
      </c>
      <c r="D716" s="1">
        <v>19464</v>
      </c>
      <c r="E716" s="1">
        <v>76</v>
      </c>
      <c r="F716" s="1">
        <v>0</v>
      </c>
      <c r="G716" s="1">
        <v>11458</v>
      </c>
      <c r="H716" s="1">
        <v>0</v>
      </c>
      <c r="I716" s="1">
        <v>1</v>
      </c>
      <c r="J716" s="5">
        <v>0</v>
      </c>
      <c r="K716" s="5">
        <v>2</v>
      </c>
      <c r="L716" s="5">
        <v>0</v>
      </c>
    </row>
    <row r="717" spans="3:12" x14ac:dyDescent="0.3">
      <c r="C717" s="1">
        <v>146</v>
      </c>
      <c r="D717" s="1">
        <v>19462</v>
      </c>
      <c r="E717" s="1">
        <v>71</v>
      </c>
      <c r="F717" s="1">
        <v>0</v>
      </c>
      <c r="G717" s="1">
        <v>11464</v>
      </c>
      <c r="H717" s="1">
        <v>0</v>
      </c>
      <c r="I717" s="1">
        <v>1</v>
      </c>
      <c r="J717" s="5">
        <v>0</v>
      </c>
      <c r="K717" s="5">
        <v>1</v>
      </c>
      <c r="L717" s="5">
        <v>0</v>
      </c>
    </row>
    <row r="718" spans="3:12" x14ac:dyDescent="0.3">
      <c r="C718" s="1">
        <v>147</v>
      </c>
      <c r="D718" s="1">
        <v>19461</v>
      </c>
      <c r="E718" s="1">
        <v>66</v>
      </c>
      <c r="F718" s="1">
        <v>0</v>
      </c>
      <c r="G718" s="1">
        <v>11470</v>
      </c>
      <c r="H718" s="1">
        <v>0</v>
      </c>
      <c r="I718" s="1">
        <v>1</v>
      </c>
      <c r="J718" s="5">
        <v>0</v>
      </c>
      <c r="K718" s="5">
        <v>1</v>
      </c>
      <c r="L718" s="5">
        <v>0</v>
      </c>
    </row>
    <row r="719" spans="3:12" x14ac:dyDescent="0.3">
      <c r="C719" s="1">
        <v>148</v>
      </c>
      <c r="D719" s="1">
        <v>19460</v>
      </c>
      <c r="E719" s="1">
        <v>62</v>
      </c>
      <c r="F719" s="1">
        <v>0</v>
      </c>
      <c r="G719" s="1">
        <v>11475</v>
      </c>
      <c r="H719" s="1">
        <v>0</v>
      </c>
      <c r="I719" s="1">
        <v>1</v>
      </c>
      <c r="J719" s="5">
        <v>0</v>
      </c>
      <c r="K719" s="5">
        <v>1</v>
      </c>
      <c r="L719" s="5">
        <v>0</v>
      </c>
    </row>
    <row r="720" spans="3:12" x14ac:dyDescent="0.3">
      <c r="C720" s="1">
        <v>149</v>
      </c>
      <c r="D720" s="1">
        <v>19459</v>
      </c>
      <c r="E720" s="1">
        <v>57</v>
      </c>
      <c r="F720" s="1">
        <v>0</v>
      </c>
      <c r="G720" s="1">
        <v>11481</v>
      </c>
      <c r="H720" s="1">
        <v>0</v>
      </c>
      <c r="I720" s="1">
        <v>1</v>
      </c>
      <c r="J720" s="5">
        <v>0</v>
      </c>
      <c r="K720" s="5">
        <v>1</v>
      </c>
      <c r="L720" s="5">
        <v>0</v>
      </c>
    </row>
    <row r="721" spans="3:12" x14ac:dyDescent="0.3">
      <c r="C721" s="1">
        <v>150</v>
      </c>
      <c r="D721" s="1">
        <v>19459</v>
      </c>
      <c r="E721" s="1">
        <v>54</v>
      </c>
      <c r="F721" s="1">
        <v>0</v>
      </c>
      <c r="G721" s="1">
        <v>11485</v>
      </c>
      <c r="H721" s="1">
        <v>0</v>
      </c>
      <c r="I721" s="1">
        <v>1</v>
      </c>
      <c r="J721" s="5">
        <v>0</v>
      </c>
      <c r="K721" s="5">
        <v>1</v>
      </c>
      <c r="L721" s="5">
        <v>0</v>
      </c>
    </row>
    <row r="722" spans="3:12" x14ac:dyDescent="0.3">
      <c r="C722" s="1">
        <v>151</v>
      </c>
      <c r="D722" s="1">
        <v>19458</v>
      </c>
      <c r="E722" s="1">
        <v>51</v>
      </c>
      <c r="F722" s="1">
        <v>0</v>
      </c>
      <c r="G722" s="1">
        <v>11489</v>
      </c>
      <c r="H722" s="1">
        <v>0</v>
      </c>
      <c r="I722" s="1">
        <v>1</v>
      </c>
      <c r="J722" s="5">
        <v>0</v>
      </c>
      <c r="K722" s="5">
        <v>1</v>
      </c>
      <c r="L722" s="5">
        <v>0</v>
      </c>
    </row>
    <row r="723" spans="3:12" x14ac:dyDescent="0.3">
      <c r="C723" s="1">
        <v>152</v>
      </c>
      <c r="D723" s="1">
        <v>19457</v>
      </c>
      <c r="E723" s="1">
        <v>47</v>
      </c>
      <c r="F723" s="1">
        <v>0</v>
      </c>
      <c r="G723" s="1">
        <v>11493</v>
      </c>
      <c r="H723" s="1">
        <v>0</v>
      </c>
      <c r="I723" s="1">
        <v>1</v>
      </c>
      <c r="J723" s="5">
        <v>0</v>
      </c>
      <c r="K723" s="5">
        <v>1</v>
      </c>
      <c r="L723" s="5">
        <v>0</v>
      </c>
    </row>
    <row r="724" spans="3:12" x14ac:dyDescent="0.3">
      <c r="C724" s="1">
        <v>153</v>
      </c>
      <c r="D724" s="1">
        <v>19456</v>
      </c>
      <c r="E724" s="1">
        <v>44</v>
      </c>
      <c r="F724" s="1">
        <v>0</v>
      </c>
      <c r="G724" s="1">
        <v>11497</v>
      </c>
      <c r="H724" s="1">
        <v>0</v>
      </c>
      <c r="I724" s="1">
        <v>1</v>
      </c>
      <c r="J724" s="5">
        <v>0</v>
      </c>
      <c r="K724" s="5">
        <v>1</v>
      </c>
      <c r="L724" s="5">
        <v>0</v>
      </c>
    </row>
    <row r="725" spans="3:12" x14ac:dyDescent="0.3">
      <c r="C725" s="1">
        <v>154</v>
      </c>
      <c r="D725" s="1">
        <v>19456</v>
      </c>
      <c r="E725" s="1">
        <v>42</v>
      </c>
      <c r="F725" s="1">
        <v>0</v>
      </c>
      <c r="G725" s="1">
        <v>11500</v>
      </c>
      <c r="H725" s="1">
        <v>0</v>
      </c>
      <c r="I725" s="1">
        <v>1</v>
      </c>
      <c r="J725" s="5">
        <v>0</v>
      </c>
      <c r="K725" s="5">
        <v>1</v>
      </c>
      <c r="L725" s="5">
        <v>0</v>
      </c>
    </row>
    <row r="726" spans="3:12" x14ac:dyDescent="0.3">
      <c r="C726" s="1">
        <v>155</v>
      </c>
      <c r="D726" s="1">
        <v>19455</v>
      </c>
      <c r="E726" s="1">
        <v>40</v>
      </c>
      <c r="F726" s="1">
        <v>0</v>
      </c>
      <c r="G726" s="1">
        <v>11503</v>
      </c>
      <c r="H726" s="1">
        <v>0</v>
      </c>
      <c r="I726" s="1">
        <v>1</v>
      </c>
      <c r="J726" s="5">
        <v>0</v>
      </c>
      <c r="K726" s="5">
        <v>1</v>
      </c>
      <c r="L726" s="5">
        <v>0</v>
      </c>
    </row>
    <row r="727" spans="3:12" x14ac:dyDescent="0.3">
      <c r="C727" s="1">
        <v>156</v>
      </c>
      <c r="D727" s="1">
        <v>19455</v>
      </c>
      <c r="E727" s="1">
        <v>37</v>
      </c>
      <c r="F727" s="1">
        <v>0</v>
      </c>
      <c r="G727" s="1">
        <v>11505</v>
      </c>
      <c r="H727" s="1">
        <v>0</v>
      </c>
      <c r="I727" s="1">
        <v>1</v>
      </c>
      <c r="J727" s="5">
        <v>0</v>
      </c>
      <c r="K727" s="5">
        <v>0</v>
      </c>
      <c r="L727" s="5">
        <v>0</v>
      </c>
    </row>
    <row r="728" spans="3:12" x14ac:dyDescent="0.3">
      <c r="C728" s="1">
        <v>157</v>
      </c>
      <c r="D728" s="1">
        <v>19454</v>
      </c>
      <c r="E728" s="1">
        <v>35</v>
      </c>
      <c r="F728" s="1">
        <v>0</v>
      </c>
      <c r="G728" s="1">
        <v>11508</v>
      </c>
      <c r="H728" s="1">
        <v>0</v>
      </c>
      <c r="I728" s="1">
        <v>1</v>
      </c>
      <c r="J728" s="5">
        <v>0</v>
      </c>
      <c r="K728" s="5">
        <v>0</v>
      </c>
      <c r="L728" s="5">
        <v>0</v>
      </c>
    </row>
    <row r="729" spans="3:12" x14ac:dyDescent="0.3">
      <c r="C729" s="1">
        <v>158</v>
      </c>
      <c r="D729" s="1">
        <v>19454</v>
      </c>
      <c r="E729" s="1">
        <v>33</v>
      </c>
      <c r="F729" s="1">
        <v>0</v>
      </c>
      <c r="G729" s="1">
        <v>11511</v>
      </c>
      <c r="H729" s="1">
        <v>0</v>
      </c>
      <c r="I729" s="1">
        <v>1</v>
      </c>
      <c r="J729" s="5">
        <v>0</v>
      </c>
      <c r="K729" s="5">
        <v>0</v>
      </c>
      <c r="L729" s="5">
        <v>0</v>
      </c>
    </row>
    <row r="730" spans="3:12" x14ac:dyDescent="0.3">
      <c r="C730" s="1">
        <v>159</v>
      </c>
      <c r="D730" s="1">
        <v>19453</v>
      </c>
      <c r="E730" s="1">
        <v>31</v>
      </c>
      <c r="F730" s="1">
        <v>0</v>
      </c>
      <c r="G730" s="1">
        <v>11513</v>
      </c>
      <c r="H730" s="1">
        <v>0</v>
      </c>
      <c r="I730" s="1">
        <v>1</v>
      </c>
      <c r="J730" s="5">
        <v>0</v>
      </c>
      <c r="K730" s="5">
        <v>0</v>
      </c>
      <c r="L730" s="5">
        <v>0</v>
      </c>
    </row>
    <row r="731" spans="3:12" x14ac:dyDescent="0.3">
      <c r="C731" s="1">
        <v>160</v>
      </c>
      <c r="D731" s="1">
        <v>19453</v>
      </c>
      <c r="E731" s="1">
        <v>29</v>
      </c>
      <c r="F731" s="1">
        <v>0</v>
      </c>
      <c r="G731" s="1">
        <v>11515</v>
      </c>
      <c r="H731" s="1">
        <v>0</v>
      </c>
      <c r="I731" s="1">
        <v>1</v>
      </c>
      <c r="J731" s="5">
        <v>0</v>
      </c>
      <c r="K731" s="5">
        <v>0</v>
      </c>
      <c r="L731" s="5">
        <v>0</v>
      </c>
    </row>
    <row r="732" spans="3:12" x14ac:dyDescent="0.3">
      <c r="C732" s="1">
        <v>161</v>
      </c>
      <c r="D732" s="1">
        <v>19452</v>
      </c>
      <c r="E732" s="1">
        <v>27</v>
      </c>
      <c r="F732" s="1">
        <v>0</v>
      </c>
      <c r="G732" s="1">
        <v>11518</v>
      </c>
      <c r="H732" s="1">
        <v>0</v>
      </c>
      <c r="I732" s="1">
        <v>1</v>
      </c>
      <c r="J732" s="5">
        <v>0</v>
      </c>
      <c r="K732" s="5">
        <v>0</v>
      </c>
      <c r="L732" s="5">
        <v>0</v>
      </c>
    </row>
    <row r="733" spans="3:12" x14ac:dyDescent="0.3">
      <c r="C733" s="1">
        <v>162</v>
      </c>
      <c r="D733" s="1">
        <v>19452</v>
      </c>
      <c r="E733" s="1">
        <v>26</v>
      </c>
      <c r="F733" s="1">
        <v>0</v>
      </c>
      <c r="G733" s="1">
        <v>11519</v>
      </c>
      <c r="H733" s="1">
        <v>0</v>
      </c>
      <c r="I733" s="1">
        <v>1</v>
      </c>
      <c r="J733" s="5">
        <v>0</v>
      </c>
      <c r="K733" s="5">
        <v>0</v>
      </c>
      <c r="L733" s="5">
        <v>0</v>
      </c>
    </row>
    <row r="734" spans="3:12" x14ac:dyDescent="0.3">
      <c r="C734" s="1">
        <v>163</v>
      </c>
      <c r="D734" s="1">
        <v>19452</v>
      </c>
      <c r="E734" s="1">
        <v>24</v>
      </c>
      <c r="F734" s="1">
        <v>0</v>
      </c>
      <c r="G734" s="1">
        <v>11521</v>
      </c>
      <c r="H734" s="1">
        <v>0</v>
      </c>
      <c r="I734" s="1">
        <v>1</v>
      </c>
      <c r="J734" s="5">
        <v>0</v>
      </c>
      <c r="K734" s="5">
        <v>0</v>
      </c>
      <c r="L734" s="5">
        <v>0</v>
      </c>
    </row>
    <row r="735" spans="3:12" x14ac:dyDescent="0.3">
      <c r="C735" s="1">
        <v>164</v>
      </c>
      <c r="D735" s="1">
        <v>19451</v>
      </c>
      <c r="E735" s="1">
        <v>23</v>
      </c>
      <c r="F735" s="1">
        <v>0</v>
      </c>
      <c r="G735" s="1">
        <v>11523</v>
      </c>
      <c r="H735" s="1">
        <v>0</v>
      </c>
      <c r="I735" s="1">
        <v>1</v>
      </c>
      <c r="J735" s="5">
        <v>0</v>
      </c>
      <c r="K735" s="5">
        <v>0</v>
      </c>
      <c r="L735" s="5">
        <v>0</v>
      </c>
    </row>
    <row r="736" spans="3:12" x14ac:dyDescent="0.3">
      <c r="C736" s="1">
        <v>165</v>
      </c>
      <c r="D736" s="1">
        <v>19451</v>
      </c>
      <c r="E736" s="1">
        <v>21</v>
      </c>
      <c r="F736" s="1">
        <v>0</v>
      </c>
      <c r="G736" s="1">
        <v>11525</v>
      </c>
      <c r="H736" s="1">
        <v>0</v>
      </c>
      <c r="I736" s="1">
        <v>1</v>
      </c>
      <c r="J736" s="5">
        <v>0</v>
      </c>
      <c r="K736" s="5">
        <v>0</v>
      </c>
      <c r="L736" s="5">
        <v>0</v>
      </c>
    </row>
    <row r="737" spans="3:12" x14ac:dyDescent="0.3">
      <c r="C737" s="1">
        <v>166</v>
      </c>
      <c r="D737" s="1">
        <v>19451</v>
      </c>
      <c r="E737" s="1">
        <v>21</v>
      </c>
      <c r="F737" s="1">
        <v>0</v>
      </c>
      <c r="G737" s="1">
        <v>11526</v>
      </c>
      <c r="H737" s="1">
        <v>0</v>
      </c>
      <c r="I737" s="1">
        <v>1</v>
      </c>
      <c r="J737" s="5">
        <v>0</v>
      </c>
      <c r="K737" s="5">
        <v>0</v>
      </c>
      <c r="L737" s="5">
        <v>0</v>
      </c>
    </row>
    <row r="738" spans="3:12" x14ac:dyDescent="0.3">
      <c r="C738" s="1">
        <v>167</v>
      </c>
      <c r="D738" s="1">
        <v>19450</v>
      </c>
      <c r="E738" s="1">
        <v>19</v>
      </c>
      <c r="F738" s="1">
        <v>0</v>
      </c>
      <c r="G738" s="1">
        <v>11528</v>
      </c>
      <c r="H738" s="1">
        <v>0</v>
      </c>
      <c r="I738" s="1">
        <v>1</v>
      </c>
      <c r="J738" s="5">
        <v>0</v>
      </c>
      <c r="K738" s="5">
        <v>0</v>
      </c>
      <c r="L738" s="5">
        <v>0</v>
      </c>
    </row>
    <row r="739" spans="3:12" x14ac:dyDescent="0.3">
      <c r="C739" s="1">
        <v>168</v>
      </c>
      <c r="D739" s="1">
        <v>19450</v>
      </c>
      <c r="E739" s="1">
        <v>18</v>
      </c>
      <c r="F739" s="1">
        <v>0</v>
      </c>
      <c r="G739" s="1">
        <v>11529</v>
      </c>
      <c r="H739" s="1">
        <v>0</v>
      </c>
      <c r="I739" s="1">
        <v>1</v>
      </c>
      <c r="J739" s="5">
        <v>0</v>
      </c>
      <c r="K739" s="5">
        <v>0</v>
      </c>
      <c r="L739" s="5">
        <v>0</v>
      </c>
    </row>
    <row r="740" spans="3:12" x14ac:dyDescent="0.3">
      <c r="C740" s="1">
        <v>169</v>
      </c>
      <c r="D740" s="1">
        <v>19450</v>
      </c>
      <c r="E740" s="1">
        <v>17</v>
      </c>
      <c r="F740" s="1">
        <v>0</v>
      </c>
      <c r="G740" s="1">
        <v>11531</v>
      </c>
      <c r="H740" s="1">
        <v>0</v>
      </c>
      <c r="I740" s="1">
        <v>1</v>
      </c>
      <c r="J740" s="5">
        <v>0</v>
      </c>
      <c r="K740" s="5">
        <v>0</v>
      </c>
      <c r="L740" s="5">
        <v>0</v>
      </c>
    </row>
    <row r="741" spans="3:12" x14ac:dyDescent="0.3">
      <c r="C741" s="1">
        <v>170</v>
      </c>
      <c r="D741" s="1">
        <v>19450</v>
      </c>
      <c r="E741" s="1">
        <v>15</v>
      </c>
      <c r="F741" s="1">
        <v>0</v>
      </c>
      <c r="G741" s="1">
        <v>11532</v>
      </c>
      <c r="H741" s="1">
        <v>0</v>
      </c>
      <c r="I741" s="1">
        <v>1</v>
      </c>
      <c r="J741" s="5">
        <v>0</v>
      </c>
      <c r="K741" s="5">
        <v>0</v>
      </c>
      <c r="L741" s="5">
        <v>0</v>
      </c>
    </row>
    <row r="742" spans="3:12" x14ac:dyDescent="0.3">
      <c r="C742" s="1">
        <v>171</v>
      </c>
      <c r="D742" s="1">
        <v>19449</v>
      </c>
      <c r="E742" s="1">
        <v>14</v>
      </c>
      <c r="F742" s="1">
        <v>0</v>
      </c>
      <c r="G742" s="1">
        <v>11534</v>
      </c>
      <c r="H742" s="1">
        <v>0</v>
      </c>
      <c r="I742" s="1">
        <v>1</v>
      </c>
      <c r="J742" s="5">
        <v>0</v>
      </c>
      <c r="K742" s="5">
        <v>0</v>
      </c>
      <c r="L742" s="5">
        <v>0</v>
      </c>
    </row>
    <row r="743" spans="3:12" x14ac:dyDescent="0.3">
      <c r="C743" s="1">
        <v>172</v>
      </c>
      <c r="D743" s="1">
        <v>19449</v>
      </c>
      <c r="E743" s="1">
        <v>13</v>
      </c>
      <c r="F743" s="1">
        <v>0</v>
      </c>
      <c r="G743" s="1">
        <v>11535</v>
      </c>
      <c r="H743" s="1">
        <v>0</v>
      </c>
      <c r="I743" s="1">
        <v>1</v>
      </c>
      <c r="J743" s="5">
        <v>0</v>
      </c>
      <c r="K743" s="5">
        <v>0</v>
      </c>
      <c r="L743" s="5">
        <v>0</v>
      </c>
    </row>
    <row r="744" spans="3:12" x14ac:dyDescent="0.3">
      <c r="C744" s="1">
        <v>173</v>
      </c>
      <c r="D744" s="1">
        <v>19449</v>
      </c>
      <c r="E744" s="1">
        <v>12</v>
      </c>
      <c r="F744" s="1">
        <v>0</v>
      </c>
      <c r="G744" s="1">
        <v>11536</v>
      </c>
      <c r="H744" s="1">
        <v>0</v>
      </c>
      <c r="I744" s="1">
        <v>1</v>
      </c>
      <c r="J744" s="5">
        <v>0</v>
      </c>
      <c r="K744" s="5">
        <v>0</v>
      </c>
      <c r="L744" s="5">
        <v>0</v>
      </c>
    </row>
    <row r="745" spans="3:12" x14ac:dyDescent="0.3">
      <c r="C745" s="1">
        <v>174</v>
      </c>
      <c r="D745" s="1">
        <v>19449</v>
      </c>
      <c r="E745" s="1">
        <v>11</v>
      </c>
      <c r="F745" s="1">
        <v>0</v>
      </c>
      <c r="G745" s="1">
        <v>11537</v>
      </c>
      <c r="H745" s="1">
        <v>0</v>
      </c>
      <c r="I745" s="1">
        <v>1</v>
      </c>
      <c r="J745" s="5">
        <v>0</v>
      </c>
      <c r="K745" s="5">
        <v>0</v>
      </c>
      <c r="L745" s="5">
        <v>0</v>
      </c>
    </row>
    <row r="746" spans="3:12" x14ac:dyDescent="0.3">
      <c r="C746" s="1">
        <v>175</v>
      </c>
      <c r="D746" s="1">
        <v>19449</v>
      </c>
      <c r="E746" s="1">
        <v>11</v>
      </c>
      <c r="F746" s="1">
        <v>0</v>
      </c>
      <c r="G746" s="1">
        <v>11538</v>
      </c>
      <c r="H746" s="1">
        <v>0</v>
      </c>
      <c r="I746" s="1">
        <v>1</v>
      </c>
      <c r="J746" s="5">
        <v>0</v>
      </c>
      <c r="K746" s="5">
        <v>0</v>
      </c>
      <c r="L746" s="5">
        <v>0</v>
      </c>
    </row>
    <row r="747" spans="3:12" x14ac:dyDescent="0.3">
      <c r="C747" s="1">
        <v>176</v>
      </c>
      <c r="D747" s="1">
        <v>19449</v>
      </c>
      <c r="E747" s="1">
        <v>10</v>
      </c>
      <c r="F747" s="1">
        <v>0</v>
      </c>
      <c r="G747" s="1">
        <v>11539</v>
      </c>
      <c r="H747" s="1">
        <v>0</v>
      </c>
      <c r="I747" s="1">
        <v>1</v>
      </c>
      <c r="J747" s="5">
        <v>0</v>
      </c>
      <c r="K747" s="5">
        <v>0</v>
      </c>
      <c r="L747" s="5">
        <v>0</v>
      </c>
    </row>
    <row r="748" spans="3:12" x14ac:dyDescent="0.3">
      <c r="C748" s="1">
        <v>177</v>
      </c>
      <c r="D748" s="1">
        <v>19448</v>
      </c>
      <c r="E748" s="1">
        <v>10</v>
      </c>
      <c r="F748" s="1">
        <v>0</v>
      </c>
      <c r="G748" s="1">
        <v>11539</v>
      </c>
      <c r="H748" s="1">
        <v>0</v>
      </c>
      <c r="I748" s="1">
        <v>1</v>
      </c>
      <c r="J748" s="5">
        <v>0</v>
      </c>
      <c r="K748" s="5">
        <v>0</v>
      </c>
      <c r="L748" s="5">
        <v>0</v>
      </c>
    </row>
    <row r="749" spans="3:12" x14ac:dyDescent="0.3">
      <c r="C749" s="1">
        <v>178</v>
      </c>
      <c r="D749" s="1">
        <v>19448</v>
      </c>
      <c r="E749" s="1">
        <v>9</v>
      </c>
      <c r="F749" s="1">
        <v>0</v>
      </c>
      <c r="G749" s="1">
        <v>11540</v>
      </c>
      <c r="H749" s="1">
        <v>0</v>
      </c>
      <c r="I749" s="1">
        <v>1</v>
      </c>
      <c r="J749" s="5">
        <v>0</v>
      </c>
      <c r="K749" s="5">
        <v>0</v>
      </c>
      <c r="L749" s="5">
        <v>0</v>
      </c>
    </row>
    <row r="750" spans="3:12" x14ac:dyDescent="0.3">
      <c r="C750" s="1">
        <v>179</v>
      </c>
      <c r="D750" s="1">
        <v>19448</v>
      </c>
      <c r="E750" s="1">
        <v>8</v>
      </c>
      <c r="F750" s="1">
        <v>0</v>
      </c>
      <c r="G750" s="1">
        <v>11541</v>
      </c>
      <c r="H750" s="1">
        <v>0</v>
      </c>
      <c r="I750" s="1">
        <v>1</v>
      </c>
      <c r="J750" s="5">
        <v>0</v>
      </c>
      <c r="K750" s="5">
        <v>0</v>
      </c>
      <c r="L750" s="5">
        <v>0</v>
      </c>
    </row>
    <row r="751" spans="3:12" x14ac:dyDescent="0.3">
      <c r="C751" s="1">
        <v>180</v>
      </c>
      <c r="D751" s="1">
        <v>19448</v>
      </c>
      <c r="E751" s="1">
        <v>7</v>
      </c>
      <c r="F751" s="1">
        <v>0</v>
      </c>
      <c r="G751" s="1">
        <v>11542</v>
      </c>
      <c r="H751" s="1">
        <v>0</v>
      </c>
      <c r="I751" s="1">
        <v>1</v>
      </c>
      <c r="J751" s="5">
        <v>0</v>
      </c>
      <c r="K751" s="5">
        <v>0</v>
      </c>
      <c r="L751" s="5">
        <v>0</v>
      </c>
    </row>
    <row r="752" spans="3:12" x14ac:dyDescent="0.3">
      <c r="C752" s="1" t="s">
        <v>174</v>
      </c>
      <c r="D752" s="1" t="s">
        <v>175</v>
      </c>
      <c r="E752" s="1" t="s">
        <v>175</v>
      </c>
      <c r="F752" s="1" t="s">
        <v>175</v>
      </c>
      <c r="G752" s="1" t="s">
        <v>175</v>
      </c>
      <c r="H752" s="1" t="s">
        <v>175</v>
      </c>
      <c r="I752" s="1" t="s">
        <v>175</v>
      </c>
      <c r="J752" s="5" t="s">
        <v>175</v>
      </c>
      <c r="K752" s="5" t="s">
        <v>175</v>
      </c>
      <c r="L752" s="5" t="s">
        <v>175</v>
      </c>
    </row>
    <row r="753" spans="3:12" x14ac:dyDescent="0.3">
      <c r="C753" s="1" t="s">
        <v>5</v>
      </c>
      <c r="D753" s="1" t="s">
        <v>6</v>
      </c>
      <c r="E753" s="1" t="s">
        <v>29</v>
      </c>
      <c r="F753" s="1" t="s">
        <v>18</v>
      </c>
      <c r="G753" s="1" t="s">
        <v>7</v>
      </c>
      <c r="H753" s="1" t="s">
        <v>176</v>
      </c>
      <c r="I753" s="1" t="s">
        <v>8</v>
      </c>
      <c r="J753" s="5" t="s">
        <v>164</v>
      </c>
      <c r="K753" s="5" t="s">
        <v>103</v>
      </c>
      <c r="L753" s="5" t="s">
        <v>169</v>
      </c>
    </row>
    <row r="755" spans="3:12" x14ac:dyDescent="0.3">
      <c r="C755" s="1" t="s">
        <v>181</v>
      </c>
      <c r="D755" s="1" t="s">
        <v>185</v>
      </c>
    </row>
    <row r="756" spans="3:12" x14ac:dyDescent="0.3">
      <c r="C756" s="1" t="s">
        <v>5</v>
      </c>
      <c r="D756" s="1" t="s">
        <v>6</v>
      </c>
      <c r="E756" s="1" t="s">
        <v>29</v>
      </c>
      <c r="F756" s="1" t="s">
        <v>18</v>
      </c>
      <c r="G756" s="1" t="s">
        <v>7</v>
      </c>
      <c r="H756" s="1" t="s">
        <v>176</v>
      </c>
      <c r="I756" s="1" t="s">
        <v>8</v>
      </c>
      <c r="J756" s="5" t="s">
        <v>164</v>
      </c>
      <c r="K756" s="5" t="s">
        <v>103</v>
      </c>
      <c r="L756" s="5" t="s">
        <v>169</v>
      </c>
    </row>
    <row r="757" spans="3:12" x14ac:dyDescent="0.3">
      <c r="C757" s="1" t="s">
        <v>174</v>
      </c>
      <c r="D757" s="1" t="s">
        <v>175</v>
      </c>
      <c r="E757" s="1" t="s">
        <v>175</v>
      </c>
      <c r="F757" s="1" t="s">
        <v>175</v>
      </c>
      <c r="G757" s="1" t="s">
        <v>175</v>
      </c>
      <c r="H757" s="1" t="s">
        <v>175</v>
      </c>
      <c r="I757" s="1" t="s">
        <v>175</v>
      </c>
      <c r="J757" s="5" t="s">
        <v>175</v>
      </c>
      <c r="K757" s="5" t="s">
        <v>175</v>
      </c>
      <c r="L757" s="5" t="s">
        <v>175</v>
      </c>
    </row>
    <row r="758" spans="3:12" x14ac:dyDescent="0.3">
      <c r="C758" s="1">
        <v>1</v>
      </c>
      <c r="D758" s="1">
        <v>2499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5">
        <v>0</v>
      </c>
      <c r="K758" s="5">
        <v>0</v>
      </c>
      <c r="L758" s="5">
        <v>0</v>
      </c>
    </row>
    <row r="759" spans="3:12" x14ac:dyDescent="0.3">
      <c r="C759" s="1">
        <v>2</v>
      </c>
      <c r="D759" s="1">
        <v>2499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5">
        <v>0</v>
      </c>
      <c r="K759" s="5">
        <v>0</v>
      </c>
      <c r="L759" s="5">
        <v>0</v>
      </c>
    </row>
    <row r="760" spans="3:12" x14ac:dyDescent="0.3">
      <c r="C760" s="1">
        <v>3</v>
      </c>
      <c r="D760" s="1">
        <v>2499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5">
        <v>0</v>
      </c>
      <c r="K760" s="5">
        <v>0</v>
      </c>
      <c r="L760" s="5">
        <v>0</v>
      </c>
    </row>
    <row r="761" spans="3:12" x14ac:dyDescent="0.3">
      <c r="C761" s="1">
        <v>4</v>
      </c>
      <c r="D761" s="1">
        <v>2499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5">
        <v>0</v>
      </c>
      <c r="K761" s="5">
        <v>0</v>
      </c>
      <c r="L761" s="5">
        <v>0</v>
      </c>
    </row>
    <row r="762" spans="3:12" x14ac:dyDescent="0.3">
      <c r="C762" s="1">
        <v>5</v>
      </c>
      <c r="D762" s="1">
        <v>2499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5">
        <v>0</v>
      </c>
      <c r="K762" s="5">
        <v>0</v>
      </c>
      <c r="L762" s="5">
        <v>0</v>
      </c>
    </row>
    <row r="763" spans="3:12" x14ac:dyDescent="0.3">
      <c r="C763" s="1">
        <v>6</v>
      </c>
      <c r="D763" s="1">
        <v>2499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5">
        <v>0</v>
      </c>
      <c r="K763" s="5">
        <v>0</v>
      </c>
      <c r="L763" s="5">
        <v>0</v>
      </c>
    </row>
    <row r="764" spans="3:12" x14ac:dyDescent="0.3">
      <c r="C764" s="1">
        <v>7</v>
      </c>
      <c r="D764" s="1">
        <v>2499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5">
        <v>0</v>
      </c>
      <c r="K764" s="5">
        <v>0</v>
      </c>
      <c r="L764" s="5">
        <v>0</v>
      </c>
    </row>
    <row r="765" spans="3:12" x14ac:dyDescent="0.3">
      <c r="C765" s="1">
        <v>8</v>
      </c>
      <c r="D765" s="1">
        <v>2499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5">
        <v>0</v>
      </c>
      <c r="K765" s="5">
        <v>0</v>
      </c>
      <c r="L765" s="5">
        <v>0</v>
      </c>
    </row>
    <row r="766" spans="3:12" x14ac:dyDescent="0.3">
      <c r="C766" s="1">
        <v>9</v>
      </c>
      <c r="D766" s="1">
        <v>2499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5">
        <v>0</v>
      </c>
      <c r="K766" s="5">
        <v>0</v>
      </c>
      <c r="L766" s="5">
        <v>0</v>
      </c>
    </row>
    <row r="767" spans="3:12" x14ac:dyDescent="0.3">
      <c r="C767" s="1">
        <v>10</v>
      </c>
      <c r="D767" s="1">
        <v>2499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5">
        <v>0</v>
      </c>
      <c r="K767" s="5">
        <v>0</v>
      </c>
      <c r="L767" s="5">
        <v>0</v>
      </c>
    </row>
    <row r="768" spans="3:12" x14ac:dyDescent="0.3">
      <c r="C768" s="1">
        <v>11</v>
      </c>
      <c r="D768" s="1">
        <v>2499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5">
        <v>0</v>
      </c>
      <c r="K768" s="5">
        <v>0</v>
      </c>
      <c r="L768" s="5">
        <v>0</v>
      </c>
    </row>
    <row r="769" spans="3:12" x14ac:dyDescent="0.3">
      <c r="C769" s="1">
        <v>12</v>
      </c>
      <c r="D769" s="1">
        <v>2498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5">
        <v>0</v>
      </c>
      <c r="K769" s="5">
        <v>0</v>
      </c>
      <c r="L769" s="5">
        <v>0</v>
      </c>
    </row>
    <row r="770" spans="3:12" x14ac:dyDescent="0.3">
      <c r="C770" s="1">
        <v>13</v>
      </c>
      <c r="D770" s="1">
        <v>2498</v>
      </c>
      <c r="E770" s="1">
        <v>1</v>
      </c>
      <c r="F770" s="1">
        <v>0</v>
      </c>
      <c r="G770" s="1">
        <v>0</v>
      </c>
      <c r="H770" s="1">
        <v>0</v>
      </c>
      <c r="I770" s="1">
        <v>0</v>
      </c>
      <c r="J770" s="5">
        <v>0</v>
      </c>
      <c r="K770" s="5">
        <v>0</v>
      </c>
      <c r="L770" s="5">
        <v>0</v>
      </c>
    </row>
    <row r="771" spans="3:12" x14ac:dyDescent="0.3">
      <c r="C771" s="1">
        <v>14</v>
      </c>
      <c r="D771" s="1">
        <v>2498</v>
      </c>
      <c r="E771" s="1">
        <v>1</v>
      </c>
      <c r="F771" s="1">
        <v>0</v>
      </c>
      <c r="G771" s="1">
        <v>0</v>
      </c>
      <c r="H771" s="1">
        <v>0</v>
      </c>
      <c r="I771" s="1">
        <v>0</v>
      </c>
      <c r="J771" s="5">
        <v>0</v>
      </c>
      <c r="K771" s="5">
        <v>0</v>
      </c>
      <c r="L771" s="5">
        <v>0</v>
      </c>
    </row>
    <row r="772" spans="3:12" x14ac:dyDescent="0.3">
      <c r="C772" s="1">
        <v>15</v>
      </c>
      <c r="D772" s="1">
        <v>2497</v>
      </c>
      <c r="E772" s="1">
        <v>2</v>
      </c>
      <c r="F772" s="1">
        <v>0</v>
      </c>
      <c r="G772" s="1">
        <v>0</v>
      </c>
      <c r="H772" s="1">
        <v>0</v>
      </c>
      <c r="I772" s="1">
        <v>0</v>
      </c>
      <c r="J772" s="5">
        <v>0</v>
      </c>
      <c r="K772" s="5">
        <v>0</v>
      </c>
      <c r="L772" s="5">
        <v>0</v>
      </c>
    </row>
    <row r="773" spans="3:12" x14ac:dyDescent="0.3">
      <c r="C773" s="1">
        <v>16</v>
      </c>
      <c r="D773" s="1">
        <v>2497</v>
      </c>
      <c r="E773" s="1">
        <v>2</v>
      </c>
      <c r="F773" s="1">
        <v>0</v>
      </c>
      <c r="G773" s="1">
        <v>0</v>
      </c>
      <c r="H773" s="1">
        <v>0</v>
      </c>
      <c r="I773" s="1">
        <v>0</v>
      </c>
      <c r="J773" s="5">
        <v>0</v>
      </c>
      <c r="K773" s="5">
        <v>0</v>
      </c>
      <c r="L773" s="5">
        <v>0</v>
      </c>
    </row>
    <row r="774" spans="3:12" x14ac:dyDescent="0.3">
      <c r="C774" s="1">
        <v>17</v>
      </c>
      <c r="D774" s="1">
        <v>2496</v>
      </c>
      <c r="E774" s="1">
        <v>3</v>
      </c>
      <c r="F774" s="1">
        <v>0</v>
      </c>
      <c r="G774" s="1">
        <v>0</v>
      </c>
      <c r="H774" s="1">
        <v>0</v>
      </c>
      <c r="I774" s="1">
        <v>0</v>
      </c>
      <c r="J774" s="5">
        <v>0</v>
      </c>
      <c r="K774" s="5">
        <v>0</v>
      </c>
      <c r="L774" s="5">
        <v>0</v>
      </c>
    </row>
    <row r="775" spans="3:12" x14ac:dyDescent="0.3">
      <c r="C775" s="1">
        <v>18</v>
      </c>
      <c r="D775" s="1">
        <v>2495</v>
      </c>
      <c r="E775" s="1">
        <v>4</v>
      </c>
      <c r="F775" s="1">
        <v>0</v>
      </c>
      <c r="G775" s="1">
        <v>0</v>
      </c>
      <c r="H775" s="1">
        <v>0</v>
      </c>
      <c r="I775" s="1">
        <v>0</v>
      </c>
      <c r="J775" s="5">
        <v>0</v>
      </c>
      <c r="K775" s="5">
        <v>0</v>
      </c>
      <c r="L775" s="5">
        <v>0</v>
      </c>
    </row>
    <row r="776" spans="3:12" x14ac:dyDescent="0.3">
      <c r="C776" s="1">
        <v>19</v>
      </c>
      <c r="D776" s="1">
        <v>2495</v>
      </c>
      <c r="E776" s="1">
        <v>4</v>
      </c>
      <c r="F776" s="1">
        <v>0</v>
      </c>
      <c r="G776" s="1">
        <v>0</v>
      </c>
      <c r="H776" s="1">
        <v>0</v>
      </c>
      <c r="I776" s="1">
        <v>0</v>
      </c>
      <c r="J776" s="5">
        <v>0</v>
      </c>
      <c r="K776" s="5">
        <v>0</v>
      </c>
      <c r="L776" s="5">
        <v>0</v>
      </c>
    </row>
    <row r="777" spans="3:12" x14ac:dyDescent="0.3">
      <c r="C777" s="1">
        <v>20</v>
      </c>
      <c r="D777" s="1">
        <v>2495</v>
      </c>
      <c r="E777" s="1">
        <v>4</v>
      </c>
      <c r="F777" s="1">
        <v>0</v>
      </c>
      <c r="G777" s="1">
        <v>0</v>
      </c>
      <c r="H777" s="1">
        <v>0</v>
      </c>
      <c r="I777" s="1">
        <v>0</v>
      </c>
      <c r="J777" s="5">
        <v>0</v>
      </c>
      <c r="K777" s="5">
        <v>0</v>
      </c>
      <c r="L777" s="5">
        <v>0</v>
      </c>
    </row>
    <row r="778" spans="3:12" x14ac:dyDescent="0.3">
      <c r="C778" s="1">
        <v>21</v>
      </c>
      <c r="D778" s="1">
        <v>2494</v>
      </c>
      <c r="E778" s="1">
        <v>5</v>
      </c>
      <c r="F778" s="1">
        <v>0</v>
      </c>
      <c r="G778" s="1">
        <v>0</v>
      </c>
      <c r="H778" s="1">
        <v>0</v>
      </c>
      <c r="I778" s="1">
        <v>0</v>
      </c>
      <c r="J778" s="5">
        <v>0</v>
      </c>
      <c r="K778" s="5">
        <v>0</v>
      </c>
      <c r="L778" s="5">
        <v>0</v>
      </c>
    </row>
    <row r="779" spans="3:12" x14ac:dyDescent="0.3">
      <c r="C779" s="1">
        <v>22</v>
      </c>
      <c r="D779" s="1">
        <v>2493</v>
      </c>
      <c r="E779" s="1">
        <v>6</v>
      </c>
      <c r="F779" s="1">
        <v>0</v>
      </c>
      <c r="G779" s="1">
        <v>0</v>
      </c>
      <c r="H779" s="1">
        <v>0</v>
      </c>
      <c r="I779" s="1">
        <v>0</v>
      </c>
      <c r="J779" s="5">
        <v>0</v>
      </c>
      <c r="K779" s="5">
        <v>0</v>
      </c>
      <c r="L779" s="5">
        <v>0</v>
      </c>
    </row>
    <row r="780" spans="3:12" x14ac:dyDescent="0.3">
      <c r="C780" s="1">
        <v>23</v>
      </c>
      <c r="D780" s="1">
        <v>2492</v>
      </c>
      <c r="E780" s="1">
        <v>7</v>
      </c>
      <c r="F780" s="1">
        <v>0</v>
      </c>
      <c r="G780" s="1">
        <v>0</v>
      </c>
      <c r="H780" s="1">
        <v>0</v>
      </c>
      <c r="I780" s="1">
        <v>0</v>
      </c>
      <c r="J780" s="5">
        <v>0</v>
      </c>
      <c r="K780" s="5">
        <v>0</v>
      </c>
      <c r="L780" s="5">
        <v>0</v>
      </c>
    </row>
    <row r="781" spans="3:12" x14ac:dyDescent="0.3">
      <c r="C781" s="1">
        <v>24</v>
      </c>
      <c r="D781" s="1">
        <v>2491</v>
      </c>
      <c r="E781" s="1">
        <v>8</v>
      </c>
      <c r="F781" s="1">
        <v>0</v>
      </c>
      <c r="G781" s="1">
        <v>0</v>
      </c>
      <c r="H781" s="1">
        <v>0</v>
      </c>
      <c r="I781" s="1">
        <v>0</v>
      </c>
      <c r="J781" s="5">
        <v>0</v>
      </c>
      <c r="K781" s="5">
        <v>0</v>
      </c>
      <c r="L781" s="5">
        <v>0</v>
      </c>
    </row>
    <row r="782" spans="3:12" x14ac:dyDescent="0.3">
      <c r="C782" s="1">
        <v>25</v>
      </c>
      <c r="D782" s="1">
        <v>2489</v>
      </c>
      <c r="E782" s="1">
        <v>10</v>
      </c>
      <c r="F782" s="1">
        <v>0</v>
      </c>
      <c r="G782" s="1">
        <v>0</v>
      </c>
      <c r="H782" s="1">
        <v>0</v>
      </c>
      <c r="I782" s="1">
        <v>0</v>
      </c>
      <c r="J782" s="5">
        <v>0</v>
      </c>
      <c r="K782" s="5">
        <v>0</v>
      </c>
      <c r="L782" s="5">
        <v>0</v>
      </c>
    </row>
    <row r="783" spans="3:12" x14ac:dyDescent="0.3">
      <c r="C783" s="1">
        <v>26</v>
      </c>
      <c r="D783" s="1">
        <v>2487</v>
      </c>
      <c r="E783" s="1">
        <v>11</v>
      </c>
      <c r="F783" s="1">
        <v>0</v>
      </c>
      <c r="G783" s="1">
        <v>0</v>
      </c>
      <c r="H783" s="1">
        <v>0</v>
      </c>
      <c r="I783" s="1">
        <v>0</v>
      </c>
      <c r="J783" s="5">
        <v>0</v>
      </c>
      <c r="K783" s="5">
        <v>0</v>
      </c>
      <c r="L783" s="5">
        <v>0</v>
      </c>
    </row>
    <row r="784" spans="3:12" x14ac:dyDescent="0.3">
      <c r="C784" s="1">
        <v>27</v>
      </c>
      <c r="D784" s="1">
        <v>2485</v>
      </c>
      <c r="E784" s="1">
        <v>13</v>
      </c>
      <c r="F784" s="1">
        <v>0</v>
      </c>
      <c r="G784" s="1">
        <v>0</v>
      </c>
      <c r="H784" s="1">
        <v>0</v>
      </c>
      <c r="I784" s="1">
        <v>0</v>
      </c>
      <c r="J784" s="5">
        <v>0</v>
      </c>
      <c r="K784" s="5">
        <v>0</v>
      </c>
      <c r="L784" s="5">
        <v>0</v>
      </c>
    </row>
    <row r="785" spans="3:12" x14ac:dyDescent="0.3">
      <c r="C785" s="1">
        <v>28</v>
      </c>
      <c r="D785" s="1">
        <v>2484</v>
      </c>
      <c r="E785" s="1">
        <v>15</v>
      </c>
      <c r="F785" s="1">
        <v>0</v>
      </c>
      <c r="G785" s="1">
        <v>0</v>
      </c>
      <c r="H785" s="1">
        <v>0</v>
      </c>
      <c r="I785" s="1">
        <v>0</v>
      </c>
      <c r="J785" s="5">
        <v>0</v>
      </c>
      <c r="K785" s="5">
        <v>0</v>
      </c>
      <c r="L785" s="5">
        <v>0</v>
      </c>
    </row>
    <row r="786" spans="3:12" x14ac:dyDescent="0.3">
      <c r="C786" s="1">
        <v>29</v>
      </c>
      <c r="D786" s="1">
        <v>2482</v>
      </c>
      <c r="E786" s="1">
        <v>17</v>
      </c>
      <c r="F786" s="1">
        <v>0</v>
      </c>
      <c r="G786" s="1">
        <v>0</v>
      </c>
      <c r="H786" s="1">
        <v>0</v>
      </c>
      <c r="I786" s="1">
        <v>0</v>
      </c>
      <c r="J786" s="5">
        <v>0</v>
      </c>
      <c r="K786" s="5">
        <v>1</v>
      </c>
      <c r="L786" s="5">
        <v>0</v>
      </c>
    </row>
    <row r="787" spans="3:12" x14ac:dyDescent="0.3">
      <c r="C787" s="1">
        <v>30</v>
      </c>
      <c r="D787" s="1">
        <v>2479</v>
      </c>
      <c r="E787" s="1">
        <v>20</v>
      </c>
      <c r="F787" s="1">
        <v>0</v>
      </c>
      <c r="G787" s="1">
        <v>0</v>
      </c>
      <c r="H787" s="1">
        <v>0</v>
      </c>
      <c r="I787" s="1">
        <v>0</v>
      </c>
      <c r="J787" s="5">
        <v>0</v>
      </c>
      <c r="K787" s="5">
        <v>1</v>
      </c>
      <c r="L787" s="5">
        <v>0</v>
      </c>
    </row>
    <row r="788" spans="3:12" x14ac:dyDescent="0.3">
      <c r="C788" s="1">
        <v>31</v>
      </c>
      <c r="D788" s="1">
        <v>2476</v>
      </c>
      <c r="E788" s="1">
        <v>23</v>
      </c>
      <c r="F788" s="1">
        <v>0</v>
      </c>
      <c r="G788" s="1">
        <v>0</v>
      </c>
      <c r="H788" s="1">
        <v>0</v>
      </c>
      <c r="I788" s="1">
        <v>0</v>
      </c>
      <c r="J788" s="5">
        <v>0</v>
      </c>
      <c r="K788" s="5">
        <v>1</v>
      </c>
      <c r="L788" s="5">
        <v>0</v>
      </c>
    </row>
    <row r="789" spans="3:12" x14ac:dyDescent="0.3">
      <c r="C789" s="1">
        <v>32</v>
      </c>
      <c r="D789" s="1">
        <v>2472</v>
      </c>
      <c r="E789" s="1">
        <v>26</v>
      </c>
      <c r="F789" s="1">
        <v>0</v>
      </c>
      <c r="G789" s="1">
        <v>0</v>
      </c>
      <c r="H789" s="1">
        <v>0</v>
      </c>
      <c r="I789" s="1">
        <v>0</v>
      </c>
      <c r="J789" s="5">
        <v>0</v>
      </c>
      <c r="K789" s="5">
        <v>1</v>
      </c>
      <c r="L789" s="5">
        <v>0</v>
      </c>
    </row>
    <row r="790" spans="3:12" x14ac:dyDescent="0.3">
      <c r="C790" s="1">
        <v>33</v>
      </c>
      <c r="D790" s="1">
        <v>2469</v>
      </c>
      <c r="E790" s="1">
        <v>29</v>
      </c>
      <c r="F790" s="1">
        <v>0</v>
      </c>
      <c r="G790" s="1">
        <v>1</v>
      </c>
      <c r="H790" s="1">
        <v>0</v>
      </c>
      <c r="I790" s="1">
        <v>0</v>
      </c>
      <c r="J790" s="5">
        <v>0</v>
      </c>
      <c r="K790" s="5">
        <v>1</v>
      </c>
      <c r="L790" s="5">
        <v>0</v>
      </c>
    </row>
    <row r="791" spans="3:12" x14ac:dyDescent="0.3">
      <c r="C791" s="1">
        <v>34</v>
      </c>
      <c r="D791" s="1">
        <v>2465</v>
      </c>
      <c r="E791" s="1">
        <v>33</v>
      </c>
      <c r="F791" s="1">
        <v>0</v>
      </c>
      <c r="G791" s="1">
        <v>1</v>
      </c>
      <c r="H791" s="1">
        <v>0</v>
      </c>
      <c r="I791" s="1">
        <v>0</v>
      </c>
      <c r="J791" s="5">
        <v>0</v>
      </c>
      <c r="K791" s="5">
        <v>1</v>
      </c>
      <c r="L791" s="5">
        <v>0</v>
      </c>
    </row>
    <row r="792" spans="3:12" x14ac:dyDescent="0.3">
      <c r="C792" s="1">
        <v>35</v>
      </c>
      <c r="D792" s="1">
        <v>2461</v>
      </c>
      <c r="E792" s="1">
        <v>37</v>
      </c>
      <c r="F792" s="1">
        <v>0</v>
      </c>
      <c r="G792" s="1">
        <v>1</v>
      </c>
      <c r="H792" s="1">
        <v>0</v>
      </c>
      <c r="I792" s="1">
        <v>0</v>
      </c>
      <c r="J792" s="5">
        <v>0</v>
      </c>
      <c r="K792" s="5">
        <v>1</v>
      </c>
      <c r="L792" s="5">
        <v>0</v>
      </c>
    </row>
    <row r="793" spans="3:12" x14ac:dyDescent="0.3">
      <c r="C793" s="1">
        <v>36</v>
      </c>
      <c r="D793" s="1">
        <v>2457</v>
      </c>
      <c r="E793" s="1">
        <v>41</v>
      </c>
      <c r="F793" s="1">
        <v>0</v>
      </c>
      <c r="G793" s="1">
        <v>1</v>
      </c>
      <c r="H793" s="1">
        <v>0</v>
      </c>
      <c r="I793" s="1">
        <v>0</v>
      </c>
      <c r="J793" s="5">
        <v>0</v>
      </c>
      <c r="K793" s="5">
        <v>2</v>
      </c>
      <c r="L793" s="5">
        <v>0</v>
      </c>
    </row>
    <row r="794" spans="3:12" x14ac:dyDescent="0.3">
      <c r="C794" s="1">
        <v>37</v>
      </c>
      <c r="D794" s="1">
        <v>2452</v>
      </c>
      <c r="E794" s="1">
        <v>46</v>
      </c>
      <c r="F794" s="1">
        <v>0</v>
      </c>
      <c r="G794" s="1">
        <v>1</v>
      </c>
      <c r="H794" s="1">
        <v>0</v>
      </c>
      <c r="I794" s="1">
        <v>0</v>
      </c>
      <c r="J794" s="5">
        <v>0</v>
      </c>
      <c r="K794" s="5">
        <v>2</v>
      </c>
      <c r="L794" s="5">
        <v>0</v>
      </c>
    </row>
    <row r="795" spans="3:12" x14ac:dyDescent="0.3">
      <c r="C795" s="1">
        <v>38</v>
      </c>
      <c r="D795" s="1">
        <v>2446</v>
      </c>
      <c r="E795" s="1">
        <v>51</v>
      </c>
      <c r="F795" s="1">
        <v>0</v>
      </c>
      <c r="G795" s="1">
        <v>2</v>
      </c>
      <c r="H795" s="1">
        <v>0</v>
      </c>
      <c r="I795" s="1">
        <v>0</v>
      </c>
      <c r="J795" s="5">
        <v>0</v>
      </c>
      <c r="K795" s="5">
        <v>2</v>
      </c>
      <c r="L795" s="5">
        <v>0</v>
      </c>
    </row>
    <row r="796" spans="3:12" x14ac:dyDescent="0.3">
      <c r="C796" s="1">
        <v>39</v>
      </c>
      <c r="D796" s="1">
        <v>2440</v>
      </c>
      <c r="E796" s="1">
        <v>56</v>
      </c>
      <c r="F796" s="1">
        <v>0</v>
      </c>
      <c r="G796" s="1">
        <v>2</v>
      </c>
      <c r="H796" s="1">
        <v>0</v>
      </c>
      <c r="I796" s="1">
        <v>0</v>
      </c>
      <c r="J796" s="5">
        <v>0</v>
      </c>
      <c r="K796" s="5">
        <v>3</v>
      </c>
      <c r="L796" s="5">
        <v>0</v>
      </c>
    </row>
    <row r="797" spans="3:12" x14ac:dyDescent="0.3">
      <c r="C797" s="1">
        <v>40</v>
      </c>
      <c r="D797" s="1">
        <v>2433</v>
      </c>
      <c r="E797" s="1">
        <v>63</v>
      </c>
      <c r="F797" s="1">
        <v>0</v>
      </c>
      <c r="G797" s="1">
        <v>2</v>
      </c>
      <c r="H797" s="1">
        <v>0</v>
      </c>
      <c r="I797" s="1">
        <v>0</v>
      </c>
      <c r="J797" s="5">
        <v>0</v>
      </c>
      <c r="K797" s="5">
        <v>3</v>
      </c>
      <c r="L797" s="5">
        <v>0</v>
      </c>
    </row>
    <row r="798" spans="3:12" x14ac:dyDescent="0.3">
      <c r="C798" s="1">
        <v>41</v>
      </c>
      <c r="D798" s="1">
        <v>2426</v>
      </c>
      <c r="E798" s="1">
        <v>70</v>
      </c>
      <c r="F798" s="1">
        <v>0</v>
      </c>
      <c r="G798" s="1">
        <v>3</v>
      </c>
      <c r="H798" s="1">
        <v>0</v>
      </c>
      <c r="I798" s="1">
        <v>0</v>
      </c>
      <c r="J798" s="5">
        <v>0</v>
      </c>
      <c r="K798" s="5">
        <v>3</v>
      </c>
      <c r="L798" s="5">
        <v>0</v>
      </c>
    </row>
    <row r="799" spans="3:12" x14ac:dyDescent="0.3">
      <c r="C799" s="1">
        <v>42</v>
      </c>
      <c r="D799" s="1">
        <v>2419</v>
      </c>
      <c r="E799" s="1">
        <v>76</v>
      </c>
      <c r="F799" s="1">
        <v>0</v>
      </c>
      <c r="G799" s="1">
        <v>3</v>
      </c>
      <c r="H799" s="1">
        <v>0</v>
      </c>
      <c r="I799" s="1">
        <v>0</v>
      </c>
      <c r="J799" s="5">
        <v>0</v>
      </c>
      <c r="K799" s="5">
        <v>4</v>
      </c>
      <c r="L799" s="5">
        <v>0</v>
      </c>
    </row>
    <row r="800" spans="3:12" x14ac:dyDescent="0.3">
      <c r="C800" s="1">
        <v>43</v>
      </c>
      <c r="D800" s="1">
        <v>2411</v>
      </c>
      <c r="E800" s="1">
        <v>84</v>
      </c>
      <c r="F800" s="1">
        <v>0</v>
      </c>
      <c r="G800" s="1">
        <v>4</v>
      </c>
      <c r="H800" s="1">
        <v>0</v>
      </c>
      <c r="I800" s="1">
        <v>0</v>
      </c>
      <c r="J800" s="5">
        <v>0</v>
      </c>
      <c r="K800" s="5">
        <v>4</v>
      </c>
      <c r="L800" s="5">
        <v>0</v>
      </c>
    </row>
    <row r="801" spans="3:12" x14ac:dyDescent="0.3">
      <c r="C801" s="1">
        <v>44</v>
      </c>
      <c r="D801" s="1">
        <v>2402</v>
      </c>
      <c r="E801" s="1">
        <v>91</v>
      </c>
      <c r="F801" s="1">
        <v>0</v>
      </c>
      <c r="G801" s="1">
        <v>5</v>
      </c>
      <c r="H801" s="1">
        <v>0</v>
      </c>
      <c r="I801" s="1">
        <v>0</v>
      </c>
      <c r="J801" s="5">
        <v>0</v>
      </c>
      <c r="K801" s="5">
        <v>5</v>
      </c>
      <c r="L801" s="5">
        <v>0</v>
      </c>
    </row>
    <row r="802" spans="3:12" x14ac:dyDescent="0.3">
      <c r="C802" s="1">
        <v>45</v>
      </c>
      <c r="D802" s="1">
        <v>2393</v>
      </c>
      <c r="E802" s="1">
        <v>100</v>
      </c>
      <c r="F802" s="1">
        <v>0</v>
      </c>
      <c r="G802" s="1">
        <v>6</v>
      </c>
      <c r="H802" s="1">
        <v>0</v>
      </c>
      <c r="I802" s="1">
        <v>0</v>
      </c>
      <c r="J802" s="5">
        <v>0</v>
      </c>
      <c r="K802" s="5">
        <v>5</v>
      </c>
      <c r="L802" s="5">
        <v>0</v>
      </c>
    </row>
    <row r="803" spans="3:12" x14ac:dyDescent="0.3">
      <c r="C803" s="1">
        <v>46</v>
      </c>
      <c r="D803" s="1">
        <v>2380</v>
      </c>
      <c r="E803" s="1">
        <v>111</v>
      </c>
      <c r="F803" s="1">
        <v>0</v>
      </c>
      <c r="G803" s="1">
        <v>7</v>
      </c>
      <c r="H803" s="1">
        <v>0</v>
      </c>
      <c r="I803" s="1">
        <v>0</v>
      </c>
      <c r="J803" s="5">
        <v>0</v>
      </c>
      <c r="K803" s="5">
        <v>6</v>
      </c>
      <c r="L803" s="5">
        <v>0</v>
      </c>
    </row>
    <row r="804" spans="3:12" x14ac:dyDescent="0.3">
      <c r="C804" s="1">
        <v>47</v>
      </c>
      <c r="D804" s="1">
        <v>2369</v>
      </c>
      <c r="E804" s="1">
        <v>121</v>
      </c>
      <c r="F804" s="1">
        <v>0</v>
      </c>
      <c r="G804" s="1">
        <v>8</v>
      </c>
      <c r="H804" s="1">
        <v>0</v>
      </c>
      <c r="I804" s="1">
        <v>0</v>
      </c>
      <c r="J804" s="5">
        <v>0</v>
      </c>
      <c r="K804" s="5">
        <v>7</v>
      </c>
      <c r="L804" s="5">
        <v>0</v>
      </c>
    </row>
    <row r="805" spans="3:12" x14ac:dyDescent="0.3">
      <c r="C805" s="1">
        <v>48</v>
      </c>
      <c r="D805" s="1">
        <v>2358</v>
      </c>
      <c r="E805" s="1">
        <v>131</v>
      </c>
      <c r="F805" s="1">
        <v>0</v>
      </c>
      <c r="G805" s="1">
        <v>10</v>
      </c>
      <c r="H805" s="1">
        <v>0</v>
      </c>
      <c r="I805" s="1">
        <v>0</v>
      </c>
      <c r="J805" s="5">
        <v>0</v>
      </c>
      <c r="K805" s="5">
        <v>7</v>
      </c>
      <c r="L805" s="5">
        <v>0</v>
      </c>
    </row>
    <row r="806" spans="3:12" x14ac:dyDescent="0.3">
      <c r="C806" s="1">
        <v>49</v>
      </c>
      <c r="D806" s="1">
        <v>2345</v>
      </c>
      <c r="E806" s="1">
        <v>142</v>
      </c>
      <c r="F806" s="1">
        <v>0</v>
      </c>
      <c r="G806" s="1">
        <v>11</v>
      </c>
      <c r="H806" s="1">
        <v>0</v>
      </c>
      <c r="I806" s="1">
        <v>0</v>
      </c>
      <c r="J806" s="5">
        <v>0</v>
      </c>
      <c r="K806" s="5">
        <v>8</v>
      </c>
      <c r="L806" s="5">
        <v>1</v>
      </c>
    </row>
    <row r="807" spans="3:12" x14ac:dyDescent="0.3">
      <c r="C807" s="1">
        <v>50</v>
      </c>
      <c r="D807" s="1">
        <v>2331</v>
      </c>
      <c r="E807" s="1">
        <v>155</v>
      </c>
      <c r="F807" s="1">
        <v>0</v>
      </c>
      <c r="G807" s="1">
        <v>13</v>
      </c>
      <c r="H807" s="1">
        <v>0</v>
      </c>
      <c r="I807" s="1">
        <v>0</v>
      </c>
      <c r="J807" s="5">
        <v>0</v>
      </c>
      <c r="K807" s="5">
        <v>9</v>
      </c>
      <c r="L807" s="5">
        <v>1</v>
      </c>
    </row>
    <row r="808" spans="3:12" x14ac:dyDescent="0.3">
      <c r="C808" s="1">
        <v>51</v>
      </c>
      <c r="D808" s="1">
        <v>2317</v>
      </c>
      <c r="E808" s="1">
        <v>167</v>
      </c>
      <c r="F808" s="1">
        <v>0</v>
      </c>
      <c r="G808" s="1">
        <v>14</v>
      </c>
      <c r="H808" s="1">
        <v>0</v>
      </c>
      <c r="I808" s="1">
        <v>0</v>
      </c>
      <c r="J808" s="5">
        <v>0</v>
      </c>
      <c r="K808" s="5">
        <v>10</v>
      </c>
      <c r="L808" s="5">
        <v>1</v>
      </c>
    </row>
    <row r="809" spans="3:12" x14ac:dyDescent="0.3">
      <c r="C809" s="1">
        <v>52</v>
      </c>
      <c r="D809" s="1">
        <v>2302</v>
      </c>
      <c r="E809" s="1">
        <v>180</v>
      </c>
      <c r="F809" s="1">
        <v>0</v>
      </c>
      <c r="G809" s="1">
        <v>16</v>
      </c>
      <c r="H809" s="1">
        <v>0</v>
      </c>
      <c r="I809" s="1">
        <v>0</v>
      </c>
      <c r="J809" s="5">
        <v>0</v>
      </c>
      <c r="K809" s="5">
        <v>11</v>
      </c>
      <c r="L809" s="5">
        <v>1</v>
      </c>
    </row>
    <row r="810" spans="3:12" x14ac:dyDescent="0.3">
      <c r="C810" s="1">
        <v>53</v>
      </c>
      <c r="D810" s="1">
        <v>2288</v>
      </c>
      <c r="E810" s="1">
        <v>193</v>
      </c>
      <c r="F810" s="1">
        <v>0</v>
      </c>
      <c r="G810" s="1">
        <v>18</v>
      </c>
      <c r="H810" s="1">
        <v>0</v>
      </c>
      <c r="I810" s="1">
        <v>0</v>
      </c>
      <c r="J810" s="5">
        <v>0</v>
      </c>
      <c r="K810" s="5">
        <v>12</v>
      </c>
      <c r="L810" s="5">
        <v>1</v>
      </c>
    </row>
    <row r="811" spans="3:12" x14ac:dyDescent="0.3">
      <c r="C811" s="1">
        <v>54</v>
      </c>
      <c r="D811" s="1">
        <v>2275</v>
      </c>
      <c r="E811" s="1">
        <v>204</v>
      </c>
      <c r="F811" s="1">
        <v>0</v>
      </c>
      <c r="G811" s="1">
        <v>20</v>
      </c>
      <c r="H811" s="1">
        <v>0</v>
      </c>
      <c r="I811" s="1">
        <v>0</v>
      </c>
      <c r="J811" s="5">
        <v>0</v>
      </c>
      <c r="K811" s="5">
        <v>12</v>
      </c>
      <c r="L811" s="5">
        <v>1</v>
      </c>
    </row>
    <row r="812" spans="3:12" x14ac:dyDescent="0.3">
      <c r="C812" s="1">
        <v>55</v>
      </c>
      <c r="D812" s="1">
        <v>2260</v>
      </c>
      <c r="E812" s="1">
        <v>215</v>
      </c>
      <c r="F812" s="1">
        <v>0</v>
      </c>
      <c r="G812" s="1">
        <v>23</v>
      </c>
      <c r="H812" s="1">
        <v>0</v>
      </c>
      <c r="I812" s="1">
        <v>0</v>
      </c>
      <c r="J812" s="5">
        <v>0</v>
      </c>
      <c r="K812" s="5">
        <v>13</v>
      </c>
      <c r="L812" s="5">
        <v>1</v>
      </c>
    </row>
    <row r="813" spans="3:12" x14ac:dyDescent="0.3">
      <c r="C813" s="1">
        <v>56</v>
      </c>
      <c r="D813" s="1">
        <v>2245</v>
      </c>
      <c r="E813" s="1">
        <v>227</v>
      </c>
      <c r="F813" s="1">
        <v>0</v>
      </c>
      <c r="G813" s="1">
        <v>26</v>
      </c>
      <c r="H813" s="1">
        <v>0</v>
      </c>
      <c r="I813" s="1">
        <v>0</v>
      </c>
      <c r="J813" s="5">
        <v>0</v>
      </c>
      <c r="K813" s="5">
        <v>14</v>
      </c>
      <c r="L813" s="5">
        <v>1</v>
      </c>
    </row>
    <row r="814" spans="3:12" x14ac:dyDescent="0.3">
      <c r="C814" s="1">
        <v>57</v>
      </c>
      <c r="D814" s="1">
        <v>2229</v>
      </c>
      <c r="E814" s="1">
        <v>240</v>
      </c>
      <c r="F814" s="1">
        <v>0</v>
      </c>
      <c r="G814" s="1">
        <v>30</v>
      </c>
      <c r="H814" s="1">
        <v>0</v>
      </c>
      <c r="I814" s="1">
        <v>0</v>
      </c>
      <c r="J814" s="5">
        <v>0</v>
      </c>
      <c r="K814" s="5">
        <v>15</v>
      </c>
      <c r="L814" s="5">
        <v>1</v>
      </c>
    </row>
    <row r="815" spans="3:12" x14ac:dyDescent="0.3">
      <c r="C815" s="1">
        <v>58</v>
      </c>
      <c r="D815" s="1">
        <v>2212</v>
      </c>
      <c r="E815" s="1">
        <v>254</v>
      </c>
      <c r="F815" s="1">
        <v>0</v>
      </c>
      <c r="G815" s="1">
        <v>33</v>
      </c>
      <c r="H815" s="1">
        <v>0</v>
      </c>
      <c r="I815" s="1">
        <v>0</v>
      </c>
      <c r="J815" s="5">
        <v>0</v>
      </c>
      <c r="K815" s="5">
        <v>16</v>
      </c>
      <c r="L815" s="5">
        <v>1</v>
      </c>
    </row>
    <row r="816" spans="3:12" x14ac:dyDescent="0.3">
      <c r="C816" s="1">
        <v>59</v>
      </c>
      <c r="D816" s="1">
        <v>2195</v>
      </c>
      <c r="E816" s="1">
        <v>266</v>
      </c>
      <c r="F816" s="1">
        <v>0</v>
      </c>
      <c r="G816" s="1">
        <v>37</v>
      </c>
      <c r="H816" s="1">
        <v>0</v>
      </c>
      <c r="I816" s="1">
        <v>0</v>
      </c>
      <c r="J816" s="5">
        <v>0</v>
      </c>
      <c r="K816" s="5">
        <v>18</v>
      </c>
      <c r="L816" s="5">
        <v>1</v>
      </c>
    </row>
    <row r="817" spans="3:12" x14ac:dyDescent="0.3">
      <c r="C817" s="1">
        <v>60</v>
      </c>
      <c r="D817" s="1">
        <v>2178</v>
      </c>
      <c r="E817" s="1">
        <v>280</v>
      </c>
      <c r="F817" s="1">
        <v>0</v>
      </c>
      <c r="G817" s="1">
        <v>41</v>
      </c>
      <c r="H817" s="1">
        <v>0</v>
      </c>
      <c r="I817" s="1">
        <v>0</v>
      </c>
      <c r="J817" s="5">
        <v>0</v>
      </c>
      <c r="K817" s="5">
        <v>19</v>
      </c>
      <c r="L817" s="5">
        <v>2</v>
      </c>
    </row>
    <row r="818" spans="3:12" x14ac:dyDescent="0.3">
      <c r="C818" s="1">
        <v>61</v>
      </c>
      <c r="D818" s="1">
        <v>2160</v>
      </c>
      <c r="E818" s="1">
        <v>293</v>
      </c>
      <c r="F818" s="1">
        <v>0</v>
      </c>
      <c r="G818" s="1">
        <v>45</v>
      </c>
      <c r="H818" s="1">
        <v>0</v>
      </c>
      <c r="I818" s="1">
        <v>0</v>
      </c>
      <c r="J818" s="5">
        <v>0</v>
      </c>
      <c r="K818" s="5">
        <v>19</v>
      </c>
      <c r="L818" s="5">
        <v>2</v>
      </c>
    </row>
    <row r="819" spans="3:12" x14ac:dyDescent="0.3">
      <c r="C819" s="1">
        <v>62</v>
      </c>
      <c r="D819" s="1">
        <v>2142</v>
      </c>
      <c r="E819" s="1">
        <v>306</v>
      </c>
      <c r="F819" s="1">
        <v>0</v>
      </c>
      <c r="G819" s="1">
        <v>50</v>
      </c>
      <c r="H819" s="1">
        <v>0</v>
      </c>
      <c r="I819" s="1">
        <v>0</v>
      </c>
      <c r="J819" s="5">
        <v>0</v>
      </c>
      <c r="K819" s="5">
        <v>20</v>
      </c>
      <c r="L819" s="5">
        <v>2</v>
      </c>
    </row>
    <row r="820" spans="3:12" x14ac:dyDescent="0.3">
      <c r="C820" s="1">
        <v>63</v>
      </c>
      <c r="D820" s="1">
        <v>2125</v>
      </c>
      <c r="E820" s="1">
        <v>318</v>
      </c>
      <c r="F820" s="1">
        <v>0</v>
      </c>
      <c r="G820" s="1">
        <v>56</v>
      </c>
      <c r="H820" s="1">
        <v>0</v>
      </c>
      <c r="I820" s="1">
        <v>0</v>
      </c>
      <c r="J820" s="5">
        <v>0</v>
      </c>
      <c r="K820" s="5">
        <v>21</v>
      </c>
      <c r="L820" s="5">
        <v>2</v>
      </c>
    </row>
    <row r="821" spans="3:12" x14ac:dyDescent="0.3">
      <c r="C821" s="1">
        <v>64</v>
      </c>
      <c r="D821" s="1">
        <v>2109</v>
      </c>
      <c r="E821" s="1">
        <v>326</v>
      </c>
      <c r="F821" s="1">
        <v>0</v>
      </c>
      <c r="G821" s="1">
        <v>62</v>
      </c>
      <c r="H821" s="1">
        <v>0</v>
      </c>
      <c r="I821" s="1">
        <v>0</v>
      </c>
      <c r="J821" s="5">
        <v>0</v>
      </c>
      <c r="K821" s="5">
        <v>22</v>
      </c>
      <c r="L821" s="5">
        <v>2</v>
      </c>
    </row>
    <row r="822" spans="3:12" x14ac:dyDescent="0.3">
      <c r="C822" s="1">
        <v>65</v>
      </c>
      <c r="D822" s="1">
        <v>2093</v>
      </c>
      <c r="E822" s="1">
        <v>335</v>
      </c>
      <c r="F822" s="1">
        <v>0</v>
      </c>
      <c r="G822" s="1">
        <v>70</v>
      </c>
      <c r="H822" s="1">
        <v>0</v>
      </c>
      <c r="I822" s="1">
        <v>0</v>
      </c>
      <c r="J822" s="5">
        <v>0</v>
      </c>
      <c r="K822" s="5">
        <v>23</v>
      </c>
      <c r="L822" s="5">
        <v>2</v>
      </c>
    </row>
    <row r="823" spans="3:12" x14ac:dyDescent="0.3">
      <c r="C823" s="1">
        <v>66</v>
      </c>
      <c r="D823" s="1">
        <v>2079</v>
      </c>
      <c r="E823" s="1">
        <v>343</v>
      </c>
      <c r="F823" s="1">
        <v>0</v>
      </c>
      <c r="G823" s="1">
        <v>77</v>
      </c>
      <c r="H823" s="1">
        <v>0</v>
      </c>
      <c r="I823" s="1">
        <v>0</v>
      </c>
      <c r="J823" s="5">
        <v>0</v>
      </c>
      <c r="K823" s="5">
        <v>24</v>
      </c>
      <c r="L823" s="5">
        <v>2</v>
      </c>
    </row>
    <row r="824" spans="3:12" x14ac:dyDescent="0.3">
      <c r="C824" s="1">
        <v>67</v>
      </c>
      <c r="D824" s="1">
        <v>2064</v>
      </c>
      <c r="E824" s="1">
        <v>351</v>
      </c>
      <c r="F824" s="1">
        <v>0</v>
      </c>
      <c r="G824" s="1">
        <v>83</v>
      </c>
      <c r="H824" s="1">
        <v>0</v>
      </c>
      <c r="I824" s="1">
        <v>0</v>
      </c>
      <c r="J824" s="5">
        <v>0</v>
      </c>
      <c r="K824" s="5">
        <v>25</v>
      </c>
      <c r="L824" s="5">
        <v>2</v>
      </c>
    </row>
    <row r="825" spans="3:12" x14ac:dyDescent="0.3">
      <c r="C825" s="1">
        <v>68</v>
      </c>
      <c r="D825" s="1">
        <v>2050</v>
      </c>
      <c r="E825" s="1">
        <v>357</v>
      </c>
      <c r="F825" s="1">
        <v>0</v>
      </c>
      <c r="G825" s="1">
        <v>91</v>
      </c>
      <c r="H825" s="1">
        <v>0</v>
      </c>
      <c r="I825" s="1">
        <v>0</v>
      </c>
      <c r="J825" s="5">
        <v>0</v>
      </c>
      <c r="K825" s="5">
        <v>26</v>
      </c>
      <c r="L825" s="5">
        <v>2</v>
      </c>
    </row>
    <row r="826" spans="3:12" x14ac:dyDescent="0.3">
      <c r="C826" s="1">
        <v>69</v>
      </c>
      <c r="D826" s="1">
        <v>2039</v>
      </c>
      <c r="E826" s="1">
        <v>359</v>
      </c>
      <c r="F826" s="1">
        <v>0</v>
      </c>
      <c r="G826" s="1">
        <v>101</v>
      </c>
      <c r="H826" s="1">
        <v>0</v>
      </c>
      <c r="I826" s="1">
        <v>0</v>
      </c>
      <c r="J826" s="5">
        <v>0</v>
      </c>
      <c r="K826" s="5">
        <v>27</v>
      </c>
      <c r="L826" s="5">
        <v>2</v>
      </c>
    </row>
    <row r="827" spans="3:12" x14ac:dyDescent="0.3">
      <c r="C827" s="1">
        <v>70</v>
      </c>
      <c r="D827" s="1">
        <v>2026</v>
      </c>
      <c r="E827" s="1">
        <v>362</v>
      </c>
      <c r="F827" s="1">
        <v>0</v>
      </c>
      <c r="G827" s="1">
        <v>110</v>
      </c>
      <c r="H827" s="1">
        <v>0</v>
      </c>
      <c r="I827" s="1">
        <v>0</v>
      </c>
      <c r="J827" s="5">
        <v>0</v>
      </c>
      <c r="K827" s="5">
        <v>28</v>
      </c>
      <c r="L827" s="5">
        <v>2</v>
      </c>
    </row>
    <row r="828" spans="3:12" x14ac:dyDescent="0.3">
      <c r="C828" s="1">
        <v>71</v>
      </c>
      <c r="D828" s="1">
        <v>2014</v>
      </c>
      <c r="E828" s="1">
        <v>363</v>
      </c>
      <c r="F828" s="1">
        <v>0</v>
      </c>
      <c r="G828" s="1">
        <v>121</v>
      </c>
      <c r="H828" s="1">
        <v>0</v>
      </c>
      <c r="I828" s="1">
        <v>0</v>
      </c>
      <c r="J828" s="5">
        <v>0</v>
      </c>
      <c r="K828" s="5">
        <v>29</v>
      </c>
      <c r="L828" s="5">
        <v>2</v>
      </c>
    </row>
    <row r="829" spans="3:12" x14ac:dyDescent="0.3">
      <c r="C829" s="1">
        <v>72</v>
      </c>
      <c r="D829" s="1">
        <v>2004</v>
      </c>
      <c r="E829" s="1">
        <v>363</v>
      </c>
      <c r="F829" s="1">
        <v>0</v>
      </c>
      <c r="G829" s="1">
        <v>132</v>
      </c>
      <c r="H829" s="1">
        <v>0</v>
      </c>
      <c r="I829" s="1">
        <v>0</v>
      </c>
      <c r="J829" s="5">
        <v>0</v>
      </c>
      <c r="K829" s="5">
        <v>29</v>
      </c>
      <c r="L829" s="5">
        <v>3</v>
      </c>
    </row>
    <row r="830" spans="3:12" x14ac:dyDescent="0.3">
      <c r="C830" s="1">
        <v>73</v>
      </c>
      <c r="D830" s="1">
        <v>1993</v>
      </c>
      <c r="E830" s="1">
        <v>363</v>
      </c>
      <c r="F830" s="1">
        <v>0</v>
      </c>
      <c r="G830" s="1">
        <v>142</v>
      </c>
      <c r="H830" s="1">
        <v>0</v>
      </c>
      <c r="I830" s="1">
        <v>0</v>
      </c>
      <c r="J830" s="5">
        <v>0</v>
      </c>
      <c r="K830" s="5">
        <v>29</v>
      </c>
      <c r="L830" s="5">
        <v>3</v>
      </c>
    </row>
    <row r="831" spans="3:12" x14ac:dyDescent="0.3">
      <c r="C831" s="1">
        <v>74</v>
      </c>
      <c r="D831" s="1">
        <v>1983</v>
      </c>
      <c r="E831" s="1">
        <v>363</v>
      </c>
      <c r="F831" s="1">
        <v>0</v>
      </c>
      <c r="G831" s="1">
        <v>152</v>
      </c>
      <c r="H831" s="1">
        <v>0</v>
      </c>
      <c r="I831" s="1">
        <v>0</v>
      </c>
      <c r="J831" s="5">
        <v>0</v>
      </c>
      <c r="K831" s="5">
        <v>29</v>
      </c>
      <c r="L831" s="5">
        <v>2</v>
      </c>
    </row>
    <row r="832" spans="3:12" x14ac:dyDescent="0.3">
      <c r="C832" s="1">
        <v>75</v>
      </c>
      <c r="D832" s="1">
        <v>1975</v>
      </c>
      <c r="E832" s="1">
        <v>359</v>
      </c>
      <c r="F832" s="1">
        <v>0</v>
      </c>
      <c r="G832" s="1">
        <v>164</v>
      </c>
      <c r="H832" s="1">
        <v>0</v>
      </c>
      <c r="I832" s="1">
        <v>0</v>
      </c>
      <c r="J832" s="5">
        <v>0</v>
      </c>
      <c r="K832" s="5">
        <v>29</v>
      </c>
      <c r="L832" s="5">
        <v>2</v>
      </c>
    </row>
    <row r="833" spans="3:12" x14ac:dyDescent="0.3">
      <c r="C833" s="1">
        <v>76</v>
      </c>
      <c r="D833" s="1">
        <v>1967</v>
      </c>
      <c r="E833" s="1">
        <v>355</v>
      </c>
      <c r="F833" s="1">
        <v>0</v>
      </c>
      <c r="G833" s="1">
        <v>175</v>
      </c>
      <c r="H833" s="1">
        <v>0</v>
      </c>
      <c r="I833" s="1">
        <v>0</v>
      </c>
      <c r="J833" s="5">
        <v>0</v>
      </c>
      <c r="K833" s="5">
        <v>29</v>
      </c>
      <c r="L833" s="5">
        <v>2</v>
      </c>
    </row>
    <row r="834" spans="3:12" x14ac:dyDescent="0.3">
      <c r="C834" s="1">
        <v>77</v>
      </c>
      <c r="D834" s="1">
        <v>1960</v>
      </c>
      <c r="E834" s="1">
        <v>349</v>
      </c>
      <c r="F834" s="1">
        <v>0</v>
      </c>
      <c r="G834" s="1">
        <v>189</v>
      </c>
      <c r="H834" s="1">
        <v>0</v>
      </c>
      <c r="I834" s="1">
        <v>0</v>
      </c>
      <c r="J834" s="5">
        <v>0</v>
      </c>
      <c r="K834" s="5">
        <v>28</v>
      </c>
      <c r="L834" s="5">
        <v>2</v>
      </c>
    </row>
    <row r="835" spans="3:12" x14ac:dyDescent="0.3">
      <c r="C835" s="1">
        <v>78</v>
      </c>
      <c r="D835" s="1">
        <v>1953</v>
      </c>
      <c r="E835" s="1">
        <v>343</v>
      </c>
      <c r="F835" s="1">
        <v>0</v>
      </c>
      <c r="G835" s="1">
        <v>201</v>
      </c>
      <c r="H835" s="1">
        <v>0</v>
      </c>
      <c r="I835" s="1">
        <v>0</v>
      </c>
      <c r="J835" s="5">
        <v>0</v>
      </c>
      <c r="K835" s="5">
        <v>28</v>
      </c>
      <c r="L835" s="5">
        <v>2</v>
      </c>
    </row>
    <row r="836" spans="3:12" x14ac:dyDescent="0.3">
      <c r="C836" s="1">
        <v>79</v>
      </c>
      <c r="D836" s="1">
        <v>1947</v>
      </c>
      <c r="E836" s="1">
        <v>336</v>
      </c>
      <c r="F836" s="1">
        <v>0</v>
      </c>
      <c r="G836" s="1">
        <v>214</v>
      </c>
      <c r="H836" s="1">
        <v>0</v>
      </c>
      <c r="I836" s="1">
        <v>0</v>
      </c>
      <c r="J836" s="5">
        <v>0</v>
      </c>
      <c r="K836" s="5">
        <v>28</v>
      </c>
      <c r="L836" s="5">
        <v>2</v>
      </c>
    </row>
    <row r="837" spans="3:12" x14ac:dyDescent="0.3">
      <c r="C837" s="1">
        <v>80</v>
      </c>
      <c r="D837" s="1">
        <v>1941</v>
      </c>
      <c r="E837" s="1">
        <v>328</v>
      </c>
      <c r="F837" s="1">
        <v>0</v>
      </c>
      <c r="G837" s="1">
        <v>229</v>
      </c>
      <c r="H837" s="1">
        <v>0</v>
      </c>
      <c r="I837" s="1">
        <v>1</v>
      </c>
      <c r="J837" s="5">
        <v>0</v>
      </c>
      <c r="K837" s="5">
        <v>28</v>
      </c>
      <c r="L837" s="5">
        <v>2</v>
      </c>
    </row>
    <row r="838" spans="3:12" x14ac:dyDescent="0.3">
      <c r="C838" s="1">
        <v>81</v>
      </c>
      <c r="D838" s="1">
        <v>1935</v>
      </c>
      <c r="E838" s="1">
        <v>318</v>
      </c>
      <c r="F838" s="1">
        <v>0</v>
      </c>
      <c r="G838" s="1">
        <v>245</v>
      </c>
      <c r="H838" s="1">
        <v>0</v>
      </c>
      <c r="I838" s="1">
        <v>1</v>
      </c>
      <c r="J838" s="5">
        <v>0</v>
      </c>
      <c r="K838" s="5">
        <v>27</v>
      </c>
      <c r="L838" s="5">
        <v>2</v>
      </c>
    </row>
    <row r="839" spans="3:12" x14ac:dyDescent="0.3">
      <c r="C839" s="1">
        <v>82</v>
      </c>
      <c r="D839" s="1">
        <v>1930</v>
      </c>
      <c r="E839" s="1">
        <v>308</v>
      </c>
      <c r="F839" s="1">
        <v>0</v>
      </c>
      <c r="G839" s="1">
        <v>259</v>
      </c>
      <c r="H839" s="1">
        <v>0</v>
      </c>
      <c r="I839" s="1">
        <v>1</v>
      </c>
      <c r="J839" s="5">
        <v>0</v>
      </c>
      <c r="K839" s="5">
        <v>27</v>
      </c>
      <c r="L839" s="5">
        <v>2</v>
      </c>
    </row>
    <row r="840" spans="3:12" x14ac:dyDescent="0.3">
      <c r="C840" s="1">
        <v>83</v>
      </c>
      <c r="D840" s="1">
        <v>1926</v>
      </c>
      <c r="E840" s="1">
        <v>296</v>
      </c>
      <c r="F840" s="1">
        <v>0</v>
      </c>
      <c r="G840" s="1">
        <v>276</v>
      </c>
      <c r="H840" s="1">
        <v>0</v>
      </c>
      <c r="I840" s="1">
        <v>1</v>
      </c>
      <c r="J840" s="5">
        <v>0</v>
      </c>
      <c r="K840" s="5">
        <v>26</v>
      </c>
      <c r="L840" s="5">
        <v>2</v>
      </c>
    </row>
    <row r="841" spans="3:12" x14ac:dyDescent="0.3">
      <c r="C841" s="1">
        <v>84</v>
      </c>
      <c r="D841" s="1">
        <v>1921</v>
      </c>
      <c r="E841" s="1">
        <v>286</v>
      </c>
      <c r="F841" s="1">
        <v>0</v>
      </c>
      <c r="G841" s="1">
        <v>290</v>
      </c>
      <c r="H841" s="1">
        <v>0</v>
      </c>
      <c r="I841" s="1">
        <v>1</v>
      </c>
      <c r="J841" s="5">
        <v>0</v>
      </c>
      <c r="K841" s="5">
        <v>25</v>
      </c>
      <c r="L841" s="5">
        <v>2</v>
      </c>
    </row>
    <row r="842" spans="3:12" x14ac:dyDescent="0.3">
      <c r="C842" s="1">
        <v>85</v>
      </c>
      <c r="D842" s="1">
        <v>1916</v>
      </c>
      <c r="E842" s="1">
        <v>275</v>
      </c>
      <c r="F842" s="1">
        <v>0</v>
      </c>
      <c r="G842" s="1">
        <v>306</v>
      </c>
      <c r="H842" s="1">
        <v>0</v>
      </c>
      <c r="I842" s="1">
        <v>1</v>
      </c>
      <c r="J842" s="5">
        <v>0</v>
      </c>
      <c r="K842" s="5">
        <v>24</v>
      </c>
      <c r="L842" s="5">
        <v>2</v>
      </c>
    </row>
    <row r="843" spans="3:12" x14ac:dyDescent="0.3">
      <c r="C843" s="1">
        <v>86</v>
      </c>
      <c r="D843" s="1">
        <v>1911</v>
      </c>
      <c r="E843" s="1">
        <v>265</v>
      </c>
      <c r="F843" s="1">
        <v>0</v>
      </c>
      <c r="G843" s="1">
        <v>321</v>
      </c>
      <c r="H843" s="1">
        <v>0</v>
      </c>
      <c r="I843" s="1">
        <v>1</v>
      </c>
      <c r="J843" s="5">
        <v>0</v>
      </c>
      <c r="K843" s="5">
        <v>22</v>
      </c>
      <c r="L843" s="5">
        <v>2</v>
      </c>
    </row>
    <row r="844" spans="3:12" x14ac:dyDescent="0.3">
      <c r="C844" s="1">
        <v>87</v>
      </c>
      <c r="D844" s="1">
        <v>1908</v>
      </c>
      <c r="E844" s="1">
        <v>253</v>
      </c>
      <c r="F844" s="1">
        <v>0</v>
      </c>
      <c r="G844" s="1">
        <v>336</v>
      </c>
      <c r="H844" s="1">
        <v>0</v>
      </c>
      <c r="I844" s="1">
        <v>1</v>
      </c>
      <c r="J844" s="5">
        <v>0</v>
      </c>
      <c r="K844" s="5">
        <v>22</v>
      </c>
      <c r="L844" s="5">
        <v>2</v>
      </c>
    </row>
    <row r="845" spans="3:12" x14ac:dyDescent="0.3">
      <c r="C845" s="1">
        <v>88</v>
      </c>
      <c r="D845" s="1">
        <v>1903</v>
      </c>
      <c r="E845" s="1">
        <v>243</v>
      </c>
      <c r="F845" s="1">
        <v>0</v>
      </c>
      <c r="G845" s="1">
        <v>351</v>
      </c>
      <c r="H845" s="1">
        <v>0</v>
      </c>
      <c r="I845" s="1">
        <v>1</v>
      </c>
      <c r="J845" s="5">
        <v>0</v>
      </c>
      <c r="K845" s="5">
        <v>21</v>
      </c>
      <c r="L845" s="5">
        <v>2</v>
      </c>
    </row>
    <row r="846" spans="3:12" x14ac:dyDescent="0.3">
      <c r="C846" s="1">
        <v>89</v>
      </c>
      <c r="D846" s="1">
        <v>1900</v>
      </c>
      <c r="E846" s="1">
        <v>231</v>
      </c>
      <c r="F846" s="1">
        <v>0</v>
      </c>
      <c r="G846" s="1">
        <v>367</v>
      </c>
      <c r="H846" s="1">
        <v>0</v>
      </c>
      <c r="I846" s="1">
        <v>1</v>
      </c>
      <c r="J846" s="5">
        <v>0</v>
      </c>
      <c r="K846" s="5">
        <v>20</v>
      </c>
      <c r="L846" s="5">
        <v>2</v>
      </c>
    </row>
    <row r="847" spans="3:12" x14ac:dyDescent="0.3">
      <c r="C847" s="1">
        <v>90</v>
      </c>
      <c r="D847" s="1">
        <v>1896</v>
      </c>
      <c r="E847" s="1">
        <v>220</v>
      </c>
      <c r="F847" s="1">
        <v>0</v>
      </c>
      <c r="G847" s="1">
        <v>381</v>
      </c>
      <c r="H847" s="1">
        <v>0</v>
      </c>
      <c r="I847" s="1">
        <v>1</v>
      </c>
      <c r="J847" s="5">
        <v>0</v>
      </c>
      <c r="K847" s="5">
        <v>18</v>
      </c>
      <c r="L847" s="5">
        <v>2</v>
      </c>
    </row>
    <row r="848" spans="3:12" x14ac:dyDescent="0.3">
      <c r="C848" s="1">
        <v>91</v>
      </c>
      <c r="D848" s="1">
        <v>1893</v>
      </c>
      <c r="E848" s="1">
        <v>208</v>
      </c>
      <c r="F848" s="1">
        <v>0</v>
      </c>
      <c r="G848" s="1">
        <v>396</v>
      </c>
      <c r="H848" s="1">
        <v>0</v>
      </c>
      <c r="I848" s="1">
        <v>1</v>
      </c>
      <c r="J848" s="5">
        <v>0</v>
      </c>
      <c r="K848" s="5">
        <v>17</v>
      </c>
      <c r="L848" s="5">
        <v>1</v>
      </c>
    </row>
    <row r="849" spans="3:12" x14ac:dyDescent="0.3">
      <c r="C849" s="1">
        <v>92</v>
      </c>
      <c r="D849" s="1">
        <v>1890</v>
      </c>
      <c r="E849" s="1">
        <v>197</v>
      </c>
      <c r="F849" s="1">
        <v>0</v>
      </c>
      <c r="G849" s="1">
        <v>410</v>
      </c>
      <c r="H849" s="1">
        <v>0</v>
      </c>
      <c r="I849" s="1">
        <v>1</v>
      </c>
      <c r="J849" s="5">
        <v>0</v>
      </c>
      <c r="K849" s="5">
        <v>17</v>
      </c>
      <c r="L849" s="5">
        <v>1</v>
      </c>
    </row>
    <row r="850" spans="3:12" x14ac:dyDescent="0.3">
      <c r="C850" s="1">
        <v>93</v>
      </c>
      <c r="D850" s="1">
        <v>1888</v>
      </c>
      <c r="E850" s="1">
        <v>185</v>
      </c>
      <c r="F850" s="1">
        <v>0</v>
      </c>
      <c r="G850" s="1">
        <v>424</v>
      </c>
      <c r="H850" s="1">
        <v>0</v>
      </c>
      <c r="I850" s="1">
        <v>1</v>
      </c>
      <c r="J850" s="5">
        <v>0</v>
      </c>
      <c r="K850" s="5">
        <v>16</v>
      </c>
      <c r="L850" s="5">
        <v>1</v>
      </c>
    </row>
    <row r="851" spans="3:12" x14ac:dyDescent="0.3">
      <c r="C851" s="1">
        <v>94</v>
      </c>
      <c r="D851" s="1">
        <v>1885</v>
      </c>
      <c r="E851" s="1">
        <v>174</v>
      </c>
      <c r="F851" s="1">
        <v>0</v>
      </c>
      <c r="G851" s="1">
        <v>438</v>
      </c>
      <c r="H851" s="1">
        <v>0</v>
      </c>
      <c r="I851" s="1">
        <v>1</v>
      </c>
      <c r="J851" s="5">
        <v>0</v>
      </c>
      <c r="K851" s="5">
        <v>15</v>
      </c>
      <c r="L851" s="5">
        <v>1</v>
      </c>
    </row>
    <row r="852" spans="3:12" x14ac:dyDescent="0.3">
      <c r="C852" s="1">
        <v>95</v>
      </c>
      <c r="D852" s="1">
        <v>1882</v>
      </c>
      <c r="E852" s="1">
        <v>164</v>
      </c>
      <c r="F852" s="1">
        <v>0</v>
      </c>
      <c r="G852" s="1">
        <v>450</v>
      </c>
      <c r="H852" s="1">
        <v>0</v>
      </c>
      <c r="I852" s="1">
        <v>1</v>
      </c>
      <c r="J852" s="5">
        <v>0</v>
      </c>
      <c r="K852" s="5">
        <v>14</v>
      </c>
      <c r="L852" s="5">
        <v>1</v>
      </c>
    </row>
    <row r="853" spans="3:12" x14ac:dyDescent="0.3">
      <c r="C853" s="1">
        <v>96</v>
      </c>
      <c r="D853" s="1">
        <v>1880</v>
      </c>
      <c r="E853" s="1">
        <v>154</v>
      </c>
      <c r="F853" s="1">
        <v>0</v>
      </c>
      <c r="G853" s="1">
        <v>464</v>
      </c>
      <c r="H853" s="1">
        <v>0</v>
      </c>
      <c r="I853" s="1">
        <v>1</v>
      </c>
      <c r="J853" s="5">
        <v>0</v>
      </c>
      <c r="K853" s="5">
        <v>13</v>
      </c>
      <c r="L853" s="5">
        <v>1</v>
      </c>
    </row>
    <row r="854" spans="3:12" x14ac:dyDescent="0.3">
      <c r="C854" s="1">
        <v>97</v>
      </c>
      <c r="D854" s="1">
        <v>1878</v>
      </c>
      <c r="E854" s="1">
        <v>145</v>
      </c>
      <c r="F854" s="1">
        <v>0</v>
      </c>
      <c r="G854" s="1">
        <v>475</v>
      </c>
      <c r="H854" s="1">
        <v>0</v>
      </c>
      <c r="I854" s="1">
        <v>1</v>
      </c>
      <c r="J854" s="5">
        <v>0</v>
      </c>
      <c r="K854" s="5">
        <v>12</v>
      </c>
      <c r="L854" s="5">
        <v>1</v>
      </c>
    </row>
    <row r="855" spans="3:12" x14ac:dyDescent="0.3">
      <c r="C855" s="1">
        <v>98</v>
      </c>
      <c r="D855" s="1">
        <v>1876</v>
      </c>
      <c r="E855" s="1">
        <v>135</v>
      </c>
      <c r="F855" s="1">
        <v>0</v>
      </c>
      <c r="G855" s="1">
        <v>486</v>
      </c>
      <c r="H855" s="1">
        <v>0</v>
      </c>
      <c r="I855" s="1">
        <v>1</v>
      </c>
      <c r="J855" s="5">
        <v>0</v>
      </c>
      <c r="K855" s="5">
        <v>11</v>
      </c>
      <c r="L855" s="5">
        <v>1</v>
      </c>
    </row>
    <row r="856" spans="3:12" x14ac:dyDescent="0.3">
      <c r="C856" s="1">
        <v>99</v>
      </c>
      <c r="D856" s="1">
        <v>1874</v>
      </c>
      <c r="E856" s="1">
        <v>127</v>
      </c>
      <c r="F856" s="1">
        <v>0</v>
      </c>
      <c r="G856" s="1">
        <v>496</v>
      </c>
      <c r="H856" s="1">
        <v>0</v>
      </c>
      <c r="I856" s="1">
        <v>1</v>
      </c>
      <c r="J856" s="5">
        <v>0</v>
      </c>
      <c r="K856" s="5">
        <v>11</v>
      </c>
      <c r="L856" s="5">
        <v>1</v>
      </c>
    </row>
    <row r="857" spans="3:12" x14ac:dyDescent="0.3">
      <c r="C857" s="1">
        <v>100</v>
      </c>
      <c r="D857" s="1">
        <v>1872</v>
      </c>
      <c r="E857" s="1">
        <v>119</v>
      </c>
      <c r="F857" s="1">
        <v>0</v>
      </c>
      <c r="G857" s="1">
        <v>506</v>
      </c>
      <c r="H857" s="1">
        <v>0</v>
      </c>
      <c r="I857" s="1">
        <v>1</v>
      </c>
      <c r="J857" s="5">
        <v>0</v>
      </c>
      <c r="K857" s="5">
        <v>10</v>
      </c>
      <c r="L857" s="5">
        <v>1</v>
      </c>
    </row>
    <row r="858" spans="3:12" x14ac:dyDescent="0.3">
      <c r="C858" s="1">
        <v>101</v>
      </c>
      <c r="D858" s="1">
        <v>1871</v>
      </c>
      <c r="E858" s="1">
        <v>112</v>
      </c>
      <c r="F858" s="1">
        <v>0</v>
      </c>
      <c r="G858" s="1">
        <v>515</v>
      </c>
      <c r="H858" s="1">
        <v>0</v>
      </c>
      <c r="I858" s="1">
        <v>1</v>
      </c>
      <c r="J858" s="5">
        <v>0</v>
      </c>
      <c r="K858" s="5">
        <v>10</v>
      </c>
      <c r="L858" s="5">
        <v>0</v>
      </c>
    </row>
    <row r="859" spans="3:12" x14ac:dyDescent="0.3">
      <c r="C859" s="1">
        <v>102</v>
      </c>
      <c r="D859" s="1">
        <v>1869</v>
      </c>
      <c r="E859" s="1">
        <v>104</v>
      </c>
      <c r="F859" s="1">
        <v>0</v>
      </c>
      <c r="G859" s="1">
        <v>524</v>
      </c>
      <c r="H859" s="1">
        <v>0</v>
      </c>
      <c r="I859" s="1">
        <v>1</v>
      </c>
      <c r="J859" s="5">
        <v>0</v>
      </c>
      <c r="K859" s="5">
        <v>9</v>
      </c>
      <c r="L859" s="5">
        <v>0</v>
      </c>
    </row>
    <row r="860" spans="3:12" x14ac:dyDescent="0.3">
      <c r="C860" s="1">
        <v>103</v>
      </c>
      <c r="D860" s="1">
        <v>1868</v>
      </c>
      <c r="E860" s="1">
        <v>98</v>
      </c>
      <c r="F860" s="1">
        <v>0</v>
      </c>
      <c r="G860" s="1">
        <v>531</v>
      </c>
      <c r="H860" s="1">
        <v>0</v>
      </c>
      <c r="I860" s="1">
        <v>1</v>
      </c>
      <c r="J860" s="5">
        <v>0</v>
      </c>
      <c r="K860" s="5">
        <v>9</v>
      </c>
      <c r="L860" s="5">
        <v>0</v>
      </c>
    </row>
    <row r="861" spans="3:12" x14ac:dyDescent="0.3">
      <c r="C861" s="1">
        <v>104</v>
      </c>
      <c r="D861" s="1">
        <v>1867</v>
      </c>
      <c r="E861" s="1">
        <v>92</v>
      </c>
      <c r="F861" s="1">
        <v>0</v>
      </c>
      <c r="G861" s="1">
        <v>539</v>
      </c>
      <c r="H861" s="1">
        <v>0</v>
      </c>
      <c r="I861" s="1">
        <v>1</v>
      </c>
      <c r="J861" s="5">
        <v>0</v>
      </c>
      <c r="K861" s="5">
        <v>8</v>
      </c>
      <c r="L861" s="5">
        <v>0</v>
      </c>
    </row>
    <row r="862" spans="3:12" x14ac:dyDescent="0.3">
      <c r="C862" s="1">
        <v>105</v>
      </c>
      <c r="D862" s="1">
        <v>1865</v>
      </c>
      <c r="E862" s="1">
        <v>86</v>
      </c>
      <c r="F862" s="1">
        <v>0</v>
      </c>
      <c r="G862" s="1">
        <v>546</v>
      </c>
      <c r="H862" s="1">
        <v>0</v>
      </c>
      <c r="I862" s="1">
        <v>1</v>
      </c>
      <c r="J862" s="5">
        <v>0</v>
      </c>
      <c r="K862" s="5">
        <v>8</v>
      </c>
      <c r="L862" s="5">
        <v>0</v>
      </c>
    </row>
    <row r="863" spans="3:12" x14ac:dyDescent="0.3">
      <c r="C863" s="1">
        <v>106</v>
      </c>
      <c r="D863" s="1">
        <v>1864</v>
      </c>
      <c r="E863" s="1">
        <v>81</v>
      </c>
      <c r="F863" s="1">
        <v>0</v>
      </c>
      <c r="G863" s="1">
        <v>552</v>
      </c>
      <c r="H863" s="1">
        <v>0</v>
      </c>
      <c r="I863" s="1">
        <v>1</v>
      </c>
      <c r="J863" s="5">
        <v>0</v>
      </c>
      <c r="K863" s="5">
        <v>7</v>
      </c>
      <c r="L863" s="5">
        <v>0</v>
      </c>
    </row>
    <row r="864" spans="3:12" x14ac:dyDescent="0.3">
      <c r="C864" s="1">
        <v>107</v>
      </c>
      <c r="D864" s="1">
        <v>1863</v>
      </c>
      <c r="E864" s="1">
        <v>77</v>
      </c>
      <c r="F864" s="1">
        <v>0</v>
      </c>
      <c r="G864" s="1">
        <v>558</v>
      </c>
      <c r="H864" s="1">
        <v>0</v>
      </c>
      <c r="I864" s="1">
        <v>1</v>
      </c>
      <c r="J864" s="5">
        <v>0</v>
      </c>
      <c r="K864" s="5">
        <v>7</v>
      </c>
      <c r="L864" s="5">
        <v>0</v>
      </c>
    </row>
    <row r="865" spans="3:12" x14ac:dyDescent="0.3">
      <c r="C865" s="1">
        <v>108</v>
      </c>
      <c r="D865" s="1">
        <v>1861</v>
      </c>
      <c r="E865" s="1">
        <v>72</v>
      </c>
      <c r="F865" s="1">
        <v>0</v>
      </c>
      <c r="G865" s="1">
        <v>564</v>
      </c>
      <c r="H865" s="1">
        <v>0</v>
      </c>
      <c r="I865" s="1">
        <v>1</v>
      </c>
      <c r="J865" s="5">
        <v>0</v>
      </c>
      <c r="K865" s="5">
        <v>7</v>
      </c>
      <c r="L865" s="5">
        <v>0</v>
      </c>
    </row>
    <row r="866" spans="3:12" x14ac:dyDescent="0.3">
      <c r="C866" s="1">
        <v>109</v>
      </c>
      <c r="D866" s="1">
        <v>1860</v>
      </c>
      <c r="E866" s="1">
        <v>68</v>
      </c>
      <c r="F866" s="1">
        <v>0</v>
      </c>
      <c r="G866" s="1">
        <v>569</v>
      </c>
      <c r="H866" s="1">
        <v>0</v>
      </c>
      <c r="I866" s="1">
        <v>1</v>
      </c>
      <c r="J866" s="5">
        <v>0</v>
      </c>
      <c r="K866" s="5">
        <v>6</v>
      </c>
      <c r="L866" s="5">
        <v>0</v>
      </c>
    </row>
    <row r="867" spans="3:12" x14ac:dyDescent="0.3">
      <c r="C867" s="1">
        <v>110</v>
      </c>
      <c r="D867" s="1">
        <v>1859</v>
      </c>
      <c r="E867" s="1">
        <v>64</v>
      </c>
      <c r="F867" s="1">
        <v>0</v>
      </c>
      <c r="G867" s="1">
        <v>573</v>
      </c>
      <c r="H867" s="1">
        <v>0</v>
      </c>
      <c r="I867" s="1">
        <v>1</v>
      </c>
      <c r="J867" s="5">
        <v>0</v>
      </c>
      <c r="K867" s="5">
        <v>6</v>
      </c>
      <c r="L867" s="5">
        <v>0</v>
      </c>
    </row>
    <row r="868" spans="3:12" x14ac:dyDescent="0.3">
      <c r="C868" s="1">
        <v>111</v>
      </c>
      <c r="D868" s="1">
        <v>1858</v>
      </c>
      <c r="E868" s="1">
        <v>61</v>
      </c>
      <c r="F868" s="1">
        <v>0</v>
      </c>
      <c r="G868" s="1">
        <v>578</v>
      </c>
      <c r="H868" s="1">
        <v>0</v>
      </c>
      <c r="I868" s="1">
        <v>1</v>
      </c>
      <c r="J868" s="5">
        <v>0</v>
      </c>
      <c r="K868" s="5">
        <v>5</v>
      </c>
      <c r="L868" s="5">
        <v>0</v>
      </c>
    </row>
    <row r="869" spans="3:12" x14ac:dyDescent="0.3">
      <c r="C869" s="1">
        <v>112</v>
      </c>
      <c r="D869" s="1">
        <v>1857</v>
      </c>
      <c r="E869" s="1">
        <v>57</v>
      </c>
      <c r="F869" s="1">
        <v>0</v>
      </c>
      <c r="G869" s="1">
        <v>583</v>
      </c>
      <c r="H869" s="1">
        <v>0</v>
      </c>
      <c r="I869" s="1">
        <v>1</v>
      </c>
      <c r="J869" s="5">
        <v>0</v>
      </c>
      <c r="K869" s="5">
        <v>5</v>
      </c>
      <c r="L869" s="5">
        <v>0</v>
      </c>
    </row>
    <row r="870" spans="3:12" x14ac:dyDescent="0.3">
      <c r="C870" s="1">
        <v>113</v>
      </c>
      <c r="D870" s="1">
        <v>1857</v>
      </c>
      <c r="E870" s="1">
        <v>54</v>
      </c>
      <c r="F870" s="1">
        <v>0</v>
      </c>
      <c r="G870" s="1">
        <v>587</v>
      </c>
      <c r="H870" s="1">
        <v>0</v>
      </c>
      <c r="I870" s="1">
        <v>1</v>
      </c>
      <c r="J870" s="5">
        <v>0</v>
      </c>
      <c r="K870" s="5">
        <v>5</v>
      </c>
      <c r="L870" s="5">
        <v>0</v>
      </c>
    </row>
    <row r="871" spans="3:12" x14ac:dyDescent="0.3">
      <c r="C871" s="1">
        <v>114</v>
      </c>
      <c r="D871" s="1">
        <v>1856</v>
      </c>
      <c r="E871" s="1">
        <v>51</v>
      </c>
      <c r="F871" s="1">
        <v>0</v>
      </c>
      <c r="G871" s="1">
        <v>590</v>
      </c>
      <c r="H871" s="1">
        <v>0</v>
      </c>
      <c r="I871" s="1">
        <v>1</v>
      </c>
      <c r="J871" s="5">
        <v>0</v>
      </c>
      <c r="K871" s="5">
        <v>4</v>
      </c>
      <c r="L871" s="5">
        <v>0</v>
      </c>
    </row>
    <row r="872" spans="3:12" x14ac:dyDescent="0.3">
      <c r="C872" s="1">
        <v>115</v>
      </c>
      <c r="D872" s="1">
        <v>1855</v>
      </c>
      <c r="E872" s="1">
        <v>48</v>
      </c>
      <c r="F872" s="1">
        <v>0</v>
      </c>
      <c r="G872" s="1">
        <v>594</v>
      </c>
      <c r="H872" s="1">
        <v>0</v>
      </c>
      <c r="I872" s="1">
        <v>1</v>
      </c>
      <c r="J872" s="5">
        <v>0</v>
      </c>
      <c r="K872" s="5">
        <v>4</v>
      </c>
      <c r="L872" s="5">
        <v>0</v>
      </c>
    </row>
    <row r="873" spans="3:12" x14ac:dyDescent="0.3">
      <c r="C873" s="1">
        <v>116</v>
      </c>
      <c r="D873" s="1">
        <v>1854</v>
      </c>
      <c r="E873" s="1">
        <v>44</v>
      </c>
      <c r="F873" s="1">
        <v>0</v>
      </c>
      <c r="G873" s="1">
        <v>599</v>
      </c>
      <c r="H873" s="1">
        <v>0</v>
      </c>
      <c r="I873" s="1">
        <v>1</v>
      </c>
      <c r="J873" s="5">
        <v>0</v>
      </c>
      <c r="K873" s="5">
        <v>4</v>
      </c>
      <c r="L873" s="5">
        <v>0</v>
      </c>
    </row>
    <row r="874" spans="3:12" x14ac:dyDescent="0.3">
      <c r="C874" s="1">
        <v>117</v>
      </c>
      <c r="D874" s="1">
        <v>1853</v>
      </c>
      <c r="E874" s="1">
        <v>41</v>
      </c>
      <c r="F874" s="1">
        <v>0</v>
      </c>
      <c r="G874" s="1">
        <v>603</v>
      </c>
      <c r="H874" s="1">
        <v>0</v>
      </c>
      <c r="I874" s="1">
        <v>1</v>
      </c>
      <c r="J874" s="5">
        <v>0</v>
      </c>
      <c r="K874" s="5">
        <v>3</v>
      </c>
      <c r="L874" s="5">
        <v>0</v>
      </c>
    </row>
    <row r="875" spans="3:12" x14ac:dyDescent="0.3">
      <c r="C875" s="1">
        <v>118</v>
      </c>
      <c r="D875" s="1">
        <v>1853</v>
      </c>
      <c r="E875" s="1">
        <v>39</v>
      </c>
      <c r="F875" s="1">
        <v>0</v>
      </c>
      <c r="G875" s="1">
        <v>606</v>
      </c>
      <c r="H875" s="1">
        <v>0</v>
      </c>
      <c r="I875" s="1">
        <v>1</v>
      </c>
      <c r="J875" s="5">
        <v>0</v>
      </c>
      <c r="K875" s="5">
        <v>3</v>
      </c>
      <c r="L875" s="5">
        <v>0</v>
      </c>
    </row>
    <row r="876" spans="3:12" x14ac:dyDescent="0.3">
      <c r="C876" s="1">
        <v>119</v>
      </c>
      <c r="D876" s="1">
        <v>1852</v>
      </c>
      <c r="E876" s="1">
        <v>36</v>
      </c>
      <c r="F876" s="1">
        <v>0</v>
      </c>
      <c r="G876" s="1">
        <v>609</v>
      </c>
      <c r="H876" s="1">
        <v>0</v>
      </c>
      <c r="I876" s="1">
        <v>1</v>
      </c>
      <c r="J876" s="5">
        <v>0</v>
      </c>
      <c r="K876" s="5">
        <v>3</v>
      </c>
      <c r="L876" s="5">
        <v>0</v>
      </c>
    </row>
    <row r="877" spans="3:12" x14ac:dyDescent="0.3">
      <c r="C877" s="1">
        <v>120</v>
      </c>
      <c r="D877" s="1">
        <v>1851</v>
      </c>
      <c r="E877" s="1">
        <v>34</v>
      </c>
      <c r="F877" s="1">
        <v>0</v>
      </c>
      <c r="G877" s="1">
        <v>612</v>
      </c>
      <c r="H877" s="1">
        <v>0</v>
      </c>
      <c r="I877" s="1">
        <v>1</v>
      </c>
      <c r="J877" s="5">
        <v>0</v>
      </c>
      <c r="K877" s="5">
        <v>3</v>
      </c>
      <c r="L877" s="5">
        <v>0</v>
      </c>
    </row>
    <row r="878" spans="3:12" x14ac:dyDescent="0.3">
      <c r="C878" s="1">
        <v>121</v>
      </c>
      <c r="D878" s="1">
        <v>1851</v>
      </c>
      <c r="E878" s="1">
        <v>32</v>
      </c>
      <c r="F878" s="1">
        <v>0</v>
      </c>
      <c r="G878" s="1">
        <v>614</v>
      </c>
      <c r="H878" s="1">
        <v>0</v>
      </c>
      <c r="I878" s="1">
        <v>1</v>
      </c>
      <c r="J878" s="5">
        <v>0</v>
      </c>
      <c r="K878" s="5">
        <v>3</v>
      </c>
      <c r="L878" s="5">
        <v>0</v>
      </c>
    </row>
    <row r="879" spans="3:12" x14ac:dyDescent="0.3">
      <c r="C879" s="1">
        <v>122</v>
      </c>
      <c r="D879" s="1">
        <v>1850</v>
      </c>
      <c r="E879" s="1">
        <v>30</v>
      </c>
      <c r="F879" s="1">
        <v>0</v>
      </c>
      <c r="G879" s="1">
        <v>617</v>
      </c>
      <c r="H879" s="1">
        <v>0</v>
      </c>
      <c r="I879" s="1">
        <v>1</v>
      </c>
      <c r="J879" s="5">
        <v>0</v>
      </c>
      <c r="K879" s="5">
        <v>3</v>
      </c>
      <c r="L879" s="5">
        <v>0</v>
      </c>
    </row>
    <row r="880" spans="3:12" x14ac:dyDescent="0.3">
      <c r="C880" s="1">
        <v>123</v>
      </c>
      <c r="D880" s="1">
        <v>1850</v>
      </c>
      <c r="E880" s="1">
        <v>28</v>
      </c>
      <c r="F880" s="1">
        <v>0</v>
      </c>
      <c r="G880" s="1">
        <v>619</v>
      </c>
      <c r="H880" s="1">
        <v>0</v>
      </c>
      <c r="I880" s="1">
        <v>1</v>
      </c>
      <c r="J880" s="5">
        <v>0</v>
      </c>
      <c r="K880" s="5">
        <v>2</v>
      </c>
      <c r="L880" s="5">
        <v>0</v>
      </c>
    </row>
    <row r="881" spans="3:12" x14ac:dyDescent="0.3">
      <c r="C881" s="1">
        <v>124</v>
      </c>
      <c r="D881" s="1">
        <v>1849</v>
      </c>
      <c r="E881" s="1">
        <v>26</v>
      </c>
      <c r="F881" s="1">
        <v>0</v>
      </c>
      <c r="G881" s="1">
        <v>621</v>
      </c>
      <c r="H881" s="1">
        <v>0</v>
      </c>
      <c r="I881" s="1">
        <v>1</v>
      </c>
      <c r="J881" s="5">
        <v>0</v>
      </c>
      <c r="K881" s="5">
        <v>3</v>
      </c>
      <c r="L881" s="5">
        <v>0</v>
      </c>
    </row>
    <row r="882" spans="3:12" x14ac:dyDescent="0.3">
      <c r="C882" s="1">
        <v>125</v>
      </c>
      <c r="D882" s="1">
        <v>1849</v>
      </c>
      <c r="E882" s="1">
        <v>25</v>
      </c>
      <c r="F882" s="1">
        <v>0</v>
      </c>
      <c r="G882" s="1">
        <v>623</v>
      </c>
      <c r="H882" s="1">
        <v>0</v>
      </c>
      <c r="I882" s="1">
        <v>1</v>
      </c>
      <c r="J882" s="5">
        <v>0</v>
      </c>
      <c r="K882" s="5">
        <v>2</v>
      </c>
      <c r="L882" s="5">
        <v>0</v>
      </c>
    </row>
    <row r="883" spans="3:12" x14ac:dyDescent="0.3">
      <c r="C883" s="1">
        <v>126</v>
      </c>
      <c r="D883" s="1">
        <v>1848</v>
      </c>
      <c r="E883" s="1">
        <v>24</v>
      </c>
      <c r="F883" s="1">
        <v>0</v>
      </c>
      <c r="G883" s="1">
        <v>625</v>
      </c>
      <c r="H883" s="1">
        <v>0</v>
      </c>
      <c r="I883" s="1">
        <v>1</v>
      </c>
      <c r="J883" s="5">
        <v>0</v>
      </c>
      <c r="K883" s="5">
        <v>2</v>
      </c>
      <c r="L883" s="5">
        <v>0</v>
      </c>
    </row>
    <row r="884" spans="3:12" x14ac:dyDescent="0.3">
      <c r="C884" s="1">
        <v>127</v>
      </c>
      <c r="D884" s="1">
        <v>1848</v>
      </c>
      <c r="E884" s="1">
        <v>22</v>
      </c>
      <c r="F884" s="1">
        <v>0</v>
      </c>
      <c r="G884" s="1">
        <v>627</v>
      </c>
      <c r="H884" s="1">
        <v>0</v>
      </c>
      <c r="I884" s="1">
        <v>1</v>
      </c>
      <c r="J884" s="5">
        <v>0</v>
      </c>
      <c r="K884" s="5">
        <v>2</v>
      </c>
      <c r="L884" s="5">
        <v>0</v>
      </c>
    </row>
    <row r="885" spans="3:12" x14ac:dyDescent="0.3">
      <c r="C885" s="1">
        <v>128</v>
      </c>
      <c r="D885" s="1">
        <v>1848</v>
      </c>
      <c r="E885" s="1">
        <v>21</v>
      </c>
      <c r="F885" s="1">
        <v>0</v>
      </c>
      <c r="G885" s="1">
        <v>628</v>
      </c>
      <c r="H885" s="1">
        <v>0</v>
      </c>
      <c r="I885" s="1">
        <v>1</v>
      </c>
      <c r="J885" s="5">
        <v>0</v>
      </c>
      <c r="K885" s="5">
        <v>2</v>
      </c>
      <c r="L885" s="5">
        <v>0</v>
      </c>
    </row>
    <row r="886" spans="3:12" x14ac:dyDescent="0.3">
      <c r="C886" s="1">
        <v>129</v>
      </c>
      <c r="D886" s="1">
        <v>1848</v>
      </c>
      <c r="E886" s="1">
        <v>20</v>
      </c>
      <c r="F886" s="1">
        <v>0</v>
      </c>
      <c r="G886" s="1">
        <v>629</v>
      </c>
      <c r="H886" s="1">
        <v>0</v>
      </c>
      <c r="I886" s="1">
        <v>1</v>
      </c>
      <c r="J886" s="5">
        <v>0</v>
      </c>
      <c r="K886" s="5">
        <v>2</v>
      </c>
      <c r="L886" s="5">
        <v>0</v>
      </c>
    </row>
    <row r="887" spans="3:12" x14ac:dyDescent="0.3">
      <c r="C887" s="1">
        <v>130</v>
      </c>
      <c r="D887" s="1">
        <v>1847</v>
      </c>
      <c r="E887" s="1">
        <v>19</v>
      </c>
      <c r="F887" s="1">
        <v>0</v>
      </c>
      <c r="G887" s="1">
        <v>631</v>
      </c>
      <c r="H887" s="1">
        <v>0</v>
      </c>
      <c r="I887" s="1">
        <v>1</v>
      </c>
      <c r="J887" s="5">
        <v>0</v>
      </c>
      <c r="K887" s="5">
        <v>1</v>
      </c>
      <c r="L887" s="5">
        <v>0</v>
      </c>
    </row>
    <row r="888" spans="3:12" x14ac:dyDescent="0.3">
      <c r="C888" s="1">
        <v>131</v>
      </c>
      <c r="D888" s="1">
        <v>1847</v>
      </c>
      <c r="E888" s="1">
        <v>18</v>
      </c>
      <c r="F888" s="1">
        <v>0</v>
      </c>
      <c r="G888" s="1">
        <v>632</v>
      </c>
      <c r="H888" s="1">
        <v>0</v>
      </c>
      <c r="I888" s="1">
        <v>1</v>
      </c>
      <c r="J888" s="5">
        <v>0</v>
      </c>
      <c r="K888" s="5">
        <v>1</v>
      </c>
      <c r="L888" s="5">
        <v>0</v>
      </c>
    </row>
    <row r="889" spans="3:12" x14ac:dyDescent="0.3">
      <c r="C889" s="1">
        <v>132</v>
      </c>
      <c r="D889" s="1">
        <v>1847</v>
      </c>
      <c r="E889" s="1">
        <v>17</v>
      </c>
      <c r="F889" s="1">
        <v>0</v>
      </c>
      <c r="G889" s="1">
        <v>633</v>
      </c>
      <c r="H889" s="1">
        <v>0</v>
      </c>
      <c r="I889" s="1">
        <v>1</v>
      </c>
      <c r="J889" s="5">
        <v>0</v>
      </c>
      <c r="K889" s="5">
        <v>1</v>
      </c>
      <c r="L889" s="5">
        <v>0</v>
      </c>
    </row>
    <row r="890" spans="3:12" x14ac:dyDescent="0.3">
      <c r="C890" s="1">
        <v>133</v>
      </c>
      <c r="D890" s="1">
        <v>1847</v>
      </c>
      <c r="E890" s="1">
        <v>16</v>
      </c>
      <c r="F890" s="1">
        <v>0</v>
      </c>
      <c r="G890" s="1">
        <v>635</v>
      </c>
      <c r="H890" s="1">
        <v>0</v>
      </c>
      <c r="I890" s="1">
        <v>1</v>
      </c>
      <c r="J890" s="5">
        <v>0</v>
      </c>
      <c r="K890" s="5">
        <v>1</v>
      </c>
      <c r="L890" s="5">
        <v>0</v>
      </c>
    </row>
    <row r="891" spans="3:12" x14ac:dyDescent="0.3">
      <c r="C891" s="1">
        <v>134</v>
      </c>
      <c r="D891" s="1">
        <v>1847</v>
      </c>
      <c r="E891" s="1">
        <v>15</v>
      </c>
      <c r="F891" s="1">
        <v>0</v>
      </c>
      <c r="G891" s="1">
        <v>636</v>
      </c>
      <c r="H891" s="1">
        <v>0</v>
      </c>
      <c r="I891" s="1">
        <v>1</v>
      </c>
      <c r="J891" s="5">
        <v>0</v>
      </c>
      <c r="K891" s="5">
        <v>1</v>
      </c>
      <c r="L891" s="5">
        <v>0</v>
      </c>
    </row>
    <row r="892" spans="3:12" x14ac:dyDescent="0.3">
      <c r="C892" s="1">
        <v>135</v>
      </c>
      <c r="D892" s="1">
        <v>1846</v>
      </c>
      <c r="E892" s="1">
        <v>14</v>
      </c>
      <c r="F892" s="1">
        <v>0</v>
      </c>
      <c r="G892" s="1">
        <v>636</v>
      </c>
      <c r="H892" s="1">
        <v>0</v>
      </c>
      <c r="I892" s="1">
        <v>1</v>
      </c>
      <c r="J892" s="5">
        <v>0</v>
      </c>
      <c r="K892" s="5">
        <v>1</v>
      </c>
      <c r="L892" s="5">
        <v>0</v>
      </c>
    </row>
    <row r="893" spans="3:12" x14ac:dyDescent="0.3">
      <c r="C893" s="1">
        <v>136</v>
      </c>
      <c r="D893" s="1">
        <v>1846</v>
      </c>
      <c r="E893" s="1">
        <v>14</v>
      </c>
      <c r="F893" s="1">
        <v>0</v>
      </c>
      <c r="G893" s="1">
        <v>637</v>
      </c>
      <c r="H893" s="1">
        <v>0</v>
      </c>
      <c r="I893" s="1">
        <v>1</v>
      </c>
      <c r="J893" s="5">
        <v>0</v>
      </c>
      <c r="K893" s="5">
        <v>1</v>
      </c>
      <c r="L893" s="5">
        <v>0</v>
      </c>
    </row>
    <row r="894" spans="3:12" x14ac:dyDescent="0.3">
      <c r="C894" s="1">
        <v>137</v>
      </c>
      <c r="D894" s="1">
        <v>1846</v>
      </c>
      <c r="E894" s="1">
        <v>13</v>
      </c>
      <c r="F894" s="1">
        <v>0</v>
      </c>
      <c r="G894" s="1">
        <v>638</v>
      </c>
      <c r="H894" s="1">
        <v>0</v>
      </c>
      <c r="I894" s="1">
        <v>1</v>
      </c>
      <c r="J894" s="5">
        <v>0</v>
      </c>
      <c r="K894" s="5">
        <v>1</v>
      </c>
      <c r="L894" s="5">
        <v>0</v>
      </c>
    </row>
    <row r="895" spans="3:12" x14ac:dyDescent="0.3">
      <c r="C895" s="1">
        <v>138</v>
      </c>
      <c r="D895" s="1">
        <v>1846</v>
      </c>
      <c r="E895" s="1">
        <v>12</v>
      </c>
      <c r="F895" s="1">
        <v>0</v>
      </c>
      <c r="G895" s="1">
        <v>639</v>
      </c>
      <c r="H895" s="1">
        <v>0</v>
      </c>
      <c r="I895" s="1">
        <v>1</v>
      </c>
      <c r="J895" s="5">
        <v>0</v>
      </c>
      <c r="K895" s="5">
        <v>1</v>
      </c>
      <c r="L895" s="5">
        <v>0</v>
      </c>
    </row>
    <row r="896" spans="3:12" x14ac:dyDescent="0.3">
      <c r="C896" s="1">
        <v>139</v>
      </c>
      <c r="D896" s="1">
        <v>1845</v>
      </c>
      <c r="E896" s="1">
        <v>11</v>
      </c>
      <c r="F896" s="1">
        <v>0</v>
      </c>
      <c r="G896" s="1">
        <v>640</v>
      </c>
      <c r="H896" s="1">
        <v>0</v>
      </c>
      <c r="I896" s="1">
        <v>1</v>
      </c>
      <c r="J896" s="5">
        <v>0</v>
      </c>
      <c r="K896" s="5">
        <v>1</v>
      </c>
      <c r="L896" s="5">
        <v>0</v>
      </c>
    </row>
    <row r="897" spans="3:12" x14ac:dyDescent="0.3">
      <c r="C897" s="1">
        <v>140</v>
      </c>
      <c r="D897" s="1">
        <v>1845</v>
      </c>
      <c r="E897" s="1">
        <v>10</v>
      </c>
      <c r="F897" s="1">
        <v>0</v>
      </c>
      <c r="G897" s="1">
        <v>642</v>
      </c>
      <c r="H897" s="1">
        <v>0</v>
      </c>
      <c r="I897" s="1">
        <v>1</v>
      </c>
      <c r="J897" s="5">
        <v>0</v>
      </c>
      <c r="K897" s="5">
        <v>0</v>
      </c>
      <c r="L897" s="5">
        <v>0</v>
      </c>
    </row>
    <row r="898" spans="3:12" x14ac:dyDescent="0.3">
      <c r="C898" s="1">
        <v>141</v>
      </c>
      <c r="D898" s="1">
        <v>1845</v>
      </c>
      <c r="E898" s="1">
        <v>9</v>
      </c>
      <c r="F898" s="1">
        <v>0</v>
      </c>
      <c r="G898" s="1">
        <v>643</v>
      </c>
      <c r="H898" s="1">
        <v>0</v>
      </c>
      <c r="I898" s="1">
        <v>1</v>
      </c>
      <c r="J898" s="5">
        <v>0</v>
      </c>
      <c r="K898" s="5">
        <v>0</v>
      </c>
      <c r="L898" s="5">
        <v>0</v>
      </c>
    </row>
    <row r="899" spans="3:12" x14ac:dyDescent="0.3">
      <c r="C899" s="1">
        <v>142</v>
      </c>
      <c r="D899" s="1">
        <v>1845</v>
      </c>
      <c r="E899" s="1">
        <v>9</v>
      </c>
      <c r="F899" s="1">
        <v>0</v>
      </c>
      <c r="G899" s="1">
        <v>643</v>
      </c>
      <c r="H899" s="1">
        <v>0</v>
      </c>
      <c r="I899" s="1">
        <v>1</v>
      </c>
      <c r="J899" s="5">
        <v>0</v>
      </c>
      <c r="K899" s="5">
        <v>0</v>
      </c>
      <c r="L899" s="5">
        <v>0</v>
      </c>
    </row>
    <row r="900" spans="3:12" x14ac:dyDescent="0.3">
      <c r="C900" s="1">
        <v>143</v>
      </c>
      <c r="D900" s="1">
        <v>1845</v>
      </c>
      <c r="E900" s="1">
        <v>8</v>
      </c>
      <c r="F900" s="1">
        <v>0</v>
      </c>
      <c r="G900" s="1">
        <v>644</v>
      </c>
      <c r="H900" s="1">
        <v>0</v>
      </c>
      <c r="I900" s="1">
        <v>1</v>
      </c>
      <c r="J900" s="5">
        <v>0</v>
      </c>
      <c r="K900" s="5">
        <v>0</v>
      </c>
      <c r="L900" s="5">
        <v>0</v>
      </c>
    </row>
    <row r="901" spans="3:12" x14ac:dyDescent="0.3">
      <c r="C901" s="1">
        <v>144</v>
      </c>
      <c r="D901" s="1">
        <v>1845</v>
      </c>
      <c r="E901" s="1">
        <v>7</v>
      </c>
      <c r="F901" s="1">
        <v>0</v>
      </c>
      <c r="G901" s="1">
        <v>645</v>
      </c>
      <c r="H901" s="1">
        <v>0</v>
      </c>
      <c r="I901" s="1">
        <v>1</v>
      </c>
      <c r="J901" s="5">
        <v>0</v>
      </c>
      <c r="K901" s="5">
        <v>0</v>
      </c>
      <c r="L901" s="5">
        <v>0</v>
      </c>
    </row>
    <row r="902" spans="3:12" x14ac:dyDescent="0.3">
      <c r="C902" s="1">
        <v>145</v>
      </c>
      <c r="D902" s="1">
        <v>1845</v>
      </c>
      <c r="E902" s="1">
        <v>7</v>
      </c>
      <c r="F902" s="1">
        <v>0</v>
      </c>
      <c r="G902" s="1">
        <v>646</v>
      </c>
      <c r="H902" s="1">
        <v>0</v>
      </c>
      <c r="I902" s="1">
        <v>1</v>
      </c>
      <c r="J902" s="5">
        <v>0</v>
      </c>
      <c r="K902" s="5">
        <v>0</v>
      </c>
      <c r="L902" s="5">
        <v>0</v>
      </c>
    </row>
    <row r="903" spans="3:12" x14ac:dyDescent="0.3">
      <c r="C903" s="1">
        <v>146</v>
      </c>
      <c r="D903" s="1">
        <v>1845</v>
      </c>
      <c r="E903" s="1">
        <v>6</v>
      </c>
      <c r="F903" s="1">
        <v>0</v>
      </c>
      <c r="G903" s="1">
        <v>646</v>
      </c>
      <c r="H903" s="1">
        <v>0</v>
      </c>
      <c r="I903" s="1">
        <v>1</v>
      </c>
      <c r="J903" s="5">
        <v>0</v>
      </c>
      <c r="K903" s="5">
        <v>0</v>
      </c>
      <c r="L903" s="5">
        <v>0</v>
      </c>
    </row>
    <row r="904" spans="3:12" x14ac:dyDescent="0.3">
      <c r="C904" s="1">
        <v>147</v>
      </c>
      <c r="D904" s="1">
        <v>1845</v>
      </c>
      <c r="E904" s="1">
        <v>6</v>
      </c>
      <c r="F904" s="1">
        <v>0</v>
      </c>
      <c r="G904" s="1">
        <v>647</v>
      </c>
      <c r="H904" s="1">
        <v>0</v>
      </c>
      <c r="I904" s="1">
        <v>1</v>
      </c>
      <c r="J904" s="5">
        <v>0</v>
      </c>
      <c r="K904" s="5">
        <v>0</v>
      </c>
      <c r="L904" s="5">
        <v>0</v>
      </c>
    </row>
    <row r="905" spans="3:12" x14ac:dyDescent="0.3">
      <c r="C905" s="1">
        <v>148</v>
      </c>
      <c r="D905" s="1">
        <v>1844</v>
      </c>
      <c r="E905" s="1">
        <v>5</v>
      </c>
      <c r="F905" s="1">
        <v>0</v>
      </c>
      <c r="G905" s="1">
        <v>647</v>
      </c>
      <c r="H905" s="1">
        <v>0</v>
      </c>
      <c r="I905" s="1">
        <v>1</v>
      </c>
      <c r="J905" s="5">
        <v>0</v>
      </c>
      <c r="K905" s="5">
        <v>0</v>
      </c>
      <c r="L905" s="5">
        <v>0</v>
      </c>
    </row>
    <row r="906" spans="3:12" x14ac:dyDescent="0.3">
      <c r="C906" s="1">
        <v>149</v>
      </c>
      <c r="D906" s="1">
        <v>1844</v>
      </c>
      <c r="E906" s="1">
        <v>5</v>
      </c>
      <c r="F906" s="1">
        <v>0</v>
      </c>
      <c r="G906" s="1">
        <v>648</v>
      </c>
      <c r="H906" s="1">
        <v>0</v>
      </c>
      <c r="I906" s="1">
        <v>1</v>
      </c>
      <c r="J906" s="5">
        <v>0</v>
      </c>
      <c r="K906" s="5">
        <v>0</v>
      </c>
      <c r="L906" s="5">
        <v>0</v>
      </c>
    </row>
    <row r="907" spans="3:12" x14ac:dyDescent="0.3">
      <c r="C907" s="1">
        <v>150</v>
      </c>
      <c r="D907" s="1">
        <v>1844</v>
      </c>
      <c r="E907" s="1">
        <v>5</v>
      </c>
      <c r="F907" s="1">
        <v>0</v>
      </c>
      <c r="G907" s="1">
        <v>648</v>
      </c>
      <c r="H907" s="1">
        <v>0</v>
      </c>
      <c r="I907" s="1">
        <v>1</v>
      </c>
      <c r="J907" s="5">
        <v>0</v>
      </c>
      <c r="K907" s="5">
        <v>0</v>
      </c>
      <c r="L907" s="5">
        <v>0</v>
      </c>
    </row>
    <row r="908" spans="3:12" x14ac:dyDescent="0.3">
      <c r="C908" s="1">
        <v>151</v>
      </c>
      <c r="D908" s="1">
        <v>1844</v>
      </c>
      <c r="E908" s="1">
        <v>4</v>
      </c>
      <c r="F908" s="1">
        <v>0</v>
      </c>
      <c r="G908" s="1">
        <v>649</v>
      </c>
      <c r="H908" s="1">
        <v>0</v>
      </c>
      <c r="I908" s="1">
        <v>1</v>
      </c>
      <c r="J908" s="5">
        <v>0</v>
      </c>
      <c r="K908" s="5">
        <v>0</v>
      </c>
      <c r="L908" s="5">
        <v>0</v>
      </c>
    </row>
    <row r="909" spans="3:12" x14ac:dyDescent="0.3">
      <c r="C909" s="1">
        <v>152</v>
      </c>
      <c r="D909" s="1">
        <v>1844</v>
      </c>
      <c r="E909" s="1">
        <v>4</v>
      </c>
      <c r="F909" s="1">
        <v>0</v>
      </c>
      <c r="G909" s="1">
        <v>649</v>
      </c>
      <c r="H909" s="1">
        <v>0</v>
      </c>
      <c r="I909" s="1">
        <v>1</v>
      </c>
      <c r="J909" s="5">
        <v>0</v>
      </c>
      <c r="K909" s="5">
        <v>0</v>
      </c>
      <c r="L909" s="5">
        <v>0</v>
      </c>
    </row>
    <row r="910" spans="3:12" x14ac:dyDescent="0.3">
      <c r="C910" s="1">
        <v>153</v>
      </c>
      <c r="D910" s="1">
        <v>1844</v>
      </c>
      <c r="E910" s="1">
        <v>4</v>
      </c>
      <c r="F910" s="1">
        <v>0</v>
      </c>
      <c r="G910" s="1">
        <v>649</v>
      </c>
      <c r="H910" s="1">
        <v>0</v>
      </c>
      <c r="I910" s="1">
        <v>1</v>
      </c>
      <c r="J910" s="5">
        <v>0</v>
      </c>
      <c r="K910" s="5">
        <v>0</v>
      </c>
      <c r="L910" s="5">
        <v>0</v>
      </c>
    </row>
    <row r="911" spans="3:12" x14ac:dyDescent="0.3">
      <c r="C911" s="1">
        <v>154</v>
      </c>
      <c r="D911" s="1">
        <v>1844</v>
      </c>
      <c r="E911" s="1">
        <v>3</v>
      </c>
      <c r="F911" s="1">
        <v>0</v>
      </c>
      <c r="G911" s="1">
        <v>650</v>
      </c>
      <c r="H911" s="1">
        <v>0</v>
      </c>
      <c r="I911" s="1">
        <v>1</v>
      </c>
      <c r="J911" s="5">
        <v>0</v>
      </c>
      <c r="K911" s="5">
        <v>0</v>
      </c>
      <c r="L911" s="5">
        <v>0</v>
      </c>
    </row>
    <row r="912" spans="3:12" x14ac:dyDescent="0.3">
      <c r="C912" s="1">
        <v>155</v>
      </c>
      <c r="D912" s="1">
        <v>1844</v>
      </c>
      <c r="E912" s="1">
        <v>3</v>
      </c>
      <c r="F912" s="1">
        <v>0</v>
      </c>
      <c r="G912" s="1">
        <v>650</v>
      </c>
      <c r="H912" s="1">
        <v>0</v>
      </c>
      <c r="I912" s="1">
        <v>1</v>
      </c>
      <c r="J912" s="5">
        <v>0</v>
      </c>
      <c r="K912" s="5">
        <v>0</v>
      </c>
      <c r="L912" s="5">
        <v>0</v>
      </c>
    </row>
    <row r="913" spans="3:12" x14ac:dyDescent="0.3">
      <c r="C913" s="1">
        <v>156</v>
      </c>
      <c r="D913" s="1">
        <v>1844</v>
      </c>
      <c r="E913" s="1">
        <v>3</v>
      </c>
      <c r="F913" s="1">
        <v>0</v>
      </c>
      <c r="G913" s="1">
        <v>650</v>
      </c>
      <c r="H913" s="1">
        <v>0</v>
      </c>
      <c r="I913" s="1">
        <v>1</v>
      </c>
      <c r="J913" s="5">
        <v>0</v>
      </c>
      <c r="K913" s="5">
        <v>0</v>
      </c>
      <c r="L913" s="5">
        <v>0</v>
      </c>
    </row>
    <row r="914" spans="3:12" x14ac:dyDescent="0.3">
      <c r="C914" s="1">
        <v>157</v>
      </c>
      <c r="D914" s="1">
        <v>1844</v>
      </c>
      <c r="E914" s="1">
        <v>3</v>
      </c>
      <c r="F914" s="1">
        <v>0</v>
      </c>
      <c r="G914" s="1">
        <v>650</v>
      </c>
      <c r="H914" s="1">
        <v>0</v>
      </c>
      <c r="I914" s="1">
        <v>1</v>
      </c>
      <c r="J914" s="5">
        <v>0</v>
      </c>
      <c r="K914" s="5">
        <v>0</v>
      </c>
      <c r="L914" s="5">
        <v>0</v>
      </c>
    </row>
    <row r="915" spans="3:12" x14ac:dyDescent="0.3">
      <c r="C915" s="1">
        <v>158</v>
      </c>
      <c r="D915" s="1">
        <v>1844</v>
      </c>
      <c r="E915" s="1">
        <v>2</v>
      </c>
      <c r="F915" s="1">
        <v>0</v>
      </c>
      <c r="G915" s="1">
        <v>651</v>
      </c>
      <c r="H915" s="1">
        <v>0</v>
      </c>
      <c r="I915" s="1">
        <v>1</v>
      </c>
      <c r="J915" s="5">
        <v>0</v>
      </c>
      <c r="K915" s="5">
        <v>0</v>
      </c>
      <c r="L915" s="5">
        <v>0</v>
      </c>
    </row>
    <row r="916" spans="3:12" x14ac:dyDescent="0.3">
      <c r="C916" s="1">
        <v>159</v>
      </c>
      <c r="D916" s="1">
        <v>1844</v>
      </c>
      <c r="E916" s="1">
        <v>2</v>
      </c>
      <c r="F916" s="1">
        <v>0</v>
      </c>
      <c r="G916" s="1">
        <v>651</v>
      </c>
      <c r="H916" s="1">
        <v>0</v>
      </c>
      <c r="I916" s="1">
        <v>1</v>
      </c>
      <c r="J916" s="5">
        <v>0</v>
      </c>
      <c r="K916" s="5">
        <v>0</v>
      </c>
      <c r="L916" s="5">
        <v>0</v>
      </c>
    </row>
    <row r="917" spans="3:12" x14ac:dyDescent="0.3">
      <c r="C917" s="1">
        <v>160</v>
      </c>
      <c r="D917" s="1">
        <v>1844</v>
      </c>
      <c r="E917" s="1">
        <v>2</v>
      </c>
      <c r="F917" s="1">
        <v>0</v>
      </c>
      <c r="G917" s="1">
        <v>651</v>
      </c>
      <c r="H917" s="1">
        <v>0</v>
      </c>
      <c r="I917" s="1">
        <v>1</v>
      </c>
      <c r="J917" s="5">
        <v>0</v>
      </c>
      <c r="K917" s="5">
        <v>0</v>
      </c>
      <c r="L917" s="5">
        <v>0</v>
      </c>
    </row>
    <row r="918" spans="3:12" x14ac:dyDescent="0.3">
      <c r="C918" s="1">
        <v>161</v>
      </c>
      <c r="D918" s="1">
        <v>1844</v>
      </c>
      <c r="E918" s="1">
        <v>2</v>
      </c>
      <c r="F918" s="1">
        <v>0</v>
      </c>
      <c r="G918" s="1">
        <v>651</v>
      </c>
      <c r="H918" s="1">
        <v>0</v>
      </c>
      <c r="I918" s="1">
        <v>1</v>
      </c>
      <c r="J918" s="5">
        <v>0</v>
      </c>
      <c r="K918" s="5">
        <v>0</v>
      </c>
      <c r="L918" s="5">
        <v>0</v>
      </c>
    </row>
    <row r="919" spans="3:12" x14ac:dyDescent="0.3">
      <c r="C919" s="1">
        <v>162</v>
      </c>
      <c r="D919" s="1">
        <v>1844</v>
      </c>
      <c r="E919" s="1">
        <v>2</v>
      </c>
      <c r="F919" s="1">
        <v>0</v>
      </c>
      <c r="G919" s="1">
        <v>651</v>
      </c>
      <c r="H919" s="1">
        <v>0</v>
      </c>
      <c r="I919" s="1">
        <v>1</v>
      </c>
      <c r="J919" s="5">
        <v>0</v>
      </c>
      <c r="K919" s="5">
        <v>0</v>
      </c>
      <c r="L919" s="5">
        <v>0</v>
      </c>
    </row>
    <row r="920" spans="3:12" x14ac:dyDescent="0.3">
      <c r="C920" s="1">
        <v>163</v>
      </c>
      <c r="D920" s="1">
        <v>1844</v>
      </c>
      <c r="E920" s="1">
        <v>2</v>
      </c>
      <c r="F920" s="1">
        <v>0</v>
      </c>
      <c r="G920" s="1">
        <v>651</v>
      </c>
      <c r="H920" s="1">
        <v>0</v>
      </c>
      <c r="I920" s="1">
        <v>1</v>
      </c>
      <c r="J920" s="5">
        <v>0</v>
      </c>
      <c r="K920" s="5">
        <v>0</v>
      </c>
      <c r="L920" s="5">
        <v>0</v>
      </c>
    </row>
    <row r="921" spans="3:12" x14ac:dyDescent="0.3">
      <c r="C921" s="1">
        <v>164</v>
      </c>
      <c r="D921" s="1">
        <v>1844</v>
      </c>
      <c r="E921" s="1">
        <v>1</v>
      </c>
      <c r="F921" s="1">
        <v>0</v>
      </c>
      <c r="G921" s="1">
        <v>652</v>
      </c>
      <c r="H921" s="1">
        <v>0</v>
      </c>
      <c r="I921" s="1">
        <v>1</v>
      </c>
      <c r="J921" s="5">
        <v>0</v>
      </c>
      <c r="K921" s="5">
        <v>0</v>
      </c>
      <c r="L921" s="5">
        <v>0</v>
      </c>
    </row>
    <row r="922" spans="3:12" x14ac:dyDescent="0.3">
      <c r="C922" s="1">
        <v>165</v>
      </c>
      <c r="D922" s="1">
        <v>1844</v>
      </c>
      <c r="E922" s="1">
        <v>1</v>
      </c>
      <c r="F922" s="1">
        <v>0</v>
      </c>
      <c r="G922" s="1">
        <v>652</v>
      </c>
      <c r="H922" s="1">
        <v>0</v>
      </c>
      <c r="I922" s="1">
        <v>1</v>
      </c>
      <c r="J922" s="5">
        <v>0</v>
      </c>
      <c r="K922" s="5">
        <v>0</v>
      </c>
      <c r="L922" s="5">
        <v>0</v>
      </c>
    </row>
    <row r="923" spans="3:12" x14ac:dyDescent="0.3">
      <c r="C923" s="1">
        <v>166</v>
      </c>
      <c r="D923" s="1">
        <v>1844</v>
      </c>
      <c r="E923" s="1">
        <v>1</v>
      </c>
      <c r="F923" s="1">
        <v>0</v>
      </c>
      <c r="G923" s="1">
        <v>652</v>
      </c>
      <c r="H923" s="1">
        <v>0</v>
      </c>
      <c r="I923" s="1">
        <v>1</v>
      </c>
      <c r="J923" s="5">
        <v>0</v>
      </c>
      <c r="K923" s="5">
        <v>0</v>
      </c>
      <c r="L923" s="5">
        <v>0</v>
      </c>
    </row>
    <row r="924" spans="3:12" x14ac:dyDescent="0.3">
      <c r="C924" s="1">
        <v>167</v>
      </c>
      <c r="D924" s="1">
        <v>1844</v>
      </c>
      <c r="E924" s="1">
        <v>1</v>
      </c>
      <c r="F924" s="1">
        <v>0</v>
      </c>
      <c r="G924" s="1">
        <v>652</v>
      </c>
      <c r="H924" s="1">
        <v>0</v>
      </c>
      <c r="I924" s="1">
        <v>1</v>
      </c>
      <c r="J924" s="5">
        <v>0</v>
      </c>
      <c r="K924" s="5">
        <v>0</v>
      </c>
      <c r="L924" s="5">
        <v>0</v>
      </c>
    </row>
    <row r="925" spans="3:12" x14ac:dyDescent="0.3">
      <c r="C925" s="1">
        <v>168</v>
      </c>
      <c r="D925" s="1">
        <v>1844</v>
      </c>
      <c r="E925" s="1">
        <v>1</v>
      </c>
      <c r="F925" s="1">
        <v>0</v>
      </c>
      <c r="G925" s="1">
        <v>652</v>
      </c>
      <c r="H925" s="1">
        <v>0</v>
      </c>
      <c r="I925" s="1">
        <v>1</v>
      </c>
      <c r="J925" s="5">
        <v>0</v>
      </c>
      <c r="K925" s="5">
        <v>0</v>
      </c>
      <c r="L925" s="5">
        <v>0</v>
      </c>
    </row>
    <row r="926" spans="3:12" x14ac:dyDescent="0.3">
      <c r="C926" s="1">
        <v>169</v>
      </c>
      <c r="D926" s="1">
        <v>1844</v>
      </c>
      <c r="E926" s="1">
        <v>1</v>
      </c>
      <c r="F926" s="1">
        <v>0</v>
      </c>
      <c r="G926" s="1">
        <v>652</v>
      </c>
      <c r="H926" s="1">
        <v>0</v>
      </c>
      <c r="I926" s="1">
        <v>1</v>
      </c>
      <c r="J926" s="5">
        <v>0</v>
      </c>
      <c r="K926" s="5">
        <v>0</v>
      </c>
      <c r="L926" s="5">
        <v>0</v>
      </c>
    </row>
    <row r="927" spans="3:12" x14ac:dyDescent="0.3">
      <c r="C927" s="1">
        <v>170</v>
      </c>
      <c r="D927" s="1">
        <v>1844</v>
      </c>
      <c r="E927" s="1">
        <v>1</v>
      </c>
      <c r="F927" s="1">
        <v>0</v>
      </c>
      <c r="G927" s="1">
        <v>653</v>
      </c>
      <c r="H927" s="1">
        <v>0</v>
      </c>
      <c r="I927" s="1">
        <v>1</v>
      </c>
      <c r="J927" s="5">
        <v>0</v>
      </c>
      <c r="K927" s="5">
        <v>0</v>
      </c>
      <c r="L927" s="5">
        <v>0</v>
      </c>
    </row>
    <row r="928" spans="3:12" x14ac:dyDescent="0.3">
      <c r="C928" s="1">
        <v>171</v>
      </c>
      <c r="D928" s="1">
        <v>1844</v>
      </c>
      <c r="E928" s="1">
        <v>1</v>
      </c>
      <c r="F928" s="1">
        <v>0</v>
      </c>
      <c r="G928" s="1">
        <v>653</v>
      </c>
      <c r="H928" s="1">
        <v>0</v>
      </c>
      <c r="I928" s="1">
        <v>1</v>
      </c>
      <c r="J928" s="5">
        <v>0</v>
      </c>
      <c r="K928" s="5">
        <v>0</v>
      </c>
      <c r="L928" s="5">
        <v>0</v>
      </c>
    </row>
    <row r="929" spans="3:12" x14ac:dyDescent="0.3">
      <c r="C929" s="1">
        <v>172</v>
      </c>
      <c r="D929" s="1">
        <v>1844</v>
      </c>
      <c r="E929" s="1">
        <v>1</v>
      </c>
      <c r="F929" s="1">
        <v>0</v>
      </c>
      <c r="G929" s="1">
        <v>653</v>
      </c>
      <c r="H929" s="1">
        <v>0</v>
      </c>
      <c r="I929" s="1">
        <v>1</v>
      </c>
      <c r="J929" s="5">
        <v>0</v>
      </c>
      <c r="K929" s="5">
        <v>0</v>
      </c>
      <c r="L929" s="5">
        <v>0</v>
      </c>
    </row>
    <row r="930" spans="3:12" x14ac:dyDescent="0.3">
      <c r="C930" s="1">
        <v>173</v>
      </c>
      <c r="D930" s="1">
        <v>1844</v>
      </c>
      <c r="E930" s="1">
        <v>1</v>
      </c>
      <c r="F930" s="1">
        <v>0</v>
      </c>
      <c r="G930" s="1">
        <v>653</v>
      </c>
      <c r="H930" s="1">
        <v>0</v>
      </c>
      <c r="I930" s="1">
        <v>1</v>
      </c>
      <c r="J930" s="5">
        <v>0</v>
      </c>
      <c r="K930" s="5">
        <v>0</v>
      </c>
      <c r="L930" s="5">
        <v>0</v>
      </c>
    </row>
    <row r="931" spans="3:12" x14ac:dyDescent="0.3">
      <c r="C931" s="1">
        <v>174</v>
      </c>
      <c r="D931" s="1">
        <v>1844</v>
      </c>
      <c r="E931" s="1">
        <v>1</v>
      </c>
      <c r="F931" s="1">
        <v>0</v>
      </c>
      <c r="G931" s="1">
        <v>653</v>
      </c>
      <c r="H931" s="1">
        <v>0</v>
      </c>
      <c r="I931" s="1">
        <v>1</v>
      </c>
      <c r="J931" s="5">
        <v>0</v>
      </c>
      <c r="K931" s="5">
        <v>0</v>
      </c>
      <c r="L931" s="5">
        <v>0</v>
      </c>
    </row>
    <row r="932" spans="3:12" x14ac:dyDescent="0.3">
      <c r="C932" s="1">
        <v>175</v>
      </c>
      <c r="D932" s="1">
        <v>1844</v>
      </c>
      <c r="E932" s="1">
        <v>1</v>
      </c>
      <c r="F932" s="1">
        <v>0</v>
      </c>
      <c r="G932" s="1">
        <v>653</v>
      </c>
      <c r="H932" s="1">
        <v>0</v>
      </c>
      <c r="I932" s="1">
        <v>1</v>
      </c>
      <c r="J932" s="5">
        <v>0</v>
      </c>
      <c r="K932" s="5">
        <v>0</v>
      </c>
      <c r="L932" s="5">
        <v>0</v>
      </c>
    </row>
    <row r="933" spans="3:12" x14ac:dyDescent="0.3">
      <c r="C933" s="1">
        <v>176</v>
      </c>
      <c r="D933" s="1">
        <v>1844</v>
      </c>
      <c r="E933" s="1">
        <v>1</v>
      </c>
      <c r="F933" s="1">
        <v>0</v>
      </c>
      <c r="G933" s="1">
        <v>653</v>
      </c>
      <c r="H933" s="1">
        <v>0</v>
      </c>
      <c r="I933" s="1">
        <v>1</v>
      </c>
      <c r="J933" s="5">
        <v>0</v>
      </c>
      <c r="K933" s="5">
        <v>0</v>
      </c>
      <c r="L933" s="5">
        <v>0</v>
      </c>
    </row>
    <row r="934" spans="3:12" x14ac:dyDescent="0.3">
      <c r="C934" s="1">
        <v>177</v>
      </c>
      <c r="D934" s="1">
        <v>1844</v>
      </c>
      <c r="E934" s="1">
        <v>0</v>
      </c>
      <c r="F934" s="1">
        <v>0</v>
      </c>
      <c r="G934" s="1">
        <v>653</v>
      </c>
      <c r="H934" s="1">
        <v>0</v>
      </c>
      <c r="I934" s="1">
        <v>1</v>
      </c>
      <c r="J934" s="5">
        <v>0</v>
      </c>
      <c r="K934" s="5">
        <v>0</v>
      </c>
      <c r="L934" s="5">
        <v>0</v>
      </c>
    </row>
    <row r="935" spans="3:12" x14ac:dyDescent="0.3">
      <c r="C935" s="1">
        <v>178</v>
      </c>
      <c r="D935" s="1">
        <v>1844</v>
      </c>
      <c r="E935" s="1">
        <v>0</v>
      </c>
      <c r="F935" s="1">
        <v>0</v>
      </c>
      <c r="G935" s="1">
        <v>653</v>
      </c>
      <c r="H935" s="1">
        <v>0</v>
      </c>
      <c r="I935" s="1">
        <v>1</v>
      </c>
      <c r="J935" s="5">
        <v>0</v>
      </c>
      <c r="K935" s="5">
        <v>0</v>
      </c>
      <c r="L935" s="5">
        <v>0</v>
      </c>
    </row>
    <row r="936" spans="3:12" x14ac:dyDescent="0.3">
      <c r="C936" s="1">
        <v>179</v>
      </c>
      <c r="D936" s="1">
        <v>1844</v>
      </c>
      <c r="E936" s="1">
        <v>0</v>
      </c>
      <c r="F936" s="1">
        <v>0</v>
      </c>
      <c r="G936" s="1">
        <v>653</v>
      </c>
      <c r="H936" s="1">
        <v>0</v>
      </c>
      <c r="I936" s="1">
        <v>1</v>
      </c>
      <c r="J936" s="5">
        <v>0</v>
      </c>
      <c r="K936" s="5">
        <v>0</v>
      </c>
      <c r="L936" s="5">
        <v>0</v>
      </c>
    </row>
    <row r="937" spans="3:12" x14ac:dyDescent="0.3">
      <c r="C937" s="1">
        <v>180</v>
      </c>
      <c r="D937" s="1">
        <v>1843</v>
      </c>
      <c r="E937" s="1">
        <v>0</v>
      </c>
      <c r="F937" s="1">
        <v>0</v>
      </c>
      <c r="G937" s="1">
        <v>653</v>
      </c>
      <c r="H937" s="1">
        <v>0</v>
      </c>
      <c r="I937" s="1">
        <v>1</v>
      </c>
      <c r="J937" s="5">
        <v>0</v>
      </c>
      <c r="K937" s="5">
        <v>0</v>
      </c>
      <c r="L937" s="5">
        <v>0</v>
      </c>
    </row>
    <row r="938" spans="3:12" x14ac:dyDescent="0.3">
      <c r="C938" s="1" t="s">
        <v>174</v>
      </c>
      <c r="D938" s="1" t="s">
        <v>175</v>
      </c>
      <c r="E938" s="1" t="s">
        <v>175</v>
      </c>
      <c r="F938" s="1" t="s">
        <v>175</v>
      </c>
      <c r="G938" s="1" t="s">
        <v>175</v>
      </c>
      <c r="H938" s="1" t="s">
        <v>175</v>
      </c>
      <c r="I938" s="1" t="s">
        <v>175</v>
      </c>
      <c r="J938" s="5" t="s">
        <v>175</v>
      </c>
      <c r="K938" s="5" t="s">
        <v>175</v>
      </c>
      <c r="L938" s="5" t="s">
        <v>175</v>
      </c>
    </row>
    <row r="939" spans="3:12" x14ac:dyDescent="0.3">
      <c r="C939" s="1" t="s">
        <v>5</v>
      </c>
      <c r="D939" s="1" t="s">
        <v>6</v>
      </c>
      <c r="E939" s="1" t="s">
        <v>29</v>
      </c>
      <c r="F939" s="1" t="s">
        <v>18</v>
      </c>
      <c r="G939" s="1" t="s">
        <v>7</v>
      </c>
      <c r="H939" s="1" t="s">
        <v>176</v>
      </c>
      <c r="I939" s="1" t="s">
        <v>8</v>
      </c>
      <c r="J939" s="5" t="s">
        <v>164</v>
      </c>
      <c r="K939" s="5" t="s">
        <v>103</v>
      </c>
      <c r="L939" s="5" t="s">
        <v>169</v>
      </c>
    </row>
    <row r="941" spans="3:12" x14ac:dyDescent="0.3">
      <c r="C941" s="1" t="s">
        <v>181</v>
      </c>
      <c r="D941" s="1" t="s">
        <v>186</v>
      </c>
    </row>
    <row r="942" spans="3:12" x14ac:dyDescent="0.3">
      <c r="C942" s="1" t="s">
        <v>5</v>
      </c>
      <c r="D942" s="1" t="s">
        <v>6</v>
      </c>
      <c r="E942" s="1" t="s">
        <v>29</v>
      </c>
      <c r="F942" s="1" t="s">
        <v>18</v>
      </c>
      <c r="G942" s="1" t="s">
        <v>7</v>
      </c>
      <c r="H942" s="1" t="s">
        <v>176</v>
      </c>
      <c r="I942" s="1" t="s">
        <v>8</v>
      </c>
      <c r="J942" s="5" t="s">
        <v>164</v>
      </c>
      <c r="K942" s="5" t="s">
        <v>103</v>
      </c>
      <c r="L942" s="5" t="s">
        <v>169</v>
      </c>
    </row>
    <row r="943" spans="3:12" x14ac:dyDescent="0.3">
      <c r="C943" s="1" t="s">
        <v>174</v>
      </c>
      <c r="D943" s="1" t="s">
        <v>175</v>
      </c>
      <c r="E943" s="1" t="s">
        <v>175</v>
      </c>
      <c r="F943" s="1" t="s">
        <v>175</v>
      </c>
      <c r="G943" s="1" t="s">
        <v>175</v>
      </c>
      <c r="H943" s="1" t="s">
        <v>175</v>
      </c>
      <c r="I943" s="1" t="s">
        <v>175</v>
      </c>
      <c r="J943" s="5" t="s">
        <v>175</v>
      </c>
      <c r="K943" s="5" t="s">
        <v>175</v>
      </c>
      <c r="L943" s="5" t="s">
        <v>175</v>
      </c>
    </row>
    <row r="944" spans="3:12" x14ac:dyDescent="0.3">
      <c r="C944" s="1">
        <v>1</v>
      </c>
      <c r="D944" s="1">
        <v>6998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5">
        <v>0</v>
      </c>
      <c r="K944" s="5">
        <v>0</v>
      </c>
      <c r="L944" s="5">
        <v>0</v>
      </c>
    </row>
    <row r="945" spans="3:12" x14ac:dyDescent="0.3">
      <c r="C945" s="1">
        <v>2</v>
      </c>
      <c r="D945" s="1">
        <v>6998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5">
        <v>0</v>
      </c>
      <c r="K945" s="5">
        <v>0</v>
      </c>
      <c r="L945" s="5">
        <v>0</v>
      </c>
    </row>
    <row r="946" spans="3:12" x14ac:dyDescent="0.3">
      <c r="C946" s="1">
        <v>3</v>
      </c>
      <c r="D946" s="1">
        <v>6998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5">
        <v>0</v>
      </c>
      <c r="K946" s="5">
        <v>0</v>
      </c>
      <c r="L946" s="5">
        <v>0</v>
      </c>
    </row>
    <row r="947" spans="3:12" x14ac:dyDescent="0.3">
      <c r="C947" s="1">
        <v>4</v>
      </c>
      <c r="D947" s="1">
        <v>6998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5">
        <v>0</v>
      </c>
      <c r="K947" s="5">
        <v>0</v>
      </c>
      <c r="L947" s="5">
        <v>0</v>
      </c>
    </row>
    <row r="948" spans="3:12" x14ac:dyDescent="0.3">
      <c r="C948" s="1">
        <v>5</v>
      </c>
      <c r="D948" s="1">
        <v>6998</v>
      </c>
      <c r="E948" s="1">
        <v>1</v>
      </c>
      <c r="F948" s="1">
        <v>0</v>
      </c>
      <c r="G948" s="1">
        <v>0</v>
      </c>
      <c r="H948" s="1">
        <v>0</v>
      </c>
      <c r="I948" s="1">
        <v>0</v>
      </c>
      <c r="J948" s="5">
        <v>0</v>
      </c>
      <c r="K948" s="5">
        <v>0</v>
      </c>
      <c r="L948" s="5">
        <v>0</v>
      </c>
    </row>
    <row r="949" spans="3:12" x14ac:dyDescent="0.3">
      <c r="C949" s="1">
        <v>6</v>
      </c>
      <c r="D949" s="1">
        <v>6998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5">
        <v>0</v>
      </c>
      <c r="K949" s="5">
        <v>0</v>
      </c>
      <c r="L949" s="5">
        <v>0</v>
      </c>
    </row>
    <row r="950" spans="3:12" x14ac:dyDescent="0.3">
      <c r="C950" s="1">
        <v>7</v>
      </c>
      <c r="D950" s="1">
        <v>6998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5">
        <v>0</v>
      </c>
      <c r="K950" s="5">
        <v>0</v>
      </c>
      <c r="L950" s="5">
        <v>0</v>
      </c>
    </row>
    <row r="951" spans="3:12" x14ac:dyDescent="0.3">
      <c r="C951" s="1">
        <v>8</v>
      </c>
      <c r="D951" s="1">
        <v>6998</v>
      </c>
      <c r="E951" s="1">
        <v>1</v>
      </c>
      <c r="F951" s="1">
        <v>0</v>
      </c>
      <c r="G951" s="1">
        <v>0</v>
      </c>
      <c r="H951" s="1">
        <v>0</v>
      </c>
      <c r="I951" s="1">
        <v>0</v>
      </c>
      <c r="J951" s="5">
        <v>0</v>
      </c>
      <c r="K951" s="5">
        <v>0</v>
      </c>
      <c r="L951" s="5">
        <v>0</v>
      </c>
    </row>
    <row r="952" spans="3:12" x14ac:dyDescent="0.3">
      <c r="C952" s="1">
        <v>9</v>
      </c>
      <c r="D952" s="1">
        <v>6997</v>
      </c>
      <c r="E952" s="1">
        <v>2</v>
      </c>
      <c r="F952" s="1">
        <v>0</v>
      </c>
      <c r="G952" s="1">
        <v>0</v>
      </c>
      <c r="H952" s="1">
        <v>0</v>
      </c>
      <c r="I952" s="1">
        <v>0</v>
      </c>
      <c r="J952" s="5">
        <v>0</v>
      </c>
      <c r="K952" s="5">
        <v>0</v>
      </c>
      <c r="L952" s="5">
        <v>0</v>
      </c>
    </row>
    <row r="953" spans="3:12" x14ac:dyDescent="0.3">
      <c r="C953" s="1">
        <v>10</v>
      </c>
      <c r="D953" s="1">
        <v>6997</v>
      </c>
      <c r="E953" s="1">
        <v>2</v>
      </c>
      <c r="F953" s="1">
        <v>0</v>
      </c>
      <c r="G953" s="1">
        <v>0</v>
      </c>
      <c r="H953" s="1">
        <v>0</v>
      </c>
      <c r="I953" s="1">
        <v>0</v>
      </c>
      <c r="J953" s="5">
        <v>0</v>
      </c>
      <c r="K953" s="5">
        <v>0</v>
      </c>
      <c r="L953" s="5">
        <v>0</v>
      </c>
    </row>
    <row r="954" spans="3:12" x14ac:dyDescent="0.3">
      <c r="C954" s="1">
        <v>11</v>
      </c>
      <c r="D954" s="1">
        <v>6996</v>
      </c>
      <c r="E954" s="1">
        <v>3</v>
      </c>
      <c r="F954" s="1">
        <v>0</v>
      </c>
      <c r="G954" s="1">
        <v>0</v>
      </c>
      <c r="H954" s="1">
        <v>0</v>
      </c>
      <c r="I954" s="1">
        <v>0</v>
      </c>
      <c r="J954" s="5">
        <v>0</v>
      </c>
      <c r="K954" s="5">
        <v>0</v>
      </c>
      <c r="L954" s="5">
        <v>0</v>
      </c>
    </row>
    <row r="955" spans="3:12" x14ac:dyDescent="0.3">
      <c r="C955" s="1">
        <v>12</v>
      </c>
      <c r="D955" s="1">
        <v>6996</v>
      </c>
      <c r="E955" s="1">
        <v>3</v>
      </c>
      <c r="F955" s="1">
        <v>0</v>
      </c>
      <c r="G955" s="1">
        <v>0</v>
      </c>
      <c r="H955" s="1">
        <v>0</v>
      </c>
      <c r="I955" s="1">
        <v>0</v>
      </c>
      <c r="J955" s="5">
        <v>0</v>
      </c>
      <c r="K955" s="5">
        <v>0</v>
      </c>
      <c r="L955" s="5">
        <v>0</v>
      </c>
    </row>
    <row r="956" spans="3:12" x14ac:dyDescent="0.3">
      <c r="C956" s="1">
        <v>13</v>
      </c>
      <c r="D956" s="1">
        <v>6995</v>
      </c>
      <c r="E956" s="1">
        <v>4</v>
      </c>
      <c r="F956" s="1">
        <v>0</v>
      </c>
      <c r="G956" s="1">
        <v>0</v>
      </c>
      <c r="H956" s="1">
        <v>0</v>
      </c>
      <c r="I956" s="1">
        <v>0</v>
      </c>
      <c r="J956" s="5">
        <v>0</v>
      </c>
      <c r="K956" s="5">
        <v>0</v>
      </c>
      <c r="L956" s="5">
        <v>0</v>
      </c>
    </row>
    <row r="957" spans="3:12" x14ac:dyDescent="0.3">
      <c r="C957" s="1">
        <v>14</v>
      </c>
      <c r="D957" s="1">
        <v>6994</v>
      </c>
      <c r="E957" s="1">
        <v>5</v>
      </c>
      <c r="F957" s="1">
        <v>0</v>
      </c>
      <c r="G957" s="1">
        <v>0</v>
      </c>
      <c r="H957" s="1">
        <v>0</v>
      </c>
      <c r="I957" s="1">
        <v>0</v>
      </c>
      <c r="J957" s="5">
        <v>0</v>
      </c>
      <c r="K957" s="5">
        <v>0</v>
      </c>
      <c r="L957" s="5">
        <v>0</v>
      </c>
    </row>
    <row r="958" spans="3:12" x14ac:dyDescent="0.3">
      <c r="C958" s="1">
        <v>15</v>
      </c>
      <c r="D958" s="1">
        <v>6992</v>
      </c>
      <c r="E958" s="1">
        <v>7</v>
      </c>
      <c r="F958" s="1">
        <v>0</v>
      </c>
      <c r="G958" s="1">
        <v>0</v>
      </c>
      <c r="H958" s="1">
        <v>0</v>
      </c>
      <c r="I958" s="1">
        <v>0</v>
      </c>
      <c r="J958" s="5">
        <v>0</v>
      </c>
      <c r="K958" s="5">
        <v>0</v>
      </c>
      <c r="L958" s="5">
        <v>0</v>
      </c>
    </row>
    <row r="959" spans="3:12" x14ac:dyDescent="0.3">
      <c r="C959" s="1">
        <v>16</v>
      </c>
      <c r="D959" s="1">
        <v>6991</v>
      </c>
      <c r="E959" s="1">
        <v>8</v>
      </c>
      <c r="F959" s="1">
        <v>0</v>
      </c>
      <c r="G959" s="1">
        <v>0</v>
      </c>
      <c r="H959" s="1">
        <v>0</v>
      </c>
      <c r="I959" s="1">
        <v>0</v>
      </c>
      <c r="J959" s="5">
        <v>0</v>
      </c>
      <c r="K959" s="5">
        <v>0</v>
      </c>
      <c r="L959" s="5">
        <v>0</v>
      </c>
    </row>
    <row r="960" spans="3:12" x14ac:dyDescent="0.3">
      <c r="C960" s="1">
        <v>17</v>
      </c>
      <c r="D960" s="1">
        <v>6990</v>
      </c>
      <c r="E960" s="1">
        <v>9</v>
      </c>
      <c r="F960" s="1">
        <v>0</v>
      </c>
      <c r="G960" s="1">
        <v>0</v>
      </c>
      <c r="H960" s="1">
        <v>0</v>
      </c>
      <c r="I960" s="1">
        <v>0</v>
      </c>
      <c r="J960" s="5">
        <v>0</v>
      </c>
      <c r="K960" s="5">
        <v>0</v>
      </c>
      <c r="L960" s="5">
        <v>0</v>
      </c>
    </row>
    <row r="961" spans="3:12" x14ac:dyDescent="0.3">
      <c r="C961" s="1">
        <v>18</v>
      </c>
      <c r="D961" s="1">
        <v>6989</v>
      </c>
      <c r="E961" s="1">
        <v>10</v>
      </c>
      <c r="F961" s="1">
        <v>0</v>
      </c>
      <c r="G961" s="1">
        <v>0</v>
      </c>
      <c r="H961" s="1">
        <v>0</v>
      </c>
      <c r="I961" s="1">
        <v>0</v>
      </c>
      <c r="J961" s="5">
        <v>0</v>
      </c>
      <c r="K961" s="5">
        <v>0</v>
      </c>
      <c r="L961" s="5">
        <v>0</v>
      </c>
    </row>
    <row r="962" spans="3:12" x14ac:dyDescent="0.3">
      <c r="C962" s="1">
        <v>19</v>
      </c>
      <c r="D962" s="1">
        <v>6987</v>
      </c>
      <c r="E962" s="1">
        <v>11</v>
      </c>
      <c r="F962" s="1">
        <v>0</v>
      </c>
      <c r="G962" s="1">
        <v>0</v>
      </c>
      <c r="H962" s="1">
        <v>0</v>
      </c>
      <c r="I962" s="1">
        <v>0</v>
      </c>
      <c r="J962" s="5">
        <v>0</v>
      </c>
      <c r="K962" s="5">
        <v>0</v>
      </c>
      <c r="L962" s="5">
        <v>0</v>
      </c>
    </row>
    <row r="963" spans="3:12" x14ac:dyDescent="0.3">
      <c r="C963" s="1">
        <v>20</v>
      </c>
      <c r="D963" s="1">
        <v>6986</v>
      </c>
      <c r="E963" s="1">
        <v>13</v>
      </c>
      <c r="F963" s="1">
        <v>0</v>
      </c>
      <c r="G963" s="1">
        <v>0</v>
      </c>
      <c r="H963" s="1">
        <v>0</v>
      </c>
      <c r="I963" s="1">
        <v>0</v>
      </c>
      <c r="J963" s="5">
        <v>0</v>
      </c>
      <c r="K963" s="5">
        <v>0</v>
      </c>
      <c r="L963" s="5">
        <v>0</v>
      </c>
    </row>
    <row r="964" spans="3:12" x14ac:dyDescent="0.3">
      <c r="C964" s="1">
        <v>21</v>
      </c>
      <c r="D964" s="1">
        <v>6984</v>
      </c>
      <c r="E964" s="1">
        <v>14</v>
      </c>
      <c r="F964" s="1">
        <v>0</v>
      </c>
      <c r="G964" s="1">
        <v>0</v>
      </c>
      <c r="H964" s="1">
        <v>0</v>
      </c>
      <c r="I964" s="1">
        <v>0</v>
      </c>
      <c r="J964" s="5">
        <v>0</v>
      </c>
      <c r="K964" s="5">
        <v>0</v>
      </c>
      <c r="L964" s="5">
        <v>0</v>
      </c>
    </row>
    <row r="965" spans="3:12" x14ac:dyDescent="0.3">
      <c r="C965" s="1">
        <v>22</v>
      </c>
      <c r="D965" s="1">
        <v>6982</v>
      </c>
      <c r="E965" s="1">
        <v>16</v>
      </c>
      <c r="F965" s="1">
        <v>0</v>
      </c>
      <c r="G965" s="1">
        <v>0</v>
      </c>
      <c r="H965" s="1">
        <v>0</v>
      </c>
      <c r="I965" s="1">
        <v>0</v>
      </c>
      <c r="J965" s="5">
        <v>0</v>
      </c>
      <c r="K965" s="5">
        <v>1</v>
      </c>
      <c r="L965" s="5">
        <v>0</v>
      </c>
    </row>
    <row r="966" spans="3:12" x14ac:dyDescent="0.3">
      <c r="C966" s="1">
        <v>23</v>
      </c>
      <c r="D966" s="1">
        <v>6980</v>
      </c>
      <c r="E966" s="1">
        <v>18</v>
      </c>
      <c r="F966" s="1">
        <v>0</v>
      </c>
      <c r="G966" s="1">
        <v>0</v>
      </c>
      <c r="H966" s="1">
        <v>0</v>
      </c>
      <c r="I966" s="1">
        <v>0</v>
      </c>
      <c r="J966" s="5">
        <v>0</v>
      </c>
      <c r="K966" s="5">
        <v>1</v>
      </c>
      <c r="L966" s="5">
        <v>0</v>
      </c>
    </row>
    <row r="967" spans="3:12" x14ac:dyDescent="0.3">
      <c r="C967" s="1">
        <v>24</v>
      </c>
      <c r="D967" s="1">
        <v>6978</v>
      </c>
      <c r="E967" s="1">
        <v>21</v>
      </c>
      <c r="F967" s="1">
        <v>0</v>
      </c>
      <c r="G967" s="1">
        <v>0</v>
      </c>
      <c r="H967" s="1">
        <v>0</v>
      </c>
      <c r="I967" s="1">
        <v>0</v>
      </c>
      <c r="J967" s="5">
        <v>0</v>
      </c>
      <c r="K967" s="5">
        <v>1</v>
      </c>
      <c r="L967" s="5">
        <v>0</v>
      </c>
    </row>
    <row r="968" spans="3:12" x14ac:dyDescent="0.3">
      <c r="C968" s="1">
        <v>25</v>
      </c>
      <c r="D968" s="1">
        <v>6975</v>
      </c>
      <c r="E968" s="1">
        <v>23</v>
      </c>
      <c r="F968" s="1">
        <v>0</v>
      </c>
      <c r="G968" s="1">
        <v>0</v>
      </c>
      <c r="H968" s="1">
        <v>0</v>
      </c>
      <c r="I968" s="1">
        <v>0</v>
      </c>
      <c r="J968" s="5">
        <v>0</v>
      </c>
      <c r="K968" s="5">
        <v>1</v>
      </c>
      <c r="L968" s="5">
        <v>0</v>
      </c>
    </row>
    <row r="969" spans="3:12" x14ac:dyDescent="0.3">
      <c r="C969" s="1">
        <v>26</v>
      </c>
      <c r="D969" s="1">
        <v>6972</v>
      </c>
      <c r="E969" s="1">
        <v>26</v>
      </c>
      <c r="F969" s="1">
        <v>0</v>
      </c>
      <c r="G969" s="1">
        <v>0</v>
      </c>
      <c r="H969" s="1">
        <v>0</v>
      </c>
      <c r="I969" s="1">
        <v>0</v>
      </c>
      <c r="J969" s="5">
        <v>0</v>
      </c>
      <c r="K969" s="5">
        <v>1</v>
      </c>
      <c r="L969" s="5">
        <v>0</v>
      </c>
    </row>
    <row r="970" spans="3:12" x14ac:dyDescent="0.3">
      <c r="C970" s="1">
        <v>27</v>
      </c>
      <c r="D970" s="1">
        <v>6969</v>
      </c>
      <c r="E970" s="1">
        <v>29</v>
      </c>
      <c r="F970" s="1">
        <v>0</v>
      </c>
      <c r="G970" s="1">
        <v>0</v>
      </c>
      <c r="H970" s="1">
        <v>0</v>
      </c>
      <c r="I970" s="1">
        <v>0</v>
      </c>
      <c r="J970" s="5">
        <v>0</v>
      </c>
      <c r="K970" s="5">
        <v>1</v>
      </c>
      <c r="L970" s="5">
        <v>0</v>
      </c>
    </row>
    <row r="971" spans="3:12" x14ac:dyDescent="0.3">
      <c r="C971" s="1">
        <v>28</v>
      </c>
      <c r="D971" s="1">
        <v>6965</v>
      </c>
      <c r="E971" s="1">
        <v>33</v>
      </c>
      <c r="F971" s="1">
        <v>0</v>
      </c>
      <c r="G971" s="1">
        <v>1</v>
      </c>
      <c r="H971" s="1">
        <v>0</v>
      </c>
      <c r="I971" s="1">
        <v>0</v>
      </c>
      <c r="J971" s="5">
        <v>0</v>
      </c>
      <c r="K971" s="5">
        <v>1</v>
      </c>
      <c r="L971" s="5">
        <v>0</v>
      </c>
    </row>
    <row r="972" spans="3:12" x14ac:dyDescent="0.3">
      <c r="C972" s="1">
        <v>29</v>
      </c>
      <c r="D972" s="1">
        <v>6960</v>
      </c>
      <c r="E972" s="1">
        <v>37</v>
      </c>
      <c r="F972" s="1">
        <v>0</v>
      </c>
      <c r="G972" s="1">
        <v>1</v>
      </c>
      <c r="H972" s="1">
        <v>0</v>
      </c>
      <c r="I972" s="1">
        <v>0</v>
      </c>
      <c r="J972" s="5">
        <v>0</v>
      </c>
      <c r="K972" s="5">
        <v>1</v>
      </c>
      <c r="L972" s="5">
        <v>0</v>
      </c>
    </row>
    <row r="973" spans="3:12" x14ac:dyDescent="0.3">
      <c r="C973" s="1">
        <v>30</v>
      </c>
      <c r="D973" s="1">
        <v>6955</v>
      </c>
      <c r="E973" s="1">
        <v>42</v>
      </c>
      <c r="F973" s="1">
        <v>0</v>
      </c>
      <c r="G973" s="1">
        <v>1</v>
      </c>
      <c r="H973" s="1">
        <v>0</v>
      </c>
      <c r="I973" s="1">
        <v>0</v>
      </c>
      <c r="J973" s="5">
        <v>0</v>
      </c>
      <c r="K973" s="5">
        <v>2</v>
      </c>
      <c r="L973" s="5">
        <v>0</v>
      </c>
    </row>
    <row r="974" spans="3:12" x14ac:dyDescent="0.3">
      <c r="C974" s="1">
        <v>31</v>
      </c>
      <c r="D974" s="1">
        <v>6949</v>
      </c>
      <c r="E974" s="1">
        <v>47</v>
      </c>
      <c r="F974" s="1">
        <v>0</v>
      </c>
      <c r="G974" s="1">
        <v>2</v>
      </c>
      <c r="H974" s="1">
        <v>0</v>
      </c>
      <c r="I974" s="1">
        <v>0</v>
      </c>
      <c r="J974" s="5">
        <v>0</v>
      </c>
      <c r="K974" s="5">
        <v>2</v>
      </c>
      <c r="L974" s="5">
        <v>0</v>
      </c>
    </row>
    <row r="975" spans="3:12" x14ac:dyDescent="0.3">
      <c r="C975" s="1">
        <v>32</v>
      </c>
      <c r="D975" s="1">
        <v>6942</v>
      </c>
      <c r="E975" s="1">
        <v>54</v>
      </c>
      <c r="F975" s="1">
        <v>0</v>
      </c>
      <c r="G975" s="1">
        <v>2</v>
      </c>
      <c r="H975" s="1">
        <v>0</v>
      </c>
      <c r="I975" s="1">
        <v>0</v>
      </c>
      <c r="J975" s="5">
        <v>0</v>
      </c>
      <c r="K975" s="5">
        <v>2</v>
      </c>
      <c r="L975" s="5">
        <v>0</v>
      </c>
    </row>
    <row r="976" spans="3:12" x14ac:dyDescent="0.3">
      <c r="C976" s="1">
        <v>33</v>
      </c>
      <c r="D976" s="1">
        <v>6936</v>
      </c>
      <c r="E976" s="1">
        <v>60</v>
      </c>
      <c r="F976" s="1">
        <v>0</v>
      </c>
      <c r="G976" s="1">
        <v>2</v>
      </c>
      <c r="H976" s="1">
        <v>0</v>
      </c>
      <c r="I976" s="1">
        <v>0</v>
      </c>
      <c r="J976" s="5">
        <v>0</v>
      </c>
      <c r="K976" s="5">
        <v>2</v>
      </c>
      <c r="L976" s="5">
        <v>0</v>
      </c>
    </row>
    <row r="977" spans="3:12" x14ac:dyDescent="0.3">
      <c r="C977" s="1">
        <v>34</v>
      </c>
      <c r="D977" s="1">
        <v>6929</v>
      </c>
      <c r="E977" s="1">
        <v>66</v>
      </c>
      <c r="F977" s="1">
        <v>0</v>
      </c>
      <c r="G977" s="1">
        <v>3</v>
      </c>
      <c r="H977" s="1">
        <v>0</v>
      </c>
      <c r="I977" s="1">
        <v>0</v>
      </c>
      <c r="J977" s="5">
        <v>0</v>
      </c>
      <c r="K977" s="5">
        <v>3</v>
      </c>
      <c r="L977" s="5">
        <v>0</v>
      </c>
    </row>
    <row r="978" spans="3:12" x14ac:dyDescent="0.3">
      <c r="C978" s="1">
        <v>35</v>
      </c>
      <c r="D978" s="1">
        <v>6922</v>
      </c>
      <c r="E978" s="1">
        <v>73</v>
      </c>
      <c r="F978" s="1">
        <v>0</v>
      </c>
      <c r="G978" s="1">
        <v>3</v>
      </c>
      <c r="H978" s="1">
        <v>0</v>
      </c>
      <c r="I978" s="1">
        <v>0</v>
      </c>
      <c r="J978" s="5">
        <v>0</v>
      </c>
      <c r="K978" s="5">
        <v>3</v>
      </c>
      <c r="L978" s="5">
        <v>0</v>
      </c>
    </row>
    <row r="979" spans="3:12" x14ac:dyDescent="0.3">
      <c r="C979" s="1">
        <v>36</v>
      </c>
      <c r="D979" s="1">
        <v>6913</v>
      </c>
      <c r="E979" s="1">
        <v>82</v>
      </c>
      <c r="F979" s="1">
        <v>0</v>
      </c>
      <c r="G979" s="1">
        <v>4</v>
      </c>
      <c r="H979" s="1">
        <v>0</v>
      </c>
      <c r="I979" s="1">
        <v>0</v>
      </c>
      <c r="J979" s="5">
        <v>0</v>
      </c>
      <c r="K979" s="5">
        <v>3</v>
      </c>
      <c r="L979" s="5">
        <v>0</v>
      </c>
    </row>
    <row r="980" spans="3:12" x14ac:dyDescent="0.3">
      <c r="C980" s="1">
        <v>37</v>
      </c>
      <c r="D980" s="1">
        <v>6904</v>
      </c>
      <c r="E980" s="1">
        <v>91</v>
      </c>
      <c r="F980" s="1">
        <v>0</v>
      </c>
      <c r="G980" s="1">
        <v>4</v>
      </c>
      <c r="H980" s="1">
        <v>0</v>
      </c>
      <c r="I980" s="1">
        <v>0</v>
      </c>
      <c r="J980" s="5">
        <v>0</v>
      </c>
      <c r="K980" s="5">
        <v>4</v>
      </c>
      <c r="L980" s="5">
        <v>0</v>
      </c>
    </row>
    <row r="981" spans="3:12" x14ac:dyDescent="0.3">
      <c r="C981" s="1">
        <v>38</v>
      </c>
      <c r="D981" s="1">
        <v>6894</v>
      </c>
      <c r="E981" s="1">
        <v>100</v>
      </c>
      <c r="F981" s="1">
        <v>0</v>
      </c>
      <c r="G981" s="1">
        <v>5</v>
      </c>
      <c r="H981" s="1">
        <v>0</v>
      </c>
      <c r="I981" s="1">
        <v>0</v>
      </c>
      <c r="J981" s="5">
        <v>0</v>
      </c>
      <c r="K981" s="5">
        <v>4</v>
      </c>
      <c r="L981" s="5">
        <v>0</v>
      </c>
    </row>
    <row r="982" spans="3:12" x14ac:dyDescent="0.3">
      <c r="C982" s="1">
        <v>39</v>
      </c>
      <c r="D982" s="1">
        <v>6882</v>
      </c>
      <c r="E982" s="1">
        <v>110</v>
      </c>
      <c r="F982" s="1">
        <v>0</v>
      </c>
      <c r="G982" s="1">
        <v>6</v>
      </c>
      <c r="H982" s="1">
        <v>0</v>
      </c>
      <c r="I982" s="1">
        <v>0</v>
      </c>
      <c r="J982" s="5">
        <v>0</v>
      </c>
      <c r="K982" s="5">
        <v>5</v>
      </c>
      <c r="L982" s="5">
        <v>0</v>
      </c>
    </row>
    <row r="983" spans="3:12" x14ac:dyDescent="0.3">
      <c r="C983" s="1">
        <v>40</v>
      </c>
      <c r="D983" s="1">
        <v>6870</v>
      </c>
      <c r="E983" s="1">
        <v>121</v>
      </c>
      <c r="F983" s="1">
        <v>0</v>
      </c>
      <c r="G983" s="1">
        <v>7</v>
      </c>
      <c r="H983" s="1">
        <v>0</v>
      </c>
      <c r="I983" s="1">
        <v>0</v>
      </c>
      <c r="J983" s="5">
        <v>0</v>
      </c>
      <c r="K983" s="5">
        <v>5</v>
      </c>
      <c r="L983" s="5">
        <v>0</v>
      </c>
    </row>
    <row r="984" spans="3:12" x14ac:dyDescent="0.3">
      <c r="C984" s="1">
        <v>41</v>
      </c>
      <c r="D984" s="1">
        <v>6857</v>
      </c>
      <c r="E984" s="1">
        <v>133</v>
      </c>
      <c r="F984" s="1">
        <v>0</v>
      </c>
      <c r="G984" s="1">
        <v>8</v>
      </c>
      <c r="H984" s="1">
        <v>0</v>
      </c>
      <c r="I984" s="1">
        <v>0</v>
      </c>
      <c r="J984" s="5">
        <v>0</v>
      </c>
      <c r="K984" s="5">
        <v>6</v>
      </c>
      <c r="L984" s="5">
        <v>0</v>
      </c>
    </row>
    <row r="985" spans="3:12" x14ac:dyDescent="0.3">
      <c r="C985" s="1">
        <v>42</v>
      </c>
      <c r="D985" s="1">
        <v>6842</v>
      </c>
      <c r="E985" s="1">
        <v>146</v>
      </c>
      <c r="F985" s="1">
        <v>0</v>
      </c>
      <c r="G985" s="1">
        <v>10</v>
      </c>
      <c r="H985" s="1">
        <v>0</v>
      </c>
      <c r="I985" s="1">
        <v>0</v>
      </c>
      <c r="J985" s="5">
        <v>0</v>
      </c>
      <c r="K985" s="5">
        <v>7</v>
      </c>
      <c r="L985" s="5">
        <v>0</v>
      </c>
    </row>
    <row r="986" spans="3:12" x14ac:dyDescent="0.3">
      <c r="C986" s="1">
        <v>43</v>
      </c>
      <c r="D986" s="1">
        <v>6827</v>
      </c>
      <c r="E986" s="1">
        <v>161</v>
      </c>
      <c r="F986" s="1">
        <v>0</v>
      </c>
      <c r="G986" s="1">
        <v>11</v>
      </c>
      <c r="H986" s="1">
        <v>0</v>
      </c>
      <c r="I986" s="1">
        <v>0</v>
      </c>
      <c r="J986" s="5">
        <v>0</v>
      </c>
      <c r="K986" s="5">
        <v>8</v>
      </c>
      <c r="L986" s="5">
        <v>0</v>
      </c>
    </row>
    <row r="987" spans="3:12" x14ac:dyDescent="0.3">
      <c r="C987" s="1">
        <v>44</v>
      </c>
      <c r="D987" s="1">
        <v>6808</v>
      </c>
      <c r="E987" s="1">
        <v>177</v>
      </c>
      <c r="F987" s="1">
        <v>0</v>
      </c>
      <c r="G987" s="1">
        <v>13</v>
      </c>
      <c r="H987" s="1">
        <v>0</v>
      </c>
      <c r="I987" s="1">
        <v>0</v>
      </c>
      <c r="J987" s="5">
        <v>0</v>
      </c>
      <c r="K987" s="5">
        <v>9</v>
      </c>
      <c r="L987" s="5">
        <v>0</v>
      </c>
    </row>
    <row r="988" spans="3:12" x14ac:dyDescent="0.3">
      <c r="C988" s="1">
        <v>45</v>
      </c>
      <c r="D988" s="1">
        <v>6792</v>
      </c>
      <c r="E988" s="1">
        <v>192</v>
      </c>
      <c r="F988" s="1">
        <v>0</v>
      </c>
      <c r="G988" s="1">
        <v>15</v>
      </c>
      <c r="H988" s="1">
        <v>0</v>
      </c>
      <c r="I988" s="1">
        <v>0</v>
      </c>
      <c r="J988" s="5">
        <v>0</v>
      </c>
      <c r="K988" s="5">
        <v>10</v>
      </c>
      <c r="L988" s="5">
        <v>0</v>
      </c>
    </row>
    <row r="989" spans="3:12" x14ac:dyDescent="0.3">
      <c r="C989" s="1">
        <v>46</v>
      </c>
      <c r="D989" s="1">
        <v>6771</v>
      </c>
      <c r="E989" s="1">
        <v>211</v>
      </c>
      <c r="F989" s="1">
        <v>0</v>
      </c>
      <c r="G989" s="1">
        <v>17</v>
      </c>
      <c r="H989" s="1">
        <v>0</v>
      </c>
      <c r="I989" s="1">
        <v>0</v>
      </c>
      <c r="J989" s="5">
        <v>0</v>
      </c>
      <c r="K989" s="5">
        <v>10</v>
      </c>
      <c r="L989" s="5">
        <v>0</v>
      </c>
    </row>
    <row r="990" spans="3:12" x14ac:dyDescent="0.3">
      <c r="C990" s="1">
        <v>47</v>
      </c>
      <c r="D990" s="1">
        <v>6747</v>
      </c>
      <c r="E990" s="1">
        <v>232</v>
      </c>
      <c r="F990" s="1">
        <v>0</v>
      </c>
      <c r="G990" s="1">
        <v>19</v>
      </c>
      <c r="H990" s="1">
        <v>0</v>
      </c>
      <c r="I990" s="1">
        <v>0</v>
      </c>
      <c r="J990" s="5">
        <v>0</v>
      </c>
      <c r="K990" s="5">
        <v>12</v>
      </c>
      <c r="L990" s="5">
        <v>1</v>
      </c>
    </row>
    <row r="991" spans="3:12" x14ac:dyDescent="0.3">
      <c r="C991" s="1">
        <v>48</v>
      </c>
      <c r="D991" s="1">
        <v>6721</v>
      </c>
      <c r="E991" s="1">
        <v>256</v>
      </c>
      <c r="F991" s="1">
        <v>0</v>
      </c>
      <c r="G991" s="1">
        <v>22</v>
      </c>
      <c r="H991" s="1">
        <v>0</v>
      </c>
      <c r="I991" s="1">
        <v>0</v>
      </c>
      <c r="J991" s="5">
        <v>0</v>
      </c>
      <c r="K991" s="5">
        <v>13</v>
      </c>
      <c r="L991" s="5">
        <v>1</v>
      </c>
    </row>
    <row r="992" spans="3:12" x14ac:dyDescent="0.3">
      <c r="C992" s="1">
        <v>49</v>
      </c>
      <c r="D992" s="1">
        <v>6695</v>
      </c>
      <c r="E992" s="1">
        <v>279</v>
      </c>
      <c r="F992" s="1">
        <v>0</v>
      </c>
      <c r="G992" s="1">
        <v>24</v>
      </c>
      <c r="H992" s="1">
        <v>0</v>
      </c>
      <c r="I992" s="1">
        <v>0</v>
      </c>
      <c r="J992" s="5">
        <v>0</v>
      </c>
      <c r="K992" s="5">
        <v>14</v>
      </c>
      <c r="L992" s="5">
        <v>1</v>
      </c>
    </row>
    <row r="993" spans="3:12" x14ac:dyDescent="0.3">
      <c r="C993" s="1">
        <v>50</v>
      </c>
      <c r="D993" s="1">
        <v>6667</v>
      </c>
      <c r="E993" s="1">
        <v>303</v>
      </c>
      <c r="F993" s="1">
        <v>0</v>
      </c>
      <c r="G993" s="1">
        <v>28</v>
      </c>
      <c r="H993" s="1">
        <v>0</v>
      </c>
      <c r="I993" s="1">
        <v>0</v>
      </c>
      <c r="J993" s="5">
        <v>0</v>
      </c>
      <c r="K993" s="5">
        <v>15</v>
      </c>
      <c r="L993" s="5">
        <v>1</v>
      </c>
    </row>
    <row r="994" spans="3:12" x14ac:dyDescent="0.3">
      <c r="C994" s="1">
        <v>51</v>
      </c>
      <c r="D994" s="1">
        <v>6637</v>
      </c>
      <c r="E994" s="1">
        <v>330</v>
      </c>
      <c r="F994" s="1">
        <v>0</v>
      </c>
      <c r="G994" s="1">
        <v>31</v>
      </c>
      <c r="H994" s="1">
        <v>0</v>
      </c>
      <c r="I994" s="1">
        <v>0</v>
      </c>
      <c r="J994" s="5">
        <v>0</v>
      </c>
      <c r="K994" s="5">
        <v>17</v>
      </c>
      <c r="L994" s="5">
        <v>1</v>
      </c>
    </row>
    <row r="995" spans="3:12" x14ac:dyDescent="0.3">
      <c r="C995" s="1">
        <v>52</v>
      </c>
      <c r="D995" s="1">
        <v>6606</v>
      </c>
      <c r="E995" s="1">
        <v>358</v>
      </c>
      <c r="F995" s="1">
        <v>0</v>
      </c>
      <c r="G995" s="1">
        <v>35</v>
      </c>
      <c r="H995" s="1">
        <v>0</v>
      </c>
      <c r="I995" s="1">
        <v>0</v>
      </c>
      <c r="J995" s="5">
        <v>0</v>
      </c>
      <c r="K995" s="5">
        <v>19</v>
      </c>
      <c r="L995" s="5">
        <v>1</v>
      </c>
    </row>
    <row r="996" spans="3:12" x14ac:dyDescent="0.3">
      <c r="C996" s="1">
        <v>53</v>
      </c>
      <c r="D996" s="1">
        <v>6572</v>
      </c>
      <c r="E996" s="1">
        <v>387</v>
      </c>
      <c r="F996" s="1">
        <v>0</v>
      </c>
      <c r="G996" s="1">
        <v>40</v>
      </c>
      <c r="H996" s="1">
        <v>0</v>
      </c>
      <c r="I996" s="1">
        <v>0</v>
      </c>
      <c r="J996" s="5">
        <v>0</v>
      </c>
      <c r="K996" s="5">
        <v>21</v>
      </c>
      <c r="L996" s="5">
        <v>2</v>
      </c>
    </row>
    <row r="997" spans="3:12" x14ac:dyDescent="0.3">
      <c r="C997" s="1">
        <v>54</v>
      </c>
      <c r="D997" s="1">
        <v>6538</v>
      </c>
      <c r="E997" s="1">
        <v>417</v>
      </c>
      <c r="F997" s="1">
        <v>0</v>
      </c>
      <c r="G997" s="1">
        <v>44</v>
      </c>
      <c r="H997" s="1">
        <v>0</v>
      </c>
      <c r="I997" s="1">
        <v>0</v>
      </c>
      <c r="J997" s="5">
        <v>0</v>
      </c>
      <c r="K997" s="5">
        <v>24</v>
      </c>
      <c r="L997" s="5">
        <v>2</v>
      </c>
    </row>
    <row r="998" spans="3:12" x14ac:dyDescent="0.3">
      <c r="C998" s="1">
        <v>55</v>
      </c>
      <c r="D998" s="1">
        <v>6501</v>
      </c>
      <c r="E998" s="1">
        <v>448</v>
      </c>
      <c r="F998" s="1">
        <v>0</v>
      </c>
      <c r="G998" s="1">
        <v>49</v>
      </c>
      <c r="H998" s="1">
        <v>0</v>
      </c>
      <c r="I998" s="1">
        <v>0</v>
      </c>
      <c r="J998" s="5">
        <v>0</v>
      </c>
      <c r="K998" s="5">
        <v>26</v>
      </c>
      <c r="L998" s="5">
        <v>2</v>
      </c>
    </row>
    <row r="999" spans="3:12" x14ac:dyDescent="0.3">
      <c r="C999" s="1">
        <v>56</v>
      </c>
      <c r="D999" s="1">
        <v>6466</v>
      </c>
      <c r="E999" s="1">
        <v>478</v>
      </c>
      <c r="F999" s="1">
        <v>0</v>
      </c>
      <c r="G999" s="1">
        <v>54</v>
      </c>
      <c r="H999" s="1">
        <v>0</v>
      </c>
      <c r="I999" s="1">
        <v>0</v>
      </c>
      <c r="J999" s="5">
        <v>0</v>
      </c>
      <c r="K999" s="5">
        <v>28</v>
      </c>
      <c r="L999" s="5">
        <v>2</v>
      </c>
    </row>
    <row r="1000" spans="3:12" x14ac:dyDescent="0.3">
      <c r="C1000" s="1">
        <v>57</v>
      </c>
      <c r="D1000" s="1">
        <v>6429</v>
      </c>
      <c r="E1000" s="1">
        <v>509</v>
      </c>
      <c r="F1000" s="1">
        <v>0</v>
      </c>
      <c r="G1000" s="1">
        <v>60</v>
      </c>
      <c r="H1000" s="1">
        <v>0</v>
      </c>
      <c r="I1000" s="1">
        <v>0</v>
      </c>
      <c r="J1000" s="5">
        <v>0</v>
      </c>
      <c r="K1000" s="5">
        <v>30</v>
      </c>
      <c r="L1000" s="5">
        <v>2</v>
      </c>
    </row>
    <row r="1001" spans="3:12" x14ac:dyDescent="0.3">
      <c r="C1001" s="1">
        <v>58</v>
      </c>
      <c r="D1001" s="1">
        <v>6392</v>
      </c>
      <c r="E1001" s="1">
        <v>539</v>
      </c>
      <c r="F1001" s="1">
        <v>0</v>
      </c>
      <c r="G1001" s="1">
        <v>67</v>
      </c>
      <c r="H1001" s="1">
        <v>0</v>
      </c>
      <c r="I1001" s="1">
        <v>0</v>
      </c>
      <c r="J1001" s="5">
        <v>0</v>
      </c>
      <c r="K1001" s="5">
        <v>32</v>
      </c>
      <c r="L1001" s="5">
        <v>2</v>
      </c>
    </row>
    <row r="1002" spans="3:12" x14ac:dyDescent="0.3">
      <c r="C1002" s="1">
        <v>59</v>
      </c>
      <c r="D1002" s="1">
        <v>6354</v>
      </c>
      <c r="E1002" s="1">
        <v>569</v>
      </c>
      <c r="F1002" s="1">
        <v>0</v>
      </c>
      <c r="G1002" s="1">
        <v>74</v>
      </c>
      <c r="H1002" s="1">
        <v>0</v>
      </c>
      <c r="I1002" s="1">
        <v>0</v>
      </c>
      <c r="J1002" s="5">
        <v>0</v>
      </c>
      <c r="K1002" s="5">
        <v>35</v>
      </c>
      <c r="L1002" s="5">
        <v>3</v>
      </c>
    </row>
    <row r="1003" spans="3:12" x14ac:dyDescent="0.3">
      <c r="C1003" s="1">
        <v>60</v>
      </c>
      <c r="D1003" s="1">
        <v>6315</v>
      </c>
      <c r="E1003" s="1">
        <v>599</v>
      </c>
      <c r="F1003" s="1">
        <v>0</v>
      </c>
      <c r="G1003" s="1">
        <v>83</v>
      </c>
      <c r="H1003" s="1">
        <v>0</v>
      </c>
      <c r="I1003" s="1">
        <v>1</v>
      </c>
      <c r="J1003" s="5">
        <v>0</v>
      </c>
      <c r="K1003" s="5">
        <v>38</v>
      </c>
      <c r="L1003" s="5">
        <v>3</v>
      </c>
    </row>
    <row r="1004" spans="3:12" x14ac:dyDescent="0.3">
      <c r="C1004" s="1">
        <v>61</v>
      </c>
      <c r="D1004" s="1">
        <v>6277</v>
      </c>
      <c r="E1004" s="1">
        <v>629</v>
      </c>
      <c r="F1004" s="1">
        <v>0</v>
      </c>
      <c r="G1004" s="1">
        <v>92</v>
      </c>
      <c r="H1004" s="1">
        <v>0</v>
      </c>
      <c r="I1004" s="1">
        <v>1</v>
      </c>
      <c r="J1004" s="5">
        <v>0</v>
      </c>
      <c r="K1004" s="5">
        <v>41</v>
      </c>
      <c r="L1004" s="5">
        <v>3</v>
      </c>
    </row>
    <row r="1005" spans="3:12" x14ac:dyDescent="0.3">
      <c r="C1005" s="1">
        <v>62</v>
      </c>
      <c r="D1005" s="1">
        <v>6236</v>
      </c>
      <c r="E1005" s="1">
        <v>660</v>
      </c>
      <c r="F1005" s="1">
        <v>0</v>
      </c>
      <c r="G1005" s="1">
        <v>101</v>
      </c>
      <c r="H1005" s="1">
        <v>0</v>
      </c>
      <c r="I1005" s="1">
        <v>1</v>
      </c>
      <c r="J1005" s="5">
        <v>0</v>
      </c>
      <c r="K1005" s="5">
        <v>44</v>
      </c>
      <c r="L1005" s="5">
        <v>3</v>
      </c>
    </row>
    <row r="1006" spans="3:12" x14ac:dyDescent="0.3">
      <c r="C1006" s="1">
        <v>63</v>
      </c>
      <c r="D1006" s="1">
        <v>6195</v>
      </c>
      <c r="E1006" s="1">
        <v>690</v>
      </c>
      <c r="F1006" s="1">
        <v>0</v>
      </c>
      <c r="G1006" s="1">
        <v>112</v>
      </c>
      <c r="H1006" s="1">
        <v>0</v>
      </c>
      <c r="I1006" s="1">
        <v>1</v>
      </c>
      <c r="J1006" s="5">
        <v>0</v>
      </c>
      <c r="K1006" s="5">
        <v>46</v>
      </c>
      <c r="L1006" s="5">
        <v>4</v>
      </c>
    </row>
    <row r="1007" spans="3:12" x14ac:dyDescent="0.3">
      <c r="C1007" s="1">
        <v>64</v>
      </c>
      <c r="D1007" s="1">
        <v>6156</v>
      </c>
      <c r="E1007" s="1">
        <v>718</v>
      </c>
      <c r="F1007" s="1">
        <v>0</v>
      </c>
      <c r="G1007" s="1">
        <v>124</v>
      </c>
      <c r="H1007" s="1">
        <v>0</v>
      </c>
      <c r="I1007" s="1">
        <v>1</v>
      </c>
      <c r="J1007" s="5">
        <v>0</v>
      </c>
      <c r="K1007" s="5">
        <v>48</v>
      </c>
      <c r="L1007" s="5">
        <v>4</v>
      </c>
    </row>
    <row r="1008" spans="3:12" x14ac:dyDescent="0.3">
      <c r="C1008" s="1">
        <v>65</v>
      </c>
      <c r="D1008" s="1">
        <v>6117</v>
      </c>
      <c r="E1008" s="1">
        <v>743</v>
      </c>
      <c r="F1008" s="1">
        <v>0</v>
      </c>
      <c r="G1008" s="1">
        <v>137</v>
      </c>
      <c r="H1008" s="1">
        <v>0</v>
      </c>
      <c r="I1008" s="1">
        <v>2</v>
      </c>
      <c r="J1008" s="5">
        <v>0</v>
      </c>
      <c r="K1008" s="5">
        <v>51</v>
      </c>
      <c r="L1008" s="5">
        <v>4</v>
      </c>
    </row>
    <row r="1009" spans="3:12" x14ac:dyDescent="0.3">
      <c r="C1009" s="1">
        <v>66</v>
      </c>
      <c r="D1009" s="1">
        <v>6081</v>
      </c>
      <c r="E1009" s="1">
        <v>766</v>
      </c>
      <c r="F1009" s="1">
        <v>0</v>
      </c>
      <c r="G1009" s="1">
        <v>150</v>
      </c>
      <c r="H1009" s="1">
        <v>0</v>
      </c>
      <c r="I1009" s="1">
        <v>2</v>
      </c>
      <c r="J1009" s="5">
        <v>0</v>
      </c>
      <c r="K1009" s="5">
        <v>53</v>
      </c>
      <c r="L1009" s="5">
        <v>5</v>
      </c>
    </row>
    <row r="1010" spans="3:12" x14ac:dyDescent="0.3">
      <c r="C1010" s="1">
        <v>67</v>
      </c>
      <c r="D1010" s="1">
        <v>6046</v>
      </c>
      <c r="E1010" s="1">
        <v>786</v>
      </c>
      <c r="F1010" s="1">
        <v>0</v>
      </c>
      <c r="G1010" s="1">
        <v>165</v>
      </c>
      <c r="H1010" s="1">
        <v>0</v>
      </c>
      <c r="I1010" s="1">
        <v>2</v>
      </c>
      <c r="J1010" s="5">
        <v>0</v>
      </c>
      <c r="K1010" s="5">
        <v>56</v>
      </c>
      <c r="L1010" s="5">
        <v>5</v>
      </c>
    </row>
    <row r="1011" spans="3:12" x14ac:dyDescent="0.3">
      <c r="C1011" s="1">
        <v>68</v>
      </c>
      <c r="D1011" s="1">
        <v>6010</v>
      </c>
      <c r="E1011" s="1">
        <v>805</v>
      </c>
      <c r="F1011" s="1">
        <v>0</v>
      </c>
      <c r="G1011" s="1">
        <v>180</v>
      </c>
      <c r="H1011" s="1">
        <v>0</v>
      </c>
      <c r="I1011" s="1">
        <v>2</v>
      </c>
      <c r="J1011" s="5">
        <v>0</v>
      </c>
      <c r="K1011" s="5">
        <v>59</v>
      </c>
      <c r="L1011" s="5">
        <v>5</v>
      </c>
    </row>
    <row r="1012" spans="3:12" x14ac:dyDescent="0.3">
      <c r="C1012" s="1">
        <v>69</v>
      </c>
      <c r="D1012" s="1">
        <v>5976</v>
      </c>
      <c r="E1012" s="1">
        <v>823</v>
      </c>
      <c r="F1012" s="1">
        <v>0</v>
      </c>
      <c r="G1012" s="1">
        <v>196</v>
      </c>
      <c r="H1012" s="1">
        <v>0</v>
      </c>
      <c r="I1012" s="1">
        <v>2</v>
      </c>
      <c r="J1012" s="5">
        <v>0</v>
      </c>
      <c r="K1012" s="5">
        <v>61</v>
      </c>
      <c r="L1012" s="5">
        <v>5</v>
      </c>
    </row>
    <row r="1013" spans="3:12" x14ac:dyDescent="0.3">
      <c r="C1013" s="1">
        <v>70</v>
      </c>
      <c r="D1013" s="1">
        <v>5945</v>
      </c>
      <c r="E1013" s="1">
        <v>837</v>
      </c>
      <c r="F1013" s="1">
        <v>0</v>
      </c>
      <c r="G1013" s="1">
        <v>213</v>
      </c>
      <c r="H1013" s="1">
        <v>0</v>
      </c>
      <c r="I1013" s="1">
        <v>3</v>
      </c>
      <c r="J1013" s="5">
        <v>0</v>
      </c>
      <c r="K1013" s="5">
        <v>64</v>
      </c>
      <c r="L1013" s="5">
        <v>6</v>
      </c>
    </row>
    <row r="1014" spans="3:12" x14ac:dyDescent="0.3">
      <c r="C1014" s="1">
        <v>71</v>
      </c>
      <c r="D1014" s="1">
        <v>5914</v>
      </c>
      <c r="E1014" s="1">
        <v>849</v>
      </c>
      <c r="F1014" s="1">
        <v>0</v>
      </c>
      <c r="G1014" s="1">
        <v>232</v>
      </c>
      <c r="H1014" s="1">
        <v>0</v>
      </c>
      <c r="I1014" s="1">
        <v>3</v>
      </c>
      <c r="J1014" s="5">
        <v>0</v>
      </c>
      <c r="K1014" s="5">
        <v>66</v>
      </c>
      <c r="L1014" s="5">
        <v>6</v>
      </c>
    </row>
    <row r="1015" spans="3:12" x14ac:dyDescent="0.3">
      <c r="C1015" s="1">
        <v>72</v>
      </c>
      <c r="D1015" s="1">
        <v>5884</v>
      </c>
      <c r="E1015" s="1">
        <v>858</v>
      </c>
      <c r="F1015" s="1">
        <v>0</v>
      </c>
      <c r="G1015" s="1">
        <v>253</v>
      </c>
      <c r="H1015" s="1">
        <v>0</v>
      </c>
      <c r="I1015" s="1">
        <v>3</v>
      </c>
      <c r="J1015" s="5">
        <v>0</v>
      </c>
      <c r="K1015" s="5">
        <v>67</v>
      </c>
      <c r="L1015" s="5">
        <v>6</v>
      </c>
    </row>
    <row r="1016" spans="3:12" x14ac:dyDescent="0.3">
      <c r="C1016" s="1">
        <v>73</v>
      </c>
      <c r="D1016" s="1">
        <v>5858</v>
      </c>
      <c r="E1016" s="1">
        <v>861</v>
      </c>
      <c r="F1016" s="1">
        <v>0</v>
      </c>
      <c r="G1016" s="1">
        <v>276</v>
      </c>
      <c r="H1016" s="1">
        <v>0</v>
      </c>
      <c r="I1016" s="1">
        <v>4</v>
      </c>
      <c r="J1016" s="5">
        <v>0</v>
      </c>
      <c r="K1016" s="5">
        <v>68</v>
      </c>
      <c r="L1016" s="5">
        <v>7</v>
      </c>
    </row>
    <row r="1017" spans="3:12" x14ac:dyDescent="0.3">
      <c r="C1017" s="1">
        <v>74</v>
      </c>
      <c r="D1017" s="1">
        <v>5833</v>
      </c>
      <c r="E1017" s="1">
        <v>861</v>
      </c>
      <c r="F1017" s="1">
        <v>0</v>
      </c>
      <c r="G1017" s="1">
        <v>300</v>
      </c>
      <c r="H1017" s="1">
        <v>0</v>
      </c>
      <c r="I1017" s="1">
        <v>4</v>
      </c>
      <c r="J1017" s="5">
        <v>0</v>
      </c>
      <c r="K1017" s="5">
        <v>69</v>
      </c>
      <c r="L1017" s="5">
        <v>7</v>
      </c>
    </row>
    <row r="1018" spans="3:12" x14ac:dyDescent="0.3">
      <c r="C1018" s="1">
        <v>75</v>
      </c>
      <c r="D1018" s="1">
        <v>5808</v>
      </c>
      <c r="E1018" s="1">
        <v>860</v>
      </c>
      <c r="F1018" s="1">
        <v>0</v>
      </c>
      <c r="G1018" s="1">
        <v>326</v>
      </c>
      <c r="H1018" s="1">
        <v>0</v>
      </c>
      <c r="I1018" s="1">
        <v>4</v>
      </c>
      <c r="J1018" s="5">
        <v>0</v>
      </c>
      <c r="K1018" s="5">
        <v>70</v>
      </c>
      <c r="L1018" s="5">
        <v>6</v>
      </c>
    </row>
    <row r="1019" spans="3:12" x14ac:dyDescent="0.3">
      <c r="C1019" s="1">
        <v>76</v>
      </c>
      <c r="D1019" s="1">
        <v>5785</v>
      </c>
      <c r="E1019" s="1">
        <v>856</v>
      </c>
      <c r="F1019" s="1">
        <v>0</v>
      </c>
      <c r="G1019" s="1">
        <v>353</v>
      </c>
      <c r="H1019" s="1">
        <v>0</v>
      </c>
      <c r="I1019" s="1">
        <v>5</v>
      </c>
      <c r="J1019" s="5">
        <v>0</v>
      </c>
      <c r="K1019" s="5">
        <v>70</v>
      </c>
      <c r="L1019" s="5">
        <v>6</v>
      </c>
    </row>
    <row r="1020" spans="3:12" x14ac:dyDescent="0.3">
      <c r="C1020" s="1">
        <v>77</v>
      </c>
      <c r="D1020" s="1">
        <v>5765</v>
      </c>
      <c r="E1020" s="1">
        <v>846</v>
      </c>
      <c r="F1020" s="1">
        <v>0</v>
      </c>
      <c r="G1020" s="1">
        <v>382</v>
      </c>
      <c r="H1020" s="1">
        <v>0</v>
      </c>
      <c r="I1020" s="1">
        <v>5</v>
      </c>
      <c r="J1020" s="5">
        <v>0</v>
      </c>
      <c r="K1020" s="5">
        <v>70</v>
      </c>
      <c r="L1020" s="5">
        <v>6</v>
      </c>
    </row>
    <row r="1021" spans="3:12" x14ac:dyDescent="0.3">
      <c r="C1021" s="1">
        <v>78</v>
      </c>
      <c r="D1021" s="1">
        <v>5745</v>
      </c>
      <c r="E1021" s="1">
        <v>836</v>
      </c>
      <c r="F1021" s="1">
        <v>0</v>
      </c>
      <c r="G1021" s="1">
        <v>412</v>
      </c>
      <c r="H1021" s="1">
        <v>0</v>
      </c>
      <c r="I1021" s="1">
        <v>5</v>
      </c>
      <c r="J1021" s="5">
        <v>0</v>
      </c>
      <c r="K1021" s="5">
        <v>70</v>
      </c>
      <c r="L1021" s="5">
        <v>6</v>
      </c>
    </row>
    <row r="1022" spans="3:12" x14ac:dyDescent="0.3">
      <c r="C1022" s="1">
        <v>79</v>
      </c>
      <c r="D1022" s="1">
        <v>5726</v>
      </c>
      <c r="E1022" s="1">
        <v>825</v>
      </c>
      <c r="F1022" s="1">
        <v>0</v>
      </c>
      <c r="G1022" s="1">
        <v>442</v>
      </c>
      <c r="H1022" s="1">
        <v>0</v>
      </c>
      <c r="I1022" s="1">
        <v>6</v>
      </c>
      <c r="J1022" s="5">
        <v>0</v>
      </c>
      <c r="K1022" s="5">
        <v>69</v>
      </c>
      <c r="L1022" s="5">
        <v>6</v>
      </c>
    </row>
    <row r="1023" spans="3:12" x14ac:dyDescent="0.3">
      <c r="C1023" s="1">
        <v>80</v>
      </c>
      <c r="D1023" s="1">
        <v>5708</v>
      </c>
      <c r="E1023" s="1">
        <v>811</v>
      </c>
      <c r="F1023" s="1">
        <v>0</v>
      </c>
      <c r="G1023" s="1">
        <v>473</v>
      </c>
      <c r="H1023" s="1">
        <v>0</v>
      </c>
      <c r="I1023" s="1">
        <v>6</v>
      </c>
      <c r="J1023" s="5">
        <v>0</v>
      </c>
      <c r="K1023" s="5">
        <v>68</v>
      </c>
      <c r="L1023" s="5">
        <v>6</v>
      </c>
    </row>
    <row r="1024" spans="3:12" x14ac:dyDescent="0.3">
      <c r="C1024" s="1">
        <v>81</v>
      </c>
      <c r="D1024" s="1">
        <v>5692</v>
      </c>
      <c r="E1024" s="1">
        <v>794</v>
      </c>
      <c r="F1024" s="1">
        <v>0</v>
      </c>
      <c r="G1024" s="1">
        <v>505</v>
      </c>
      <c r="H1024" s="1">
        <v>0</v>
      </c>
      <c r="I1024" s="1">
        <v>7</v>
      </c>
      <c r="J1024" s="5">
        <v>0</v>
      </c>
      <c r="K1024" s="5">
        <v>67</v>
      </c>
      <c r="L1024" s="5">
        <v>6</v>
      </c>
    </row>
    <row r="1025" spans="3:12" x14ac:dyDescent="0.3">
      <c r="C1025" s="1">
        <v>82</v>
      </c>
      <c r="D1025" s="1">
        <v>5677</v>
      </c>
      <c r="E1025" s="1">
        <v>776</v>
      </c>
      <c r="F1025" s="1">
        <v>0</v>
      </c>
      <c r="G1025" s="1">
        <v>538</v>
      </c>
      <c r="H1025" s="1">
        <v>0</v>
      </c>
      <c r="I1025" s="1">
        <v>7</v>
      </c>
      <c r="J1025" s="5">
        <v>0</v>
      </c>
      <c r="K1025" s="5">
        <v>66</v>
      </c>
      <c r="L1025" s="5">
        <v>6</v>
      </c>
    </row>
    <row r="1026" spans="3:12" x14ac:dyDescent="0.3">
      <c r="C1026" s="1">
        <v>83</v>
      </c>
      <c r="D1026" s="1">
        <v>5662</v>
      </c>
      <c r="E1026" s="1">
        <v>757</v>
      </c>
      <c r="F1026" s="1">
        <v>0</v>
      </c>
      <c r="G1026" s="1">
        <v>571</v>
      </c>
      <c r="H1026" s="1">
        <v>0</v>
      </c>
      <c r="I1026" s="1">
        <v>8</v>
      </c>
      <c r="J1026" s="5">
        <v>0</v>
      </c>
      <c r="K1026" s="5">
        <v>65</v>
      </c>
      <c r="L1026" s="5">
        <v>6</v>
      </c>
    </row>
    <row r="1027" spans="3:12" x14ac:dyDescent="0.3">
      <c r="C1027" s="1">
        <v>84</v>
      </c>
      <c r="D1027" s="1">
        <v>5649</v>
      </c>
      <c r="E1027" s="1">
        <v>735</v>
      </c>
      <c r="F1027" s="1">
        <v>0</v>
      </c>
      <c r="G1027" s="1">
        <v>606</v>
      </c>
      <c r="H1027" s="1">
        <v>0</v>
      </c>
      <c r="I1027" s="1">
        <v>8</v>
      </c>
      <c r="J1027" s="5">
        <v>0</v>
      </c>
      <c r="K1027" s="5">
        <v>63</v>
      </c>
      <c r="L1027" s="5">
        <v>5</v>
      </c>
    </row>
    <row r="1028" spans="3:12" x14ac:dyDescent="0.3">
      <c r="C1028" s="1">
        <v>85</v>
      </c>
      <c r="D1028" s="1">
        <v>5638</v>
      </c>
      <c r="E1028" s="1">
        <v>710</v>
      </c>
      <c r="F1028" s="1">
        <v>0</v>
      </c>
      <c r="G1028" s="1">
        <v>641</v>
      </c>
      <c r="H1028" s="1">
        <v>0</v>
      </c>
      <c r="I1028" s="1">
        <v>9</v>
      </c>
      <c r="J1028" s="5">
        <v>0</v>
      </c>
      <c r="K1028" s="5">
        <v>61</v>
      </c>
      <c r="L1028" s="5">
        <v>5</v>
      </c>
    </row>
    <row r="1029" spans="3:12" x14ac:dyDescent="0.3">
      <c r="C1029" s="1">
        <v>86</v>
      </c>
      <c r="D1029" s="1">
        <v>5627</v>
      </c>
      <c r="E1029" s="1">
        <v>683</v>
      </c>
      <c r="F1029" s="1">
        <v>0</v>
      </c>
      <c r="G1029" s="1">
        <v>678</v>
      </c>
      <c r="H1029" s="1">
        <v>0</v>
      </c>
      <c r="I1029" s="1">
        <v>10</v>
      </c>
      <c r="J1029" s="5">
        <v>0</v>
      </c>
      <c r="K1029" s="5">
        <v>58</v>
      </c>
      <c r="L1029" s="5">
        <v>5</v>
      </c>
    </row>
    <row r="1030" spans="3:12" x14ac:dyDescent="0.3">
      <c r="C1030" s="1">
        <v>87</v>
      </c>
      <c r="D1030" s="1">
        <v>5617</v>
      </c>
      <c r="E1030" s="1">
        <v>657</v>
      </c>
      <c r="F1030" s="1">
        <v>0</v>
      </c>
      <c r="G1030" s="1">
        <v>713</v>
      </c>
      <c r="H1030" s="1">
        <v>0</v>
      </c>
      <c r="I1030" s="1">
        <v>10</v>
      </c>
      <c r="J1030" s="5">
        <v>0</v>
      </c>
      <c r="K1030" s="5">
        <v>56</v>
      </c>
      <c r="L1030" s="5">
        <v>5</v>
      </c>
    </row>
    <row r="1031" spans="3:12" x14ac:dyDescent="0.3">
      <c r="C1031" s="1">
        <v>88</v>
      </c>
      <c r="D1031" s="1">
        <v>5607</v>
      </c>
      <c r="E1031" s="1">
        <v>631</v>
      </c>
      <c r="F1031" s="1">
        <v>0</v>
      </c>
      <c r="G1031" s="1">
        <v>750</v>
      </c>
      <c r="H1031" s="1">
        <v>0</v>
      </c>
      <c r="I1031" s="1">
        <v>11</v>
      </c>
      <c r="J1031" s="5">
        <v>0</v>
      </c>
      <c r="K1031" s="5">
        <v>53</v>
      </c>
      <c r="L1031" s="5">
        <v>4</v>
      </c>
    </row>
    <row r="1032" spans="3:12" x14ac:dyDescent="0.3">
      <c r="C1032" s="1">
        <v>89</v>
      </c>
      <c r="D1032" s="1">
        <v>5598</v>
      </c>
      <c r="E1032" s="1">
        <v>604</v>
      </c>
      <c r="F1032" s="1">
        <v>0</v>
      </c>
      <c r="G1032" s="1">
        <v>784</v>
      </c>
      <c r="H1032" s="1">
        <v>0</v>
      </c>
      <c r="I1032" s="1">
        <v>11</v>
      </c>
      <c r="J1032" s="5">
        <v>0</v>
      </c>
      <c r="K1032" s="5">
        <v>52</v>
      </c>
      <c r="L1032" s="5">
        <v>4</v>
      </c>
    </row>
    <row r="1033" spans="3:12" x14ac:dyDescent="0.3">
      <c r="C1033" s="1">
        <v>90</v>
      </c>
      <c r="D1033" s="1">
        <v>5590</v>
      </c>
      <c r="E1033" s="1">
        <v>575</v>
      </c>
      <c r="F1033" s="1">
        <v>0</v>
      </c>
      <c r="G1033" s="1">
        <v>820</v>
      </c>
      <c r="H1033" s="1">
        <v>0</v>
      </c>
      <c r="I1033" s="1">
        <v>12</v>
      </c>
      <c r="J1033" s="5">
        <v>0</v>
      </c>
      <c r="K1033" s="5">
        <v>50</v>
      </c>
      <c r="L1033" s="5">
        <v>4</v>
      </c>
    </row>
    <row r="1034" spans="3:12" x14ac:dyDescent="0.3">
      <c r="C1034" s="1">
        <v>91</v>
      </c>
      <c r="D1034" s="1">
        <v>5582</v>
      </c>
      <c r="E1034" s="1">
        <v>548</v>
      </c>
      <c r="F1034" s="1">
        <v>0</v>
      </c>
      <c r="G1034" s="1">
        <v>856</v>
      </c>
      <c r="H1034" s="1">
        <v>0</v>
      </c>
      <c r="I1034" s="1">
        <v>12</v>
      </c>
      <c r="J1034" s="5">
        <v>0</v>
      </c>
      <c r="K1034" s="5">
        <v>48</v>
      </c>
      <c r="L1034" s="5">
        <v>4</v>
      </c>
    </row>
    <row r="1035" spans="3:12" x14ac:dyDescent="0.3">
      <c r="C1035" s="1">
        <v>92</v>
      </c>
      <c r="D1035" s="1">
        <v>5575</v>
      </c>
      <c r="E1035" s="1">
        <v>520</v>
      </c>
      <c r="F1035" s="1">
        <v>0</v>
      </c>
      <c r="G1035" s="1">
        <v>890</v>
      </c>
      <c r="H1035" s="1">
        <v>0</v>
      </c>
      <c r="I1035" s="1">
        <v>13</v>
      </c>
      <c r="J1035" s="5">
        <v>0</v>
      </c>
      <c r="K1035" s="5">
        <v>45</v>
      </c>
      <c r="L1035" s="5">
        <v>4</v>
      </c>
    </row>
    <row r="1036" spans="3:12" x14ac:dyDescent="0.3">
      <c r="C1036" s="1">
        <v>93</v>
      </c>
      <c r="D1036" s="1">
        <v>5569</v>
      </c>
      <c r="E1036" s="1">
        <v>491</v>
      </c>
      <c r="F1036" s="1">
        <v>0</v>
      </c>
      <c r="G1036" s="1">
        <v>925</v>
      </c>
      <c r="H1036" s="1">
        <v>0</v>
      </c>
      <c r="I1036" s="1">
        <v>13</v>
      </c>
      <c r="J1036" s="5">
        <v>0</v>
      </c>
      <c r="K1036" s="5">
        <v>43</v>
      </c>
      <c r="L1036" s="5">
        <v>4</v>
      </c>
    </row>
    <row r="1037" spans="3:12" x14ac:dyDescent="0.3">
      <c r="C1037" s="1">
        <v>94</v>
      </c>
      <c r="D1037" s="1">
        <v>5562</v>
      </c>
      <c r="E1037" s="1">
        <v>464</v>
      </c>
      <c r="F1037" s="1">
        <v>0</v>
      </c>
      <c r="G1037" s="1">
        <v>959</v>
      </c>
      <c r="H1037" s="1">
        <v>0</v>
      </c>
      <c r="I1037" s="1">
        <v>14</v>
      </c>
      <c r="J1037" s="5">
        <v>0</v>
      </c>
      <c r="K1037" s="5">
        <v>40</v>
      </c>
      <c r="L1037" s="5">
        <v>3</v>
      </c>
    </row>
    <row r="1038" spans="3:12" x14ac:dyDescent="0.3">
      <c r="C1038" s="1">
        <v>95</v>
      </c>
      <c r="D1038" s="1">
        <v>5556</v>
      </c>
      <c r="E1038" s="1">
        <v>437</v>
      </c>
      <c r="F1038" s="1">
        <v>0</v>
      </c>
      <c r="G1038" s="1">
        <v>991</v>
      </c>
      <c r="H1038" s="1">
        <v>0</v>
      </c>
      <c r="I1038" s="1">
        <v>14</v>
      </c>
      <c r="J1038" s="5">
        <v>0</v>
      </c>
      <c r="K1038" s="5">
        <v>38</v>
      </c>
      <c r="L1038" s="5">
        <v>3</v>
      </c>
    </row>
    <row r="1039" spans="3:12" x14ac:dyDescent="0.3">
      <c r="C1039" s="1">
        <v>96</v>
      </c>
      <c r="D1039" s="1">
        <v>5550</v>
      </c>
      <c r="E1039" s="1">
        <v>412</v>
      </c>
      <c r="F1039" s="1">
        <v>0</v>
      </c>
      <c r="G1039" s="1">
        <v>1022</v>
      </c>
      <c r="H1039" s="1">
        <v>0</v>
      </c>
      <c r="I1039" s="1">
        <v>14</v>
      </c>
      <c r="J1039" s="5">
        <v>0</v>
      </c>
      <c r="K1039" s="5">
        <v>36</v>
      </c>
      <c r="L1039" s="5">
        <v>3</v>
      </c>
    </row>
    <row r="1040" spans="3:12" x14ac:dyDescent="0.3">
      <c r="C1040" s="1">
        <v>97</v>
      </c>
      <c r="D1040" s="1">
        <v>5545</v>
      </c>
      <c r="E1040" s="1">
        <v>389</v>
      </c>
      <c r="F1040" s="1">
        <v>0</v>
      </c>
      <c r="G1040" s="1">
        <v>1049</v>
      </c>
      <c r="H1040" s="1">
        <v>0</v>
      </c>
      <c r="I1040" s="1">
        <v>15</v>
      </c>
      <c r="J1040" s="5">
        <v>0</v>
      </c>
      <c r="K1040" s="5">
        <v>34</v>
      </c>
      <c r="L1040" s="5">
        <v>3</v>
      </c>
    </row>
    <row r="1041" spans="3:12" x14ac:dyDescent="0.3">
      <c r="C1041" s="1">
        <v>98</v>
      </c>
      <c r="D1041" s="1">
        <v>5539</v>
      </c>
      <c r="E1041" s="1">
        <v>367</v>
      </c>
      <c r="F1041" s="1">
        <v>0</v>
      </c>
      <c r="G1041" s="1">
        <v>1077</v>
      </c>
      <c r="H1041" s="1">
        <v>0</v>
      </c>
      <c r="I1041" s="1">
        <v>15</v>
      </c>
      <c r="J1041" s="5">
        <v>0</v>
      </c>
      <c r="K1041" s="5">
        <v>32</v>
      </c>
      <c r="L1041" s="5">
        <v>2</v>
      </c>
    </row>
    <row r="1042" spans="3:12" x14ac:dyDescent="0.3">
      <c r="C1042" s="1">
        <v>99</v>
      </c>
      <c r="D1042" s="1">
        <v>5534</v>
      </c>
      <c r="E1042" s="1">
        <v>344</v>
      </c>
      <c r="F1042" s="1">
        <v>0</v>
      </c>
      <c r="G1042" s="1">
        <v>1105</v>
      </c>
      <c r="H1042" s="1">
        <v>0</v>
      </c>
      <c r="I1042" s="1">
        <v>16</v>
      </c>
      <c r="J1042" s="5">
        <v>0</v>
      </c>
      <c r="K1042" s="5">
        <v>29</v>
      </c>
      <c r="L1042" s="5">
        <v>2</v>
      </c>
    </row>
    <row r="1043" spans="3:12" x14ac:dyDescent="0.3">
      <c r="C1043" s="1">
        <v>100</v>
      </c>
      <c r="D1043" s="1">
        <v>5529</v>
      </c>
      <c r="E1043" s="1">
        <v>322</v>
      </c>
      <c r="F1043" s="1">
        <v>0</v>
      </c>
      <c r="G1043" s="1">
        <v>1131</v>
      </c>
      <c r="H1043" s="1">
        <v>0</v>
      </c>
      <c r="I1043" s="1">
        <v>16</v>
      </c>
      <c r="J1043" s="5">
        <v>0</v>
      </c>
      <c r="K1043" s="5">
        <v>28</v>
      </c>
      <c r="L1043" s="5">
        <v>2</v>
      </c>
    </row>
    <row r="1044" spans="3:12" x14ac:dyDescent="0.3">
      <c r="C1044" s="1">
        <v>101</v>
      </c>
      <c r="D1044" s="1">
        <v>5525</v>
      </c>
      <c r="E1044" s="1">
        <v>301</v>
      </c>
      <c r="F1044" s="1">
        <v>0</v>
      </c>
      <c r="G1044" s="1">
        <v>1156</v>
      </c>
      <c r="H1044" s="1">
        <v>0</v>
      </c>
      <c r="I1044" s="1">
        <v>16</v>
      </c>
      <c r="J1044" s="5">
        <v>0</v>
      </c>
      <c r="K1044" s="5">
        <v>26</v>
      </c>
      <c r="L1044" s="5">
        <v>2</v>
      </c>
    </row>
    <row r="1045" spans="3:12" x14ac:dyDescent="0.3">
      <c r="C1045" s="1">
        <v>102</v>
      </c>
      <c r="D1045" s="1">
        <v>5522</v>
      </c>
      <c r="E1045" s="1">
        <v>280</v>
      </c>
      <c r="F1045" s="1">
        <v>0</v>
      </c>
      <c r="G1045" s="1">
        <v>1180</v>
      </c>
      <c r="H1045" s="1">
        <v>0</v>
      </c>
      <c r="I1045" s="1">
        <v>16</v>
      </c>
      <c r="J1045" s="5">
        <v>0</v>
      </c>
      <c r="K1045" s="5">
        <v>24</v>
      </c>
      <c r="L1045" s="5">
        <v>2</v>
      </c>
    </row>
    <row r="1046" spans="3:12" x14ac:dyDescent="0.3">
      <c r="C1046" s="1">
        <v>103</v>
      </c>
      <c r="D1046" s="1">
        <v>5517</v>
      </c>
      <c r="E1046" s="1">
        <v>263</v>
      </c>
      <c r="F1046" s="1">
        <v>0</v>
      </c>
      <c r="G1046" s="1">
        <v>1201</v>
      </c>
      <c r="H1046" s="1">
        <v>0</v>
      </c>
      <c r="I1046" s="1">
        <v>17</v>
      </c>
      <c r="J1046" s="5">
        <v>0</v>
      </c>
      <c r="K1046" s="5">
        <v>22</v>
      </c>
      <c r="L1046" s="5">
        <v>2</v>
      </c>
    </row>
    <row r="1047" spans="3:12" x14ac:dyDescent="0.3">
      <c r="C1047" s="1">
        <v>104</v>
      </c>
      <c r="D1047" s="1">
        <v>5515</v>
      </c>
      <c r="E1047" s="1">
        <v>246</v>
      </c>
      <c r="F1047" s="1">
        <v>0</v>
      </c>
      <c r="G1047" s="1">
        <v>1221</v>
      </c>
      <c r="H1047" s="1">
        <v>0</v>
      </c>
      <c r="I1047" s="1">
        <v>17</v>
      </c>
      <c r="J1047" s="5">
        <v>0</v>
      </c>
      <c r="K1047" s="5">
        <v>21</v>
      </c>
      <c r="L1047" s="5">
        <v>1</v>
      </c>
    </row>
    <row r="1048" spans="3:12" x14ac:dyDescent="0.3">
      <c r="C1048" s="1">
        <v>105</v>
      </c>
      <c r="D1048" s="1">
        <v>5511</v>
      </c>
      <c r="E1048" s="1">
        <v>230</v>
      </c>
      <c r="F1048" s="1">
        <v>0</v>
      </c>
      <c r="G1048" s="1">
        <v>1240</v>
      </c>
      <c r="H1048" s="1">
        <v>0</v>
      </c>
      <c r="I1048" s="1">
        <v>17</v>
      </c>
      <c r="J1048" s="5">
        <v>0</v>
      </c>
      <c r="K1048" s="5">
        <v>19</v>
      </c>
      <c r="L1048" s="5">
        <v>1</v>
      </c>
    </row>
    <row r="1049" spans="3:12" x14ac:dyDescent="0.3">
      <c r="C1049" s="1">
        <v>106</v>
      </c>
      <c r="D1049" s="1">
        <v>5508</v>
      </c>
      <c r="E1049" s="1">
        <v>215</v>
      </c>
      <c r="F1049" s="1">
        <v>0</v>
      </c>
      <c r="G1049" s="1">
        <v>1258</v>
      </c>
      <c r="H1049" s="1">
        <v>0</v>
      </c>
      <c r="I1049" s="1">
        <v>17</v>
      </c>
      <c r="J1049" s="5">
        <v>0</v>
      </c>
      <c r="K1049" s="5">
        <v>18</v>
      </c>
      <c r="L1049" s="5">
        <v>1</v>
      </c>
    </row>
    <row r="1050" spans="3:12" x14ac:dyDescent="0.3">
      <c r="C1050" s="1">
        <v>107</v>
      </c>
      <c r="D1050" s="1">
        <v>5506</v>
      </c>
      <c r="E1050" s="1">
        <v>200</v>
      </c>
      <c r="F1050" s="1">
        <v>0</v>
      </c>
      <c r="G1050" s="1">
        <v>1275</v>
      </c>
      <c r="H1050" s="1">
        <v>0</v>
      </c>
      <c r="I1050" s="1">
        <v>17</v>
      </c>
      <c r="J1050" s="5">
        <v>0</v>
      </c>
      <c r="K1050" s="5">
        <v>17</v>
      </c>
      <c r="L1050" s="5">
        <v>1</v>
      </c>
    </row>
    <row r="1051" spans="3:12" x14ac:dyDescent="0.3">
      <c r="C1051" s="1">
        <v>108</v>
      </c>
      <c r="D1051" s="1">
        <v>5503</v>
      </c>
      <c r="E1051" s="1">
        <v>188</v>
      </c>
      <c r="F1051" s="1">
        <v>0</v>
      </c>
      <c r="G1051" s="1">
        <v>1290</v>
      </c>
      <c r="H1051" s="1">
        <v>0</v>
      </c>
      <c r="I1051" s="1">
        <v>18</v>
      </c>
      <c r="J1051" s="5">
        <v>0</v>
      </c>
      <c r="K1051" s="5">
        <v>16</v>
      </c>
      <c r="L1051" s="5">
        <v>1</v>
      </c>
    </row>
    <row r="1052" spans="3:12" x14ac:dyDescent="0.3">
      <c r="C1052" s="1">
        <v>109</v>
      </c>
      <c r="D1052" s="1">
        <v>5500</v>
      </c>
      <c r="E1052" s="1">
        <v>174</v>
      </c>
      <c r="F1052" s="1">
        <v>0</v>
      </c>
      <c r="G1052" s="1">
        <v>1306</v>
      </c>
      <c r="H1052" s="1">
        <v>0</v>
      </c>
      <c r="I1052" s="1">
        <v>18</v>
      </c>
      <c r="J1052" s="5">
        <v>0</v>
      </c>
      <c r="K1052" s="5">
        <v>15</v>
      </c>
      <c r="L1052" s="5">
        <v>1</v>
      </c>
    </row>
    <row r="1053" spans="3:12" x14ac:dyDescent="0.3">
      <c r="C1053" s="1">
        <v>110</v>
      </c>
      <c r="D1053" s="1">
        <v>5498</v>
      </c>
      <c r="E1053" s="1">
        <v>163</v>
      </c>
      <c r="F1053" s="1">
        <v>0</v>
      </c>
      <c r="G1053" s="1">
        <v>1320</v>
      </c>
      <c r="H1053" s="1">
        <v>0</v>
      </c>
      <c r="I1053" s="1">
        <v>18</v>
      </c>
      <c r="J1053" s="5">
        <v>0</v>
      </c>
      <c r="K1053" s="5">
        <v>14</v>
      </c>
      <c r="L1053" s="5">
        <v>1</v>
      </c>
    </row>
    <row r="1054" spans="3:12" x14ac:dyDescent="0.3">
      <c r="C1054" s="1">
        <v>111</v>
      </c>
      <c r="D1054" s="1">
        <v>5495</v>
      </c>
      <c r="E1054" s="1">
        <v>152</v>
      </c>
      <c r="F1054" s="1">
        <v>0</v>
      </c>
      <c r="G1054" s="1">
        <v>1333</v>
      </c>
      <c r="H1054" s="1">
        <v>0</v>
      </c>
      <c r="I1054" s="1">
        <v>18</v>
      </c>
      <c r="J1054" s="5">
        <v>0</v>
      </c>
      <c r="K1054" s="5">
        <v>13</v>
      </c>
      <c r="L1054" s="5">
        <v>1</v>
      </c>
    </row>
    <row r="1055" spans="3:12" x14ac:dyDescent="0.3">
      <c r="C1055" s="1">
        <v>112</v>
      </c>
      <c r="D1055" s="1">
        <v>5493</v>
      </c>
      <c r="E1055" s="1">
        <v>142</v>
      </c>
      <c r="F1055" s="1">
        <v>0</v>
      </c>
      <c r="G1055" s="1">
        <v>1345</v>
      </c>
      <c r="H1055" s="1">
        <v>0</v>
      </c>
      <c r="I1055" s="1">
        <v>18</v>
      </c>
      <c r="J1055" s="5">
        <v>0</v>
      </c>
      <c r="K1055" s="5">
        <v>12</v>
      </c>
      <c r="L1055" s="5">
        <v>1</v>
      </c>
    </row>
    <row r="1056" spans="3:12" x14ac:dyDescent="0.3">
      <c r="C1056" s="1">
        <v>113</v>
      </c>
      <c r="D1056" s="1">
        <v>5491</v>
      </c>
      <c r="E1056" s="1">
        <v>133</v>
      </c>
      <c r="F1056" s="1">
        <v>0</v>
      </c>
      <c r="G1056" s="1">
        <v>1356</v>
      </c>
      <c r="H1056" s="1">
        <v>0</v>
      </c>
      <c r="I1056" s="1">
        <v>19</v>
      </c>
      <c r="J1056" s="5">
        <v>0</v>
      </c>
      <c r="K1056" s="5">
        <v>12</v>
      </c>
      <c r="L1056" s="5">
        <v>1</v>
      </c>
    </row>
    <row r="1057" spans="3:12" x14ac:dyDescent="0.3">
      <c r="C1057" s="1">
        <v>114</v>
      </c>
      <c r="D1057" s="1">
        <v>5489</v>
      </c>
      <c r="E1057" s="1">
        <v>124</v>
      </c>
      <c r="F1057" s="1">
        <v>0</v>
      </c>
      <c r="G1057" s="1">
        <v>1366</v>
      </c>
      <c r="H1057" s="1">
        <v>0</v>
      </c>
      <c r="I1057" s="1">
        <v>19</v>
      </c>
      <c r="J1057" s="5">
        <v>0</v>
      </c>
      <c r="K1057" s="5">
        <v>10</v>
      </c>
      <c r="L1057" s="5">
        <v>0</v>
      </c>
    </row>
    <row r="1058" spans="3:12" x14ac:dyDescent="0.3">
      <c r="C1058" s="1">
        <v>115</v>
      </c>
      <c r="D1058" s="1">
        <v>5487</v>
      </c>
      <c r="E1058" s="1">
        <v>116</v>
      </c>
      <c r="F1058" s="1">
        <v>0</v>
      </c>
      <c r="G1058" s="1">
        <v>1376</v>
      </c>
      <c r="H1058" s="1">
        <v>0</v>
      </c>
      <c r="I1058" s="1">
        <v>19</v>
      </c>
      <c r="J1058" s="5">
        <v>0</v>
      </c>
      <c r="K1058" s="5">
        <v>10</v>
      </c>
      <c r="L1058" s="5">
        <v>0</v>
      </c>
    </row>
    <row r="1059" spans="3:12" x14ac:dyDescent="0.3">
      <c r="C1059" s="1">
        <v>116</v>
      </c>
      <c r="D1059" s="1">
        <v>5486</v>
      </c>
      <c r="E1059" s="1">
        <v>108</v>
      </c>
      <c r="F1059" s="1">
        <v>0</v>
      </c>
      <c r="G1059" s="1">
        <v>1385</v>
      </c>
      <c r="H1059" s="1">
        <v>0</v>
      </c>
      <c r="I1059" s="1">
        <v>19</v>
      </c>
      <c r="J1059" s="5">
        <v>0</v>
      </c>
      <c r="K1059" s="5">
        <v>9</v>
      </c>
      <c r="L1059" s="5">
        <v>0</v>
      </c>
    </row>
    <row r="1060" spans="3:12" x14ac:dyDescent="0.3">
      <c r="C1060" s="1">
        <v>117</v>
      </c>
      <c r="D1060" s="1">
        <v>5484</v>
      </c>
      <c r="E1060" s="1">
        <v>102</v>
      </c>
      <c r="F1060" s="1">
        <v>0</v>
      </c>
      <c r="G1060" s="1">
        <v>1393</v>
      </c>
      <c r="H1060" s="1">
        <v>0</v>
      </c>
      <c r="I1060" s="1">
        <v>19</v>
      </c>
      <c r="J1060" s="5">
        <v>0</v>
      </c>
      <c r="K1060" s="5">
        <v>8</v>
      </c>
      <c r="L1060" s="5">
        <v>0</v>
      </c>
    </row>
    <row r="1061" spans="3:12" x14ac:dyDescent="0.3">
      <c r="C1061" s="1">
        <v>118</v>
      </c>
      <c r="D1061" s="1">
        <v>5483</v>
      </c>
      <c r="E1061" s="1">
        <v>96</v>
      </c>
      <c r="F1061" s="1">
        <v>0</v>
      </c>
      <c r="G1061" s="1">
        <v>1400</v>
      </c>
      <c r="H1061" s="1">
        <v>0</v>
      </c>
      <c r="I1061" s="1">
        <v>19</v>
      </c>
      <c r="J1061" s="5">
        <v>0</v>
      </c>
      <c r="K1061" s="5">
        <v>8</v>
      </c>
      <c r="L1061" s="5">
        <v>0</v>
      </c>
    </row>
    <row r="1062" spans="3:12" x14ac:dyDescent="0.3">
      <c r="C1062" s="1">
        <v>119</v>
      </c>
      <c r="D1062" s="1">
        <v>5481</v>
      </c>
      <c r="E1062" s="1">
        <v>90</v>
      </c>
      <c r="F1062" s="1">
        <v>0</v>
      </c>
      <c r="G1062" s="1">
        <v>1407</v>
      </c>
      <c r="H1062" s="1">
        <v>0</v>
      </c>
      <c r="I1062" s="1">
        <v>19</v>
      </c>
      <c r="J1062" s="5">
        <v>0</v>
      </c>
      <c r="K1062" s="5">
        <v>7</v>
      </c>
      <c r="L1062" s="5">
        <v>0</v>
      </c>
    </row>
    <row r="1063" spans="3:12" x14ac:dyDescent="0.3">
      <c r="C1063" s="1">
        <v>120</v>
      </c>
      <c r="D1063" s="1">
        <v>5480</v>
      </c>
      <c r="E1063" s="1">
        <v>86</v>
      </c>
      <c r="F1063" s="1">
        <v>0</v>
      </c>
      <c r="G1063" s="1">
        <v>1413</v>
      </c>
      <c r="H1063" s="1">
        <v>0</v>
      </c>
      <c r="I1063" s="1">
        <v>20</v>
      </c>
      <c r="J1063" s="5">
        <v>0</v>
      </c>
      <c r="K1063" s="5">
        <v>7</v>
      </c>
      <c r="L1063" s="5">
        <v>0</v>
      </c>
    </row>
    <row r="1064" spans="3:12" x14ac:dyDescent="0.3">
      <c r="C1064" s="1">
        <v>121</v>
      </c>
      <c r="D1064" s="1">
        <v>5479</v>
      </c>
      <c r="E1064" s="1">
        <v>81</v>
      </c>
      <c r="F1064" s="1">
        <v>0</v>
      </c>
      <c r="G1064" s="1">
        <v>1419</v>
      </c>
      <c r="H1064" s="1">
        <v>0</v>
      </c>
      <c r="I1064" s="1">
        <v>20</v>
      </c>
      <c r="J1064" s="5">
        <v>0</v>
      </c>
      <c r="K1064" s="5">
        <v>6</v>
      </c>
      <c r="L1064" s="5">
        <v>0</v>
      </c>
    </row>
    <row r="1065" spans="3:12" x14ac:dyDescent="0.3">
      <c r="C1065" s="1">
        <v>122</v>
      </c>
      <c r="D1065" s="1">
        <v>5477</v>
      </c>
      <c r="E1065" s="1">
        <v>77</v>
      </c>
      <c r="F1065" s="1">
        <v>0</v>
      </c>
      <c r="G1065" s="1">
        <v>1424</v>
      </c>
      <c r="H1065" s="1">
        <v>0</v>
      </c>
      <c r="I1065" s="1">
        <v>20</v>
      </c>
      <c r="J1065" s="5">
        <v>0</v>
      </c>
      <c r="K1065" s="5">
        <v>6</v>
      </c>
      <c r="L1065" s="5">
        <v>0</v>
      </c>
    </row>
    <row r="1066" spans="3:12" x14ac:dyDescent="0.3">
      <c r="C1066" s="1">
        <v>123</v>
      </c>
      <c r="D1066" s="1">
        <v>5477</v>
      </c>
      <c r="E1066" s="1">
        <v>72</v>
      </c>
      <c r="F1066" s="1">
        <v>0</v>
      </c>
      <c r="G1066" s="1">
        <v>1429</v>
      </c>
      <c r="H1066" s="1">
        <v>0</v>
      </c>
      <c r="I1066" s="1">
        <v>20</v>
      </c>
      <c r="J1066" s="5">
        <v>0</v>
      </c>
      <c r="K1066" s="5">
        <v>6</v>
      </c>
      <c r="L1066" s="5">
        <v>0</v>
      </c>
    </row>
    <row r="1067" spans="3:12" x14ac:dyDescent="0.3">
      <c r="C1067" s="1">
        <v>124</v>
      </c>
      <c r="D1067" s="1">
        <v>5476</v>
      </c>
      <c r="E1067" s="1">
        <v>68</v>
      </c>
      <c r="F1067" s="1">
        <v>0</v>
      </c>
      <c r="G1067" s="1">
        <v>1435</v>
      </c>
      <c r="H1067" s="1">
        <v>0</v>
      </c>
      <c r="I1067" s="1">
        <v>20</v>
      </c>
      <c r="J1067" s="5">
        <v>0</v>
      </c>
      <c r="K1067" s="5">
        <v>5</v>
      </c>
      <c r="L1067" s="5">
        <v>0</v>
      </c>
    </row>
    <row r="1068" spans="3:12" x14ac:dyDescent="0.3">
      <c r="C1068" s="1">
        <v>125</v>
      </c>
      <c r="D1068" s="1">
        <v>5475</v>
      </c>
      <c r="E1068" s="1">
        <v>64</v>
      </c>
      <c r="F1068" s="1">
        <v>0</v>
      </c>
      <c r="G1068" s="1">
        <v>1440</v>
      </c>
      <c r="H1068" s="1">
        <v>0</v>
      </c>
      <c r="I1068" s="1">
        <v>20</v>
      </c>
      <c r="J1068" s="5">
        <v>0</v>
      </c>
      <c r="K1068" s="5">
        <v>5</v>
      </c>
      <c r="L1068" s="5">
        <v>0</v>
      </c>
    </row>
    <row r="1069" spans="3:12" x14ac:dyDescent="0.3">
      <c r="C1069" s="1">
        <v>126</v>
      </c>
      <c r="D1069" s="1">
        <v>5474</v>
      </c>
      <c r="E1069" s="1">
        <v>61</v>
      </c>
      <c r="F1069" s="1">
        <v>0</v>
      </c>
      <c r="G1069" s="1">
        <v>1444</v>
      </c>
      <c r="H1069" s="1">
        <v>0</v>
      </c>
      <c r="I1069" s="1">
        <v>20</v>
      </c>
      <c r="J1069" s="5">
        <v>0</v>
      </c>
      <c r="K1069" s="5">
        <v>5</v>
      </c>
      <c r="L1069" s="5">
        <v>0</v>
      </c>
    </row>
    <row r="1070" spans="3:12" x14ac:dyDescent="0.3">
      <c r="C1070" s="1">
        <v>127</v>
      </c>
      <c r="D1070" s="1">
        <v>5473</v>
      </c>
      <c r="E1070" s="1">
        <v>57</v>
      </c>
      <c r="F1070" s="1">
        <v>0</v>
      </c>
      <c r="G1070" s="1">
        <v>1449</v>
      </c>
      <c r="H1070" s="1">
        <v>0</v>
      </c>
      <c r="I1070" s="1">
        <v>20</v>
      </c>
      <c r="J1070" s="5">
        <v>0</v>
      </c>
      <c r="K1070" s="5">
        <v>4</v>
      </c>
      <c r="L1070" s="5">
        <v>0</v>
      </c>
    </row>
    <row r="1071" spans="3:12" x14ac:dyDescent="0.3">
      <c r="C1071" s="1">
        <v>128</v>
      </c>
      <c r="D1071" s="1">
        <v>5472</v>
      </c>
      <c r="E1071" s="1">
        <v>53</v>
      </c>
      <c r="F1071" s="1">
        <v>0</v>
      </c>
      <c r="G1071" s="1">
        <v>1453</v>
      </c>
      <c r="H1071" s="1">
        <v>0</v>
      </c>
      <c r="I1071" s="1">
        <v>20</v>
      </c>
      <c r="J1071" s="5">
        <v>0</v>
      </c>
      <c r="K1071" s="5">
        <v>4</v>
      </c>
      <c r="L1071" s="5">
        <v>0</v>
      </c>
    </row>
    <row r="1072" spans="3:12" x14ac:dyDescent="0.3">
      <c r="C1072" s="1">
        <v>129</v>
      </c>
      <c r="D1072" s="1">
        <v>5471</v>
      </c>
      <c r="E1072" s="1">
        <v>50</v>
      </c>
      <c r="F1072" s="1">
        <v>0</v>
      </c>
      <c r="G1072" s="1">
        <v>1457</v>
      </c>
      <c r="H1072" s="1">
        <v>0</v>
      </c>
      <c r="I1072" s="1">
        <v>20</v>
      </c>
      <c r="J1072" s="5">
        <v>0</v>
      </c>
      <c r="K1072" s="5">
        <v>4</v>
      </c>
      <c r="L1072" s="5">
        <v>0</v>
      </c>
    </row>
    <row r="1073" spans="3:12" x14ac:dyDescent="0.3">
      <c r="C1073" s="1">
        <v>130</v>
      </c>
      <c r="D1073" s="1">
        <v>5471</v>
      </c>
      <c r="E1073" s="1">
        <v>46</v>
      </c>
      <c r="F1073" s="1">
        <v>0</v>
      </c>
      <c r="G1073" s="1">
        <v>1461</v>
      </c>
      <c r="H1073" s="1">
        <v>0</v>
      </c>
      <c r="I1073" s="1">
        <v>20</v>
      </c>
      <c r="J1073" s="5">
        <v>0</v>
      </c>
      <c r="K1073" s="5">
        <v>3</v>
      </c>
      <c r="L1073" s="5">
        <v>0</v>
      </c>
    </row>
    <row r="1074" spans="3:12" x14ac:dyDescent="0.3">
      <c r="C1074" s="1">
        <v>131</v>
      </c>
      <c r="D1074" s="1">
        <v>5470</v>
      </c>
      <c r="E1074" s="1">
        <v>43</v>
      </c>
      <c r="F1074" s="1">
        <v>0</v>
      </c>
      <c r="G1074" s="1">
        <v>1465</v>
      </c>
      <c r="H1074" s="1">
        <v>0</v>
      </c>
      <c r="I1074" s="1">
        <v>20</v>
      </c>
      <c r="J1074" s="5">
        <v>0</v>
      </c>
      <c r="K1074" s="5">
        <v>3</v>
      </c>
      <c r="L1074" s="5">
        <v>0</v>
      </c>
    </row>
    <row r="1075" spans="3:12" x14ac:dyDescent="0.3">
      <c r="C1075" s="1">
        <v>132</v>
      </c>
      <c r="D1075" s="1">
        <v>5469</v>
      </c>
      <c r="E1075" s="1">
        <v>40</v>
      </c>
      <c r="F1075" s="1">
        <v>0</v>
      </c>
      <c r="G1075" s="1">
        <v>1468</v>
      </c>
      <c r="H1075" s="1">
        <v>0</v>
      </c>
      <c r="I1075" s="1">
        <v>20</v>
      </c>
      <c r="J1075" s="5">
        <v>0</v>
      </c>
      <c r="K1075" s="5">
        <v>3</v>
      </c>
      <c r="L1075" s="5">
        <v>0</v>
      </c>
    </row>
    <row r="1076" spans="3:12" x14ac:dyDescent="0.3">
      <c r="C1076" s="1">
        <v>133</v>
      </c>
      <c r="D1076" s="1">
        <v>5469</v>
      </c>
      <c r="E1076" s="1">
        <v>38</v>
      </c>
      <c r="F1076" s="1">
        <v>0</v>
      </c>
      <c r="G1076" s="1">
        <v>1471</v>
      </c>
      <c r="H1076" s="1">
        <v>0</v>
      </c>
      <c r="I1076" s="1">
        <v>20</v>
      </c>
      <c r="J1076" s="5">
        <v>0</v>
      </c>
      <c r="K1076" s="5">
        <v>3</v>
      </c>
      <c r="L1076" s="5">
        <v>0</v>
      </c>
    </row>
    <row r="1077" spans="3:12" x14ac:dyDescent="0.3">
      <c r="C1077" s="1">
        <v>134</v>
      </c>
      <c r="D1077" s="1">
        <v>5468</v>
      </c>
      <c r="E1077" s="1">
        <v>36</v>
      </c>
      <c r="F1077" s="1">
        <v>0</v>
      </c>
      <c r="G1077" s="1">
        <v>1474</v>
      </c>
      <c r="H1077" s="1">
        <v>0</v>
      </c>
      <c r="I1077" s="1">
        <v>20</v>
      </c>
      <c r="J1077" s="5">
        <v>0</v>
      </c>
      <c r="K1077" s="5">
        <v>2</v>
      </c>
      <c r="L1077" s="5">
        <v>0</v>
      </c>
    </row>
    <row r="1078" spans="3:12" x14ac:dyDescent="0.3">
      <c r="C1078" s="1">
        <v>135</v>
      </c>
      <c r="D1078" s="1">
        <v>5468</v>
      </c>
      <c r="E1078" s="1">
        <v>34</v>
      </c>
      <c r="F1078" s="1">
        <v>0</v>
      </c>
      <c r="G1078" s="1">
        <v>1476</v>
      </c>
      <c r="H1078" s="1">
        <v>0</v>
      </c>
      <c r="I1078" s="1">
        <v>20</v>
      </c>
      <c r="J1078" s="5">
        <v>0</v>
      </c>
      <c r="K1078" s="5">
        <v>2</v>
      </c>
      <c r="L1078" s="5">
        <v>0</v>
      </c>
    </row>
    <row r="1079" spans="3:12" x14ac:dyDescent="0.3">
      <c r="C1079" s="1">
        <v>136</v>
      </c>
      <c r="D1079" s="1">
        <v>5467</v>
      </c>
      <c r="E1079" s="1">
        <v>32</v>
      </c>
      <c r="F1079" s="1">
        <v>0</v>
      </c>
      <c r="G1079" s="1">
        <v>1478</v>
      </c>
      <c r="H1079" s="1">
        <v>0</v>
      </c>
      <c r="I1079" s="1">
        <v>20</v>
      </c>
      <c r="J1079" s="5">
        <v>0</v>
      </c>
      <c r="K1079" s="5">
        <v>2</v>
      </c>
      <c r="L1079" s="5">
        <v>0</v>
      </c>
    </row>
    <row r="1080" spans="3:12" x14ac:dyDescent="0.3">
      <c r="C1080" s="1">
        <v>137</v>
      </c>
      <c r="D1080" s="1">
        <v>5467</v>
      </c>
      <c r="E1080" s="1">
        <v>30</v>
      </c>
      <c r="F1080" s="1">
        <v>0</v>
      </c>
      <c r="G1080" s="1">
        <v>1481</v>
      </c>
      <c r="H1080" s="1">
        <v>0</v>
      </c>
      <c r="I1080" s="1">
        <v>20</v>
      </c>
      <c r="J1080" s="5">
        <v>0</v>
      </c>
      <c r="K1080" s="5">
        <v>2</v>
      </c>
      <c r="L1080" s="5">
        <v>0</v>
      </c>
    </row>
    <row r="1081" spans="3:12" x14ac:dyDescent="0.3">
      <c r="C1081" s="1">
        <v>138</v>
      </c>
      <c r="D1081" s="1">
        <v>5466</v>
      </c>
      <c r="E1081" s="1">
        <v>28</v>
      </c>
      <c r="F1081" s="1">
        <v>0</v>
      </c>
      <c r="G1081" s="1">
        <v>1483</v>
      </c>
      <c r="H1081" s="1">
        <v>0</v>
      </c>
      <c r="I1081" s="1">
        <v>21</v>
      </c>
      <c r="J1081" s="5">
        <v>0</v>
      </c>
      <c r="K1081" s="5">
        <v>2</v>
      </c>
      <c r="L1081" s="5">
        <v>0</v>
      </c>
    </row>
    <row r="1082" spans="3:12" x14ac:dyDescent="0.3">
      <c r="C1082" s="1">
        <v>139</v>
      </c>
      <c r="D1082" s="1">
        <v>5466</v>
      </c>
      <c r="E1082" s="1">
        <v>26</v>
      </c>
      <c r="F1082" s="1">
        <v>0</v>
      </c>
      <c r="G1082" s="1">
        <v>1485</v>
      </c>
      <c r="H1082" s="1">
        <v>0</v>
      </c>
      <c r="I1082" s="1">
        <v>21</v>
      </c>
      <c r="J1082" s="5">
        <v>0</v>
      </c>
      <c r="K1082" s="5">
        <v>2</v>
      </c>
      <c r="L1082" s="5">
        <v>0</v>
      </c>
    </row>
    <row r="1083" spans="3:12" x14ac:dyDescent="0.3">
      <c r="C1083" s="1">
        <v>140</v>
      </c>
      <c r="D1083" s="1">
        <v>5466</v>
      </c>
      <c r="E1083" s="1">
        <v>25</v>
      </c>
      <c r="F1083" s="1">
        <v>0</v>
      </c>
      <c r="G1083" s="1">
        <v>1487</v>
      </c>
      <c r="H1083" s="1">
        <v>0</v>
      </c>
      <c r="I1083" s="1">
        <v>21</v>
      </c>
      <c r="J1083" s="5">
        <v>0</v>
      </c>
      <c r="K1083" s="5">
        <v>2</v>
      </c>
      <c r="L1083" s="5">
        <v>0</v>
      </c>
    </row>
    <row r="1084" spans="3:12" x14ac:dyDescent="0.3">
      <c r="C1084" s="1">
        <v>141</v>
      </c>
      <c r="D1084" s="1">
        <v>5466</v>
      </c>
      <c r="E1084" s="1">
        <v>23</v>
      </c>
      <c r="F1084" s="1">
        <v>0</v>
      </c>
      <c r="G1084" s="1">
        <v>1488</v>
      </c>
      <c r="H1084" s="1">
        <v>0</v>
      </c>
      <c r="I1084" s="1">
        <v>21</v>
      </c>
      <c r="J1084" s="5">
        <v>0</v>
      </c>
      <c r="K1084" s="5">
        <v>2</v>
      </c>
      <c r="L1084" s="5">
        <v>0</v>
      </c>
    </row>
    <row r="1085" spans="3:12" x14ac:dyDescent="0.3">
      <c r="C1085" s="1">
        <v>142</v>
      </c>
      <c r="D1085" s="1">
        <v>5465</v>
      </c>
      <c r="E1085" s="1">
        <v>22</v>
      </c>
      <c r="F1085" s="1">
        <v>0</v>
      </c>
      <c r="G1085" s="1">
        <v>1490</v>
      </c>
      <c r="H1085" s="1">
        <v>0</v>
      </c>
      <c r="I1085" s="1">
        <v>21</v>
      </c>
      <c r="J1085" s="5">
        <v>0</v>
      </c>
      <c r="K1085" s="5">
        <v>1</v>
      </c>
      <c r="L1085" s="5">
        <v>0</v>
      </c>
    </row>
    <row r="1086" spans="3:12" x14ac:dyDescent="0.3">
      <c r="C1086" s="1">
        <v>143</v>
      </c>
      <c r="D1086" s="1">
        <v>5465</v>
      </c>
      <c r="E1086" s="1">
        <v>21</v>
      </c>
      <c r="F1086" s="1">
        <v>0</v>
      </c>
      <c r="G1086" s="1">
        <v>1492</v>
      </c>
      <c r="H1086" s="1">
        <v>0</v>
      </c>
      <c r="I1086" s="1">
        <v>21</v>
      </c>
      <c r="J1086" s="5">
        <v>0</v>
      </c>
      <c r="K1086" s="5">
        <v>1</v>
      </c>
      <c r="L1086" s="5">
        <v>0</v>
      </c>
    </row>
    <row r="1087" spans="3:12" x14ac:dyDescent="0.3">
      <c r="C1087" s="1">
        <v>144</v>
      </c>
      <c r="D1087" s="1">
        <v>5465</v>
      </c>
      <c r="E1087" s="1">
        <v>19</v>
      </c>
      <c r="F1087" s="1">
        <v>0</v>
      </c>
      <c r="G1087" s="1">
        <v>1494</v>
      </c>
      <c r="H1087" s="1">
        <v>0</v>
      </c>
      <c r="I1087" s="1">
        <v>21</v>
      </c>
      <c r="J1087" s="5">
        <v>0</v>
      </c>
      <c r="K1087" s="5">
        <v>1</v>
      </c>
      <c r="L1087" s="5">
        <v>0</v>
      </c>
    </row>
    <row r="1088" spans="3:12" x14ac:dyDescent="0.3">
      <c r="C1088" s="1">
        <v>145</v>
      </c>
      <c r="D1088" s="1">
        <v>5464</v>
      </c>
      <c r="E1088" s="1">
        <v>18</v>
      </c>
      <c r="F1088" s="1">
        <v>0</v>
      </c>
      <c r="G1088" s="1">
        <v>1495</v>
      </c>
      <c r="H1088" s="1">
        <v>0</v>
      </c>
      <c r="I1088" s="1">
        <v>21</v>
      </c>
      <c r="J1088" s="5">
        <v>0</v>
      </c>
      <c r="K1088" s="5">
        <v>1</v>
      </c>
      <c r="L1088" s="5">
        <v>0</v>
      </c>
    </row>
    <row r="1089" spans="3:12" x14ac:dyDescent="0.3">
      <c r="C1089" s="1">
        <v>146</v>
      </c>
      <c r="D1089" s="1">
        <v>5464</v>
      </c>
      <c r="E1089" s="1">
        <v>16</v>
      </c>
      <c r="F1089" s="1">
        <v>0</v>
      </c>
      <c r="G1089" s="1">
        <v>1497</v>
      </c>
      <c r="H1089" s="1">
        <v>0</v>
      </c>
      <c r="I1089" s="1">
        <v>21</v>
      </c>
      <c r="J1089" s="5">
        <v>0</v>
      </c>
      <c r="K1089" s="5">
        <v>1</v>
      </c>
      <c r="L1089" s="5">
        <v>0</v>
      </c>
    </row>
    <row r="1090" spans="3:12" x14ac:dyDescent="0.3">
      <c r="C1090" s="1">
        <v>147</v>
      </c>
      <c r="D1090" s="1">
        <v>5464</v>
      </c>
      <c r="E1090" s="1">
        <v>16</v>
      </c>
      <c r="F1090" s="1">
        <v>0</v>
      </c>
      <c r="G1090" s="1">
        <v>1498</v>
      </c>
      <c r="H1090" s="1">
        <v>0</v>
      </c>
      <c r="I1090" s="1">
        <v>21</v>
      </c>
      <c r="J1090" s="5">
        <v>0</v>
      </c>
      <c r="K1090" s="5">
        <v>1</v>
      </c>
      <c r="L1090" s="5">
        <v>0</v>
      </c>
    </row>
    <row r="1091" spans="3:12" x14ac:dyDescent="0.3">
      <c r="C1091" s="1">
        <v>148</v>
      </c>
      <c r="D1091" s="1">
        <v>5464</v>
      </c>
      <c r="E1091" s="1">
        <v>15</v>
      </c>
      <c r="F1091" s="1">
        <v>0</v>
      </c>
      <c r="G1091" s="1">
        <v>1499</v>
      </c>
      <c r="H1091" s="1">
        <v>0</v>
      </c>
      <c r="I1091" s="1">
        <v>21</v>
      </c>
      <c r="J1091" s="5">
        <v>0</v>
      </c>
      <c r="K1091" s="5">
        <v>1</v>
      </c>
      <c r="L1091" s="5">
        <v>0</v>
      </c>
    </row>
    <row r="1092" spans="3:12" x14ac:dyDescent="0.3">
      <c r="C1092" s="1">
        <v>149</v>
      </c>
      <c r="D1092" s="1">
        <v>5463</v>
      </c>
      <c r="E1092" s="1">
        <v>14</v>
      </c>
      <c r="F1092" s="1">
        <v>0</v>
      </c>
      <c r="G1092" s="1">
        <v>1500</v>
      </c>
      <c r="H1092" s="1">
        <v>0</v>
      </c>
      <c r="I1092" s="1">
        <v>21</v>
      </c>
      <c r="J1092" s="5">
        <v>0</v>
      </c>
      <c r="K1092" s="5">
        <v>1</v>
      </c>
      <c r="L1092" s="5">
        <v>0</v>
      </c>
    </row>
    <row r="1093" spans="3:12" x14ac:dyDescent="0.3">
      <c r="C1093" s="1">
        <v>150</v>
      </c>
      <c r="D1093" s="1">
        <v>5463</v>
      </c>
      <c r="E1093" s="1">
        <v>13</v>
      </c>
      <c r="F1093" s="1">
        <v>0</v>
      </c>
      <c r="G1093" s="1">
        <v>1501</v>
      </c>
      <c r="H1093" s="1">
        <v>0</v>
      </c>
      <c r="I1093" s="1">
        <v>21</v>
      </c>
      <c r="J1093" s="5">
        <v>0</v>
      </c>
      <c r="K1093" s="5">
        <v>1</v>
      </c>
      <c r="L1093" s="5">
        <v>0</v>
      </c>
    </row>
    <row r="1094" spans="3:12" x14ac:dyDescent="0.3">
      <c r="C1094" s="1">
        <v>151</v>
      </c>
      <c r="D1094" s="1">
        <v>5463</v>
      </c>
      <c r="E1094" s="1">
        <v>12</v>
      </c>
      <c r="F1094" s="1">
        <v>0</v>
      </c>
      <c r="G1094" s="1">
        <v>1502</v>
      </c>
      <c r="H1094" s="1">
        <v>0</v>
      </c>
      <c r="I1094" s="1">
        <v>21</v>
      </c>
      <c r="J1094" s="5">
        <v>0</v>
      </c>
      <c r="K1094" s="5">
        <v>1</v>
      </c>
      <c r="L1094" s="5">
        <v>0</v>
      </c>
    </row>
    <row r="1095" spans="3:12" x14ac:dyDescent="0.3">
      <c r="C1095" s="1">
        <v>152</v>
      </c>
      <c r="D1095" s="1">
        <v>5463</v>
      </c>
      <c r="E1095" s="1">
        <v>11</v>
      </c>
      <c r="F1095" s="1">
        <v>0</v>
      </c>
      <c r="G1095" s="1">
        <v>1503</v>
      </c>
      <c r="H1095" s="1">
        <v>0</v>
      </c>
      <c r="I1095" s="1">
        <v>21</v>
      </c>
      <c r="J1095" s="5">
        <v>0</v>
      </c>
      <c r="K1095" s="5">
        <v>0</v>
      </c>
      <c r="L1095" s="5">
        <v>0</v>
      </c>
    </row>
    <row r="1096" spans="3:12" x14ac:dyDescent="0.3">
      <c r="C1096" s="1">
        <v>153</v>
      </c>
      <c r="D1096" s="1">
        <v>5463</v>
      </c>
      <c r="E1096" s="1">
        <v>10</v>
      </c>
      <c r="F1096" s="1">
        <v>0</v>
      </c>
      <c r="G1096" s="1">
        <v>1505</v>
      </c>
      <c r="H1096" s="1">
        <v>0</v>
      </c>
      <c r="I1096" s="1">
        <v>21</v>
      </c>
      <c r="J1096" s="5">
        <v>0</v>
      </c>
      <c r="K1096" s="5">
        <v>0</v>
      </c>
      <c r="L1096" s="5">
        <v>0</v>
      </c>
    </row>
    <row r="1097" spans="3:12" x14ac:dyDescent="0.3">
      <c r="C1097" s="1">
        <v>154</v>
      </c>
      <c r="D1097" s="1">
        <v>5463</v>
      </c>
      <c r="E1097" s="1">
        <v>9</v>
      </c>
      <c r="F1097" s="1">
        <v>0</v>
      </c>
      <c r="G1097" s="1">
        <v>1505</v>
      </c>
      <c r="H1097" s="1">
        <v>0</v>
      </c>
      <c r="I1097" s="1">
        <v>21</v>
      </c>
      <c r="J1097" s="5">
        <v>0</v>
      </c>
      <c r="K1097" s="5">
        <v>0</v>
      </c>
      <c r="L1097" s="5">
        <v>0</v>
      </c>
    </row>
    <row r="1098" spans="3:12" x14ac:dyDescent="0.3">
      <c r="C1098" s="1">
        <v>155</v>
      </c>
      <c r="D1098" s="1">
        <v>5463</v>
      </c>
      <c r="E1098" s="1">
        <v>8</v>
      </c>
      <c r="F1098" s="1">
        <v>0</v>
      </c>
      <c r="G1098" s="1">
        <v>1506</v>
      </c>
      <c r="H1098" s="1">
        <v>0</v>
      </c>
      <c r="I1098" s="1">
        <v>21</v>
      </c>
      <c r="J1098" s="5">
        <v>0</v>
      </c>
      <c r="K1098" s="5">
        <v>0</v>
      </c>
      <c r="L1098" s="5">
        <v>0</v>
      </c>
    </row>
    <row r="1099" spans="3:12" x14ac:dyDescent="0.3">
      <c r="C1099" s="1">
        <v>156</v>
      </c>
      <c r="D1099" s="1">
        <v>5463</v>
      </c>
      <c r="E1099" s="1">
        <v>8</v>
      </c>
      <c r="F1099" s="1">
        <v>0</v>
      </c>
      <c r="G1099" s="1">
        <v>1507</v>
      </c>
      <c r="H1099" s="1">
        <v>0</v>
      </c>
      <c r="I1099" s="1">
        <v>21</v>
      </c>
      <c r="J1099" s="5">
        <v>0</v>
      </c>
      <c r="K1099" s="5">
        <v>0</v>
      </c>
      <c r="L1099" s="5">
        <v>0</v>
      </c>
    </row>
    <row r="1100" spans="3:12" x14ac:dyDescent="0.3">
      <c r="C1100" s="1">
        <v>157</v>
      </c>
      <c r="D1100" s="1">
        <v>5462</v>
      </c>
      <c r="E1100" s="1">
        <v>7</v>
      </c>
      <c r="F1100" s="1">
        <v>0</v>
      </c>
      <c r="G1100" s="1">
        <v>1507</v>
      </c>
      <c r="H1100" s="1">
        <v>0</v>
      </c>
      <c r="I1100" s="1">
        <v>21</v>
      </c>
      <c r="J1100" s="5">
        <v>0</v>
      </c>
      <c r="K1100" s="5">
        <v>0</v>
      </c>
      <c r="L1100" s="5">
        <v>0</v>
      </c>
    </row>
    <row r="1101" spans="3:12" x14ac:dyDescent="0.3">
      <c r="C1101" s="1">
        <v>158</v>
      </c>
      <c r="D1101" s="1">
        <v>5462</v>
      </c>
      <c r="E1101" s="1">
        <v>7</v>
      </c>
      <c r="F1101" s="1">
        <v>0</v>
      </c>
      <c r="G1101" s="1">
        <v>1508</v>
      </c>
      <c r="H1101" s="1">
        <v>0</v>
      </c>
      <c r="I1101" s="1">
        <v>21</v>
      </c>
      <c r="J1101" s="5">
        <v>0</v>
      </c>
      <c r="K1101" s="5">
        <v>0</v>
      </c>
      <c r="L1101" s="5">
        <v>0</v>
      </c>
    </row>
    <row r="1102" spans="3:12" x14ac:dyDescent="0.3">
      <c r="C1102" s="1">
        <v>159</v>
      </c>
      <c r="D1102" s="1">
        <v>5462</v>
      </c>
      <c r="E1102" s="1">
        <v>6</v>
      </c>
      <c r="F1102" s="1">
        <v>0</v>
      </c>
      <c r="G1102" s="1">
        <v>1509</v>
      </c>
      <c r="H1102" s="1">
        <v>0</v>
      </c>
      <c r="I1102" s="1">
        <v>21</v>
      </c>
      <c r="J1102" s="5">
        <v>0</v>
      </c>
      <c r="K1102" s="5">
        <v>0</v>
      </c>
      <c r="L1102" s="5">
        <v>0</v>
      </c>
    </row>
    <row r="1103" spans="3:12" x14ac:dyDescent="0.3">
      <c r="C1103" s="1">
        <v>160</v>
      </c>
      <c r="D1103" s="1">
        <v>5462</v>
      </c>
      <c r="E1103" s="1">
        <v>6</v>
      </c>
      <c r="F1103" s="1">
        <v>0</v>
      </c>
      <c r="G1103" s="1">
        <v>1509</v>
      </c>
      <c r="H1103" s="1">
        <v>0</v>
      </c>
      <c r="I1103" s="1">
        <v>21</v>
      </c>
      <c r="J1103" s="5">
        <v>0</v>
      </c>
      <c r="K1103" s="5">
        <v>0</v>
      </c>
      <c r="L1103" s="5">
        <v>0</v>
      </c>
    </row>
    <row r="1104" spans="3:12" x14ac:dyDescent="0.3">
      <c r="C1104" s="1">
        <v>161</v>
      </c>
      <c r="D1104" s="1">
        <v>5462</v>
      </c>
      <c r="E1104" s="1">
        <v>5</v>
      </c>
      <c r="F1104" s="1">
        <v>0</v>
      </c>
      <c r="G1104" s="1">
        <v>1510</v>
      </c>
      <c r="H1104" s="1">
        <v>0</v>
      </c>
      <c r="I1104" s="1">
        <v>21</v>
      </c>
      <c r="J1104" s="5">
        <v>0</v>
      </c>
      <c r="K1104" s="5">
        <v>0</v>
      </c>
      <c r="L1104" s="5">
        <v>0</v>
      </c>
    </row>
    <row r="1105" spans="3:12" x14ac:dyDescent="0.3">
      <c r="C1105" s="1">
        <v>162</v>
      </c>
      <c r="D1105" s="1">
        <v>5462</v>
      </c>
      <c r="E1105" s="1">
        <v>5</v>
      </c>
      <c r="F1105" s="1">
        <v>0</v>
      </c>
      <c r="G1105" s="1">
        <v>1510</v>
      </c>
      <c r="H1105" s="1">
        <v>0</v>
      </c>
      <c r="I1105" s="1">
        <v>21</v>
      </c>
      <c r="J1105" s="5">
        <v>0</v>
      </c>
      <c r="K1105" s="5">
        <v>0</v>
      </c>
      <c r="L1105" s="5">
        <v>0</v>
      </c>
    </row>
    <row r="1106" spans="3:12" x14ac:dyDescent="0.3">
      <c r="C1106" s="1">
        <v>163</v>
      </c>
      <c r="D1106" s="1">
        <v>5462</v>
      </c>
      <c r="E1106" s="1">
        <v>5</v>
      </c>
      <c r="F1106" s="1">
        <v>0</v>
      </c>
      <c r="G1106" s="1">
        <v>1510</v>
      </c>
      <c r="H1106" s="1">
        <v>0</v>
      </c>
      <c r="I1106" s="1">
        <v>21</v>
      </c>
      <c r="J1106" s="5">
        <v>0</v>
      </c>
      <c r="K1106" s="5">
        <v>0</v>
      </c>
      <c r="L1106" s="5">
        <v>0</v>
      </c>
    </row>
    <row r="1107" spans="3:12" x14ac:dyDescent="0.3">
      <c r="C1107" s="1">
        <v>164</v>
      </c>
      <c r="D1107" s="1">
        <v>5462</v>
      </c>
      <c r="E1107" s="1">
        <v>4</v>
      </c>
      <c r="F1107" s="1">
        <v>0</v>
      </c>
      <c r="G1107" s="1">
        <v>1511</v>
      </c>
      <c r="H1107" s="1">
        <v>0</v>
      </c>
      <c r="I1107" s="1">
        <v>21</v>
      </c>
      <c r="J1107" s="5">
        <v>0</v>
      </c>
      <c r="K1107" s="5">
        <v>0</v>
      </c>
      <c r="L1107" s="5">
        <v>0</v>
      </c>
    </row>
    <row r="1108" spans="3:12" x14ac:dyDescent="0.3">
      <c r="C1108" s="1">
        <v>165</v>
      </c>
      <c r="D1108" s="1">
        <v>5462</v>
      </c>
      <c r="E1108" s="1">
        <v>4</v>
      </c>
      <c r="F1108" s="1">
        <v>0</v>
      </c>
      <c r="G1108" s="1">
        <v>1511</v>
      </c>
      <c r="H1108" s="1">
        <v>0</v>
      </c>
      <c r="I1108" s="1">
        <v>21</v>
      </c>
      <c r="J1108" s="5">
        <v>0</v>
      </c>
      <c r="K1108" s="5">
        <v>0</v>
      </c>
      <c r="L1108" s="5">
        <v>0</v>
      </c>
    </row>
    <row r="1109" spans="3:12" x14ac:dyDescent="0.3">
      <c r="C1109" s="1">
        <v>166</v>
      </c>
      <c r="D1109" s="1">
        <v>5462</v>
      </c>
      <c r="E1109" s="1">
        <v>4</v>
      </c>
      <c r="F1109" s="1">
        <v>0</v>
      </c>
      <c r="G1109" s="1">
        <v>1511</v>
      </c>
      <c r="H1109" s="1">
        <v>0</v>
      </c>
      <c r="I1109" s="1">
        <v>21</v>
      </c>
      <c r="J1109" s="5">
        <v>0</v>
      </c>
      <c r="K1109" s="5">
        <v>0</v>
      </c>
      <c r="L1109" s="5">
        <v>0</v>
      </c>
    </row>
    <row r="1110" spans="3:12" x14ac:dyDescent="0.3">
      <c r="C1110" s="1">
        <v>167</v>
      </c>
      <c r="D1110" s="1">
        <v>5462</v>
      </c>
      <c r="E1110" s="1">
        <v>3</v>
      </c>
      <c r="F1110" s="1">
        <v>0</v>
      </c>
      <c r="G1110" s="1">
        <v>1512</v>
      </c>
      <c r="H1110" s="1">
        <v>0</v>
      </c>
      <c r="I1110" s="1">
        <v>21</v>
      </c>
      <c r="J1110" s="5">
        <v>0</v>
      </c>
      <c r="K1110" s="5">
        <v>0</v>
      </c>
      <c r="L1110" s="5">
        <v>0</v>
      </c>
    </row>
    <row r="1111" spans="3:12" x14ac:dyDescent="0.3">
      <c r="C1111" s="1">
        <v>168</v>
      </c>
      <c r="D1111" s="1">
        <v>5462</v>
      </c>
      <c r="E1111" s="1">
        <v>3</v>
      </c>
      <c r="F1111" s="1">
        <v>0</v>
      </c>
      <c r="G1111" s="1">
        <v>1512</v>
      </c>
      <c r="H1111" s="1">
        <v>0</v>
      </c>
      <c r="I1111" s="1">
        <v>21</v>
      </c>
      <c r="J1111" s="5">
        <v>0</v>
      </c>
      <c r="K1111" s="5">
        <v>0</v>
      </c>
      <c r="L1111" s="5">
        <v>0</v>
      </c>
    </row>
    <row r="1112" spans="3:12" x14ac:dyDescent="0.3">
      <c r="C1112" s="1">
        <v>169</v>
      </c>
      <c r="D1112" s="1">
        <v>5462</v>
      </c>
      <c r="E1112" s="1">
        <v>3</v>
      </c>
      <c r="F1112" s="1">
        <v>0</v>
      </c>
      <c r="G1112" s="1">
        <v>1513</v>
      </c>
      <c r="H1112" s="1">
        <v>0</v>
      </c>
      <c r="I1112" s="1">
        <v>21</v>
      </c>
      <c r="J1112" s="5">
        <v>0</v>
      </c>
      <c r="K1112" s="5">
        <v>0</v>
      </c>
      <c r="L1112" s="5">
        <v>0</v>
      </c>
    </row>
    <row r="1113" spans="3:12" x14ac:dyDescent="0.3">
      <c r="C1113" s="1">
        <v>170</v>
      </c>
      <c r="D1113" s="1">
        <v>5462</v>
      </c>
      <c r="E1113" s="1">
        <v>2</v>
      </c>
      <c r="F1113" s="1">
        <v>0</v>
      </c>
      <c r="G1113" s="1">
        <v>1513</v>
      </c>
      <c r="H1113" s="1">
        <v>0</v>
      </c>
      <c r="I1113" s="1">
        <v>21</v>
      </c>
      <c r="J1113" s="5">
        <v>0</v>
      </c>
      <c r="K1113" s="5">
        <v>0</v>
      </c>
      <c r="L1113" s="5">
        <v>0</v>
      </c>
    </row>
    <row r="1114" spans="3:12" x14ac:dyDescent="0.3">
      <c r="C1114" s="1">
        <v>171</v>
      </c>
      <c r="D1114" s="1">
        <v>5462</v>
      </c>
      <c r="E1114" s="1">
        <v>2</v>
      </c>
      <c r="F1114" s="1">
        <v>0</v>
      </c>
      <c r="G1114" s="1">
        <v>1513</v>
      </c>
      <c r="H1114" s="1">
        <v>0</v>
      </c>
      <c r="I1114" s="1">
        <v>21</v>
      </c>
      <c r="J1114" s="5">
        <v>0</v>
      </c>
      <c r="K1114" s="5">
        <v>0</v>
      </c>
      <c r="L1114" s="5">
        <v>0</v>
      </c>
    </row>
    <row r="1115" spans="3:12" x14ac:dyDescent="0.3">
      <c r="C1115" s="1">
        <v>172</v>
      </c>
      <c r="D1115" s="1">
        <v>5462</v>
      </c>
      <c r="E1115" s="1">
        <v>2</v>
      </c>
      <c r="F1115" s="1">
        <v>0</v>
      </c>
      <c r="G1115" s="1">
        <v>1513</v>
      </c>
      <c r="H1115" s="1">
        <v>0</v>
      </c>
      <c r="I1115" s="1">
        <v>21</v>
      </c>
      <c r="J1115" s="5">
        <v>0</v>
      </c>
      <c r="K1115" s="5">
        <v>0</v>
      </c>
      <c r="L1115" s="5">
        <v>0</v>
      </c>
    </row>
    <row r="1116" spans="3:12" x14ac:dyDescent="0.3">
      <c r="C1116" s="1">
        <v>173</v>
      </c>
      <c r="D1116" s="1">
        <v>5462</v>
      </c>
      <c r="E1116" s="1">
        <v>2</v>
      </c>
      <c r="F1116" s="1">
        <v>0</v>
      </c>
      <c r="G1116" s="1">
        <v>1513</v>
      </c>
      <c r="H1116" s="1">
        <v>0</v>
      </c>
      <c r="I1116" s="1">
        <v>21</v>
      </c>
      <c r="J1116" s="5">
        <v>0</v>
      </c>
      <c r="K1116" s="5">
        <v>0</v>
      </c>
      <c r="L1116" s="5">
        <v>0</v>
      </c>
    </row>
    <row r="1117" spans="3:12" x14ac:dyDescent="0.3">
      <c r="C1117" s="1">
        <v>174</v>
      </c>
      <c r="D1117" s="1">
        <v>5462</v>
      </c>
      <c r="E1117" s="1">
        <v>2</v>
      </c>
      <c r="F1117" s="1">
        <v>0</v>
      </c>
      <c r="G1117" s="1">
        <v>1514</v>
      </c>
      <c r="H1117" s="1">
        <v>0</v>
      </c>
      <c r="I1117" s="1">
        <v>21</v>
      </c>
      <c r="J1117" s="5">
        <v>0</v>
      </c>
      <c r="K1117" s="5">
        <v>0</v>
      </c>
      <c r="L1117" s="5">
        <v>0</v>
      </c>
    </row>
    <row r="1118" spans="3:12" x14ac:dyDescent="0.3">
      <c r="C1118" s="1">
        <v>175</v>
      </c>
      <c r="D1118" s="1">
        <v>5462</v>
      </c>
      <c r="E1118" s="1">
        <v>2</v>
      </c>
      <c r="F1118" s="1">
        <v>0</v>
      </c>
      <c r="G1118" s="1">
        <v>1514</v>
      </c>
      <c r="H1118" s="1">
        <v>0</v>
      </c>
      <c r="I1118" s="1">
        <v>21</v>
      </c>
      <c r="J1118" s="5">
        <v>0</v>
      </c>
      <c r="K1118" s="5">
        <v>0</v>
      </c>
      <c r="L1118" s="5">
        <v>0</v>
      </c>
    </row>
    <row r="1119" spans="3:12" x14ac:dyDescent="0.3">
      <c r="C1119" s="1">
        <v>176</v>
      </c>
      <c r="D1119" s="1">
        <v>5462</v>
      </c>
      <c r="E1119" s="1">
        <v>1</v>
      </c>
      <c r="F1119" s="1">
        <v>0</v>
      </c>
      <c r="G1119" s="1">
        <v>1514</v>
      </c>
      <c r="H1119" s="1">
        <v>0</v>
      </c>
      <c r="I1119" s="1">
        <v>21</v>
      </c>
      <c r="J1119" s="5">
        <v>0</v>
      </c>
      <c r="K1119" s="5">
        <v>0</v>
      </c>
      <c r="L1119" s="5">
        <v>0</v>
      </c>
    </row>
    <row r="1120" spans="3:12" x14ac:dyDescent="0.3">
      <c r="C1120" s="1">
        <v>177</v>
      </c>
      <c r="D1120" s="1">
        <v>5462</v>
      </c>
      <c r="E1120" s="1">
        <v>1</v>
      </c>
      <c r="F1120" s="1">
        <v>0</v>
      </c>
      <c r="G1120" s="1">
        <v>1514</v>
      </c>
      <c r="H1120" s="1">
        <v>0</v>
      </c>
      <c r="I1120" s="1">
        <v>21</v>
      </c>
      <c r="J1120" s="5">
        <v>0</v>
      </c>
      <c r="K1120" s="5">
        <v>0</v>
      </c>
      <c r="L1120" s="5">
        <v>0</v>
      </c>
    </row>
    <row r="1121" spans="3:12" x14ac:dyDescent="0.3">
      <c r="C1121" s="1">
        <v>178</v>
      </c>
      <c r="D1121" s="1">
        <v>5462</v>
      </c>
      <c r="E1121" s="1">
        <v>1</v>
      </c>
      <c r="F1121" s="1">
        <v>0</v>
      </c>
      <c r="G1121" s="1">
        <v>1515</v>
      </c>
      <c r="H1121" s="1">
        <v>0</v>
      </c>
      <c r="I1121" s="1">
        <v>21</v>
      </c>
      <c r="J1121" s="5">
        <v>0</v>
      </c>
      <c r="K1121" s="5">
        <v>0</v>
      </c>
      <c r="L1121" s="5">
        <v>0</v>
      </c>
    </row>
    <row r="1122" spans="3:12" x14ac:dyDescent="0.3">
      <c r="C1122" s="1">
        <v>179</v>
      </c>
      <c r="D1122" s="1">
        <v>5462</v>
      </c>
      <c r="E1122" s="1">
        <v>1</v>
      </c>
      <c r="F1122" s="1">
        <v>0</v>
      </c>
      <c r="G1122" s="1">
        <v>1515</v>
      </c>
      <c r="H1122" s="1">
        <v>0</v>
      </c>
      <c r="I1122" s="1">
        <v>21</v>
      </c>
      <c r="J1122" s="5">
        <v>0</v>
      </c>
      <c r="K1122" s="5">
        <v>0</v>
      </c>
      <c r="L1122" s="5">
        <v>0</v>
      </c>
    </row>
    <row r="1123" spans="3:12" x14ac:dyDescent="0.3">
      <c r="C1123" s="1">
        <v>180</v>
      </c>
      <c r="D1123" s="1">
        <v>5462</v>
      </c>
      <c r="E1123" s="1">
        <v>1</v>
      </c>
      <c r="F1123" s="1">
        <v>0</v>
      </c>
      <c r="G1123" s="1">
        <v>1515</v>
      </c>
      <c r="H1123" s="1">
        <v>0</v>
      </c>
      <c r="I1123" s="1">
        <v>21</v>
      </c>
      <c r="J1123" s="5">
        <v>0</v>
      </c>
      <c r="K1123" s="5">
        <v>0</v>
      </c>
      <c r="L1123" s="5">
        <v>0</v>
      </c>
    </row>
  </sheetData>
  <mergeCells count="11">
    <mergeCell ref="BJ12:BK12"/>
    <mergeCell ref="BL12:BM12"/>
    <mergeCell ref="AK11:AO11"/>
    <mergeCell ref="AU11:AZ11"/>
    <mergeCell ref="N12:O12"/>
    <mergeCell ref="P12:R12"/>
    <mergeCell ref="AE12:AH12"/>
    <mergeCell ref="AK12:AO12"/>
    <mergeCell ref="AP12:AS12"/>
    <mergeCell ref="AU12:AZ12"/>
    <mergeCell ref="V12:X12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2AA79-906C-4F50-98BB-FC64769A9791}">
  <dimension ref="A1:CI1123"/>
  <sheetViews>
    <sheetView tabSelected="1" topLeftCell="AX4" workbookViewId="0">
      <selection activeCell="O10" sqref="O10"/>
    </sheetView>
  </sheetViews>
  <sheetFormatPr baseColWidth="10" defaultRowHeight="14.4" x14ac:dyDescent="0.3"/>
  <cols>
    <col min="1" max="1" width="8.109375" style="7" customWidth="1"/>
    <col min="2" max="2" width="9.44140625" style="1" bestFit="1" customWidth="1"/>
    <col min="3" max="3" width="3.6640625" style="1" bestFit="1" customWidth="1"/>
    <col min="4" max="4" width="6.5546875" style="1" bestFit="1" customWidth="1"/>
    <col min="5" max="5" width="9.88671875" style="1" bestFit="1" customWidth="1"/>
    <col min="6" max="6" width="10.77734375" style="1" bestFit="1" customWidth="1"/>
    <col min="7" max="7" width="7.88671875" style="1" bestFit="1" customWidth="1"/>
    <col min="8" max="8" width="11.5546875" style="1"/>
    <col min="9" max="9" width="8.109375" style="1" bestFit="1" customWidth="1"/>
    <col min="10" max="10" width="8.5546875" style="5" bestFit="1" customWidth="1"/>
    <col min="11" max="11" width="10.44140625" style="5" bestFit="1" customWidth="1"/>
    <col min="12" max="12" width="8.6640625" style="5" bestFit="1" customWidth="1"/>
    <col min="13" max="13" width="4.44140625" style="111" bestFit="1" customWidth="1"/>
    <col min="14" max="14" width="9" style="1" bestFit="1" customWidth="1"/>
    <col min="15" max="15" width="7.5546875" style="1" bestFit="1" customWidth="1"/>
    <col min="16" max="16" width="9.88671875" style="1" bestFit="1" customWidth="1"/>
    <col min="17" max="17" width="7.88671875" style="1" bestFit="1" customWidth="1"/>
    <col min="18" max="18" width="8.109375" style="1" bestFit="1" customWidth="1"/>
    <col min="19" max="19" width="8.5546875" style="1" bestFit="1" customWidth="1"/>
    <col min="20" max="21" width="9" style="1" bestFit="1" customWidth="1"/>
    <col min="22" max="22" width="9.88671875" style="1" bestFit="1" customWidth="1"/>
    <col min="23" max="23" width="7.88671875" style="1" bestFit="1" customWidth="1"/>
    <col min="24" max="24" width="8.109375" style="1" bestFit="1" customWidth="1"/>
    <col min="25" max="25" width="4.44140625" style="114" bestFit="1" customWidth="1"/>
    <col min="26" max="26" width="2" style="1" bestFit="1" customWidth="1"/>
    <col min="27" max="27" width="6.5546875" style="1" bestFit="1" customWidth="1"/>
    <col min="28" max="28" width="9.88671875" style="1" bestFit="1" customWidth="1"/>
    <col min="29" max="29" width="7.88671875" style="1" bestFit="1" customWidth="1"/>
    <col min="30" max="30" width="8.109375" style="1" bestFit="1" customWidth="1"/>
    <col min="31" max="31" width="3.33203125" style="1" bestFit="1" customWidth="1"/>
    <col min="32" max="32" width="3.88671875" style="1" bestFit="1" customWidth="1"/>
    <col min="33" max="33" width="4" style="1" customWidth="1"/>
    <col min="34" max="34" width="5.33203125" style="1" bestFit="1" customWidth="1"/>
    <col min="35" max="35" width="6.44140625" style="1" bestFit="1" customWidth="1"/>
    <col min="36" max="36" width="10.5546875" style="9" bestFit="1" customWidth="1"/>
    <col min="37" max="37" width="9.44140625" style="9" bestFit="1" customWidth="1"/>
    <col min="38" max="38" width="9.88671875" style="9" bestFit="1" customWidth="1"/>
    <col min="39" max="39" width="7.88671875" style="9" bestFit="1" customWidth="1"/>
    <col min="40" max="40" width="8.109375" style="9" bestFit="1" customWidth="1"/>
    <col min="41" max="41" width="11" style="9" bestFit="1" customWidth="1"/>
    <col min="42" max="42" width="3.33203125" style="9" bestFit="1" customWidth="1"/>
    <col min="43" max="43" width="3.88671875" style="9" bestFit="1" customWidth="1"/>
    <col min="44" max="44" width="10.5546875" style="9" customWidth="1"/>
    <col min="45" max="45" width="5.33203125" style="9" bestFit="1" customWidth="1"/>
    <col min="46" max="46" width="6.44140625" style="9" bestFit="1" customWidth="1"/>
    <col min="47" max="47" width="9.44140625" style="9" bestFit="1" customWidth="1"/>
    <col min="48" max="48" width="9.44140625" style="9" customWidth="1"/>
    <col min="49" max="49" width="9.88671875" style="9" bestFit="1" customWidth="1"/>
    <col min="50" max="50" width="7.88671875" style="9" bestFit="1" customWidth="1"/>
    <col min="51" max="51" width="8.109375" style="9" bestFit="1" customWidth="1"/>
    <col min="52" max="52" width="11" style="9" bestFit="1" customWidth="1"/>
    <col min="53" max="53" width="10.5546875" style="1" customWidth="1"/>
    <col min="54" max="54" width="28" style="7" customWidth="1"/>
    <col min="55" max="57" width="11.5546875" style="7"/>
    <col min="58" max="58" width="28" style="7" customWidth="1"/>
    <col min="59" max="61" width="11.5546875" style="7"/>
    <col min="62" max="62" width="7.5546875" style="7" bestFit="1" customWidth="1"/>
    <col min="63" max="63" width="7.77734375" style="7" bestFit="1" customWidth="1"/>
    <col min="64" max="64" width="10.5546875" style="1" bestFit="1" customWidth="1"/>
    <col min="65" max="65" width="7.77734375" style="74" bestFit="1" customWidth="1"/>
    <col min="66" max="66" width="10.5546875" style="1" bestFit="1" customWidth="1"/>
    <col min="67" max="67" width="10.21875" style="1" bestFit="1" customWidth="1"/>
    <col min="68" max="68" width="5.33203125" style="1" bestFit="1" customWidth="1"/>
    <col min="69" max="69" width="11.109375" style="1" bestFit="1" customWidth="1"/>
    <col min="70" max="70" width="9.44140625" style="1" bestFit="1" customWidth="1"/>
    <col min="71" max="71" width="11.44140625" style="1" bestFit="1" customWidth="1"/>
    <col min="72" max="73" width="14.33203125" style="7" bestFit="1" customWidth="1"/>
    <col min="74" max="75" width="11.109375" style="7" bestFit="1" customWidth="1"/>
    <col min="76" max="76" width="10.109375" style="7" bestFit="1" customWidth="1"/>
    <col min="77" max="78" width="11.44140625" style="1" bestFit="1" customWidth="1"/>
    <col min="79" max="79" width="9.44140625" style="7" bestFit="1" customWidth="1"/>
    <col min="80" max="80" width="3" style="7" bestFit="1" customWidth="1"/>
    <col min="81" max="81" width="14.33203125" style="7" bestFit="1" customWidth="1"/>
    <col min="82" max="82" width="6.109375" style="7" bestFit="1" customWidth="1"/>
    <col min="83" max="83" width="11.109375" style="7" bestFit="1" customWidth="1"/>
    <col min="84" max="84" width="2.33203125" style="7" bestFit="1" customWidth="1"/>
    <col min="85" max="85" width="10.109375" style="7" bestFit="1" customWidth="1"/>
    <col min="86" max="86" width="11.44140625" style="7" bestFit="1" customWidth="1"/>
    <col min="87" max="87" width="9.44140625" style="7" bestFit="1" customWidth="1"/>
    <col min="88" max="16384" width="11.5546875" style="7"/>
  </cols>
  <sheetData>
    <row r="1" spans="1:87" x14ac:dyDescent="0.3">
      <c r="BL1" s="7"/>
      <c r="BM1" s="7"/>
      <c r="BN1" s="7"/>
      <c r="BO1" s="7"/>
      <c r="BP1" s="7"/>
      <c r="BQ1" s="7"/>
      <c r="BR1" s="7"/>
      <c r="BY1" s="7"/>
      <c r="BZ1" s="42" t="s">
        <v>136</v>
      </c>
      <c r="CA1" s="42" t="s">
        <v>136</v>
      </c>
      <c r="CB1" s="1"/>
      <c r="CH1" s="42" t="s">
        <v>136</v>
      </c>
      <c r="CI1" s="42" t="s">
        <v>136</v>
      </c>
    </row>
    <row r="2" spans="1:87" x14ac:dyDescent="0.3">
      <c r="BL2" s="7"/>
      <c r="BM2" s="7"/>
      <c r="BN2" s="7"/>
      <c r="BO2" s="7"/>
      <c r="BP2" s="7"/>
      <c r="BQ2" s="7"/>
      <c r="BR2" s="7"/>
      <c r="BU2" s="76" t="s">
        <v>134</v>
      </c>
      <c r="BV2" s="76" t="s">
        <v>133</v>
      </c>
      <c r="BW2" s="76" t="s">
        <v>128</v>
      </c>
      <c r="BX2" s="76" t="s">
        <v>139</v>
      </c>
      <c r="BY2" s="76" t="s">
        <v>138</v>
      </c>
      <c r="BZ2" s="70" t="s">
        <v>70</v>
      </c>
      <c r="CA2" s="70" t="s">
        <v>19</v>
      </c>
      <c r="CB2" s="1"/>
      <c r="CC2" s="76" t="s">
        <v>134</v>
      </c>
      <c r="CD2" s="76" t="s">
        <v>133</v>
      </c>
      <c r="CE2" s="76" t="s">
        <v>128</v>
      </c>
      <c r="CF2" s="76" t="s">
        <v>139</v>
      </c>
      <c r="CG2" s="76" t="s">
        <v>138</v>
      </c>
      <c r="CH2" s="70" t="s">
        <v>70</v>
      </c>
      <c r="CI2" s="70" t="s">
        <v>19</v>
      </c>
    </row>
    <row r="3" spans="1:87" x14ac:dyDescent="0.3">
      <c r="A3" s="1"/>
      <c r="BL3" s="7"/>
      <c r="BM3" s="7"/>
      <c r="BN3" s="7"/>
      <c r="BO3" s="7"/>
      <c r="BP3" s="7"/>
      <c r="BQ3" s="7"/>
      <c r="BR3" s="7"/>
      <c r="BT3" s="7">
        <v>0</v>
      </c>
      <c r="BU3" s="68">
        <v>16</v>
      </c>
      <c r="BV3" s="82">
        <v>70.520032450363558</v>
      </c>
      <c r="BW3" s="1">
        <v>11810854.16638572</v>
      </c>
      <c r="BX3" s="7">
        <v>19</v>
      </c>
      <c r="BY3" s="1">
        <v>621623.90349398518</v>
      </c>
      <c r="BZ3" s="49">
        <v>438564.081808811</v>
      </c>
      <c r="CA3" s="49">
        <v>594836.47371881665</v>
      </c>
      <c r="CB3" s="1">
        <v>34</v>
      </c>
      <c r="CC3" s="68">
        <v>4</v>
      </c>
      <c r="CD3" s="82">
        <v>26.280885029106845</v>
      </c>
      <c r="CE3" s="1">
        <v>62786385.4482712</v>
      </c>
      <c r="CF3" s="7">
        <v>9</v>
      </c>
      <c r="CG3" s="1">
        <v>6976265.0498079108</v>
      </c>
      <c r="CH3" s="49">
        <v>229432.12630410274</v>
      </c>
      <c r="CI3" s="49">
        <v>313110.46423677896</v>
      </c>
    </row>
    <row r="4" spans="1:87" x14ac:dyDescent="0.3">
      <c r="A4" s="1"/>
      <c r="BL4" s="7"/>
      <c r="BM4" s="7"/>
      <c r="BN4" s="7"/>
      <c r="BO4" s="7"/>
      <c r="BP4" s="7"/>
      <c r="BQ4" s="7"/>
      <c r="BR4" s="7"/>
      <c r="BT4" s="7">
        <v>34</v>
      </c>
      <c r="BU4" s="68"/>
      <c r="BV4" s="82"/>
      <c r="BW4" s="1"/>
      <c r="BZ4" s="49"/>
      <c r="CA4" s="49"/>
      <c r="CB4" s="1">
        <v>49</v>
      </c>
      <c r="CH4" s="1"/>
      <c r="CI4" s="1"/>
    </row>
    <row r="5" spans="1:87" x14ac:dyDescent="0.3">
      <c r="A5" s="1"/>
      <c r="BL5" s="7"/>
      <c r="BM5" s="7"/>
      <c r="BN5" s="7"/>
      <c r="BO5" s="7"/>
      <c r="BP5" s="7"/>
      <c r="BQ5" s="7"/>
      <c r="BR5" s="7"/>
      <c r="BU5" s="68"/>
      <c r="BV5" s="82"/>
      <c r="BW5" s="1"/>
      <c r="BZ5" s="49"/>
      <c r="CA5" s="49"/>
      <c r="CB5" s="1"/>
      <c r="CC5" s="68">
        <v>0</v>
      </c>
      <c r="CD5" s="82">
        <v>15.671758295099343</v>
      </c>
      <c r="CE5" s="1">
        <v>142433137.76711023</v>
      </c>
      <c r="CF5" s="7">
        <v>5</v>
      </c>
      <c r="CG5" s="1">
        <v>28486627.553422045</v>
      </c>
      <c r="CH5" s="49">
        <v>163722.85890890282</v>
      </c>
      <c r="CI5" s="49">
        <v>213512.03501243345</v>
      </c>
    </row>
    <row r="6" spans="1:87" x14ac:dyDescent="0.3">
      <c r="A6" s="1"/>
      <c r="BL6" s="7"/>
      <c r="BM6" s="7"/>
      <c r="BN6" s="7"/>
      <c r="BO6" s="7"/>
      <c r="BP6" s="7"/>
      <c r="BQ6" s="7"/>
      <c r="BR6" s="7"/>
      <c r="BU6" s="68">
        <v>14</v>
      </c>
      <c r="BV6" s="82">
        <v>44.828587449393034</v>
      </c>
      <c r="BW6" s="1">
        <v>21720269.914951608</v>
      </c>
      <c r="BX6" s="7">
        <v>21</v>
      </c>
      <c r="BY6" s="1">
        <v>1034298.567378648</v>
      </c>
      <c r="BZ6" s="49">
        <v>251981.49005303823</v>
      </c>
      <c r="CA6" s="49">
        <v>312410.42593482003</v>
      </c>
      <c r="CB6" s="1"/>
      <c r="CC6" s="68">
        <v>1</v>
      </c>
      <c r="CD6" s="82">
        <v>16.811799513144841</v>
      </c>
      <c r="CE6" s="1">
        <v>191896084.52451599</v>
      </c>
      <c r="CF6" s="7">
        <v>6</v>
      </c>
      <c r="CG6" s="1">
        <v>31982680.754085999</v>
      </c>
      <c r="CH6" s="49">
        <v>175632.86951382415</v>
      </c>
      <c r="CI6" s="49">
        <v>233192.14025214827</v>
      </c>
    </row>
    <row r="7" spans="1:87" x14ac:dyDescent="0.3">
      <c r="A7" s="1"/>
      <c r="BL7" s="7"/>
      <c r="BM7" s="7"/>
      <c r="BN7" s="7"/>
      <c r="BO7" s="7"/>
      <c r="BP7" s="7"/>
      <c r="BQ7" s="7"/>
      <c r="BR7" s="7"/>
      <c r="BU7" s="68">
        <v>15</v>
      </c>
      <c r="BV7" s="82">
        <v>52.560103749184556</v>
      </c>
      <c r="BW7" s="1">
        <v>14874831.99928127</v>
      </c>
      <c r="BX7" s="7">
        <v>20</v>
      </c>
      <c r="BY7" s="1">
        <v>743741.5999640635</v>
      </c>
      <c r="BZ7" s="49">
        <v>295440.3431741664</v>
      </c>
      <c r="CA7" s="49">
        <v>366291.36302806716</v>
      </c>
      <c r="CB7" s="1"/>
      <c r="CC7" s="68">
        <v>2</v>
      </c>
      <c r="CD7" s="82">
        <v>18.094992633061747</v>
      </c>
      <c r="CE7" s="1">
        <v>278587016.72177243</v>
      </c>
      <c r="CF7" s="7">
        <v>7</v>
      </c>
      <c r="CG7" s="1">
        <v>39798145.245967492</v>
      </c>
      <c r="CH7" s="49">
        <v>189038.38803759607</v>
      </c>
      <c r="CI7" s="49">
        <v>246526.17963283323</v>
      </c>
    </row>
    <row r="8" spans="1:87" x14ac:dyDescent="0.3">
      <c r="A8" s="1"/>
      <c r="BL8" s="7"/>
      <c r="BM8" s="7"/>
      <c r="BN8" s="7"/>
      <c r="BO8" s="7"/>
      <c r="BP8" s="7"/>
      <c r="BQ8" s="7"/>
      <c r="BR8" s="7"/>
      <c r="BU8" s="68">
        <v>16</v>
      </c>
      <c r="BV8" s="82">
        <v>61.650046786663843</v>
      </c>
      <c r="BW8" s="1">
        <v>11499590.950634792</v>
      </c>
      <c r="BX8" s="7">
        <v>19</v>
      </c>
      <c r="BY8" s="1">
        <v>605241.62898077851</v>
      </c>
      <c r="BZ8" s="49">
        <v>346534.91298783745</v>
      </c>
      <c r="CA8" s="49">
        <v>429639.1760562603</v>
      </c>
      <c r="CB8" s="1"/>
      <c r="CC8" s="68">
        <v>3</v>
      </c>
      <c r="CD8" s="82">
        <v>19.538819287551263</v>
      </c>
      <c r="CE8" s="1">
        <v>397727545.59515405</v>
      </c>
      <c r="CF8" s="7">
        <v>8</v>
      </c>
      <c r="CG8" s="1">
        <v>49715943.199394256</v>
      </c>
      <c r="CH8" s="49">
        <v>204122.04509704805</v>
      </c>
      <c r="CI8" s="49">
        <v>266196.87397359841</v>
      </c>
    </row>
    <row r="9" spans="1:87" x14ac:dyDescent="0.3">
      <c r="A9" s="1"/>
      <c r="BL9" s="7"/>
      <c r="BM9" s="7"/>
      <c r="BN9" s="7"/>
      <c r="BO9" s="7"/>
      <c r="BP9" s="7"/>
      <c r="BQ9" s="7"/>
      <c r="BR9" s="7"/>
      <c r="BU9" s="68">
        <v>17</v>
      </c>
      <c r="BV9" s="82">
        <v>72.550654456537373</v>
      </c>
      <c r="BW9" s="1">
        <v>15586471.616100095</v>
      </c>
      <c r="BX9" s="7">
        <v>18</v>
      </c>
      <c r="BY9" s="1">
        <v>865915.0897833386</v>
      </c>
      <c r="BZ9" s="49">
        <v>407807.22870019655</v>
      </c>
      <c r="CA9" s="49">
        <v>505605.51090760896</v>
      </c>
      <c r="CB9" s="1"/>
      <c r="CC9" s="68"/>
      <c r="CD9" s="82"/>
      <c r="CE9" s="1"/>
      <c r="CG9" s="1"/>
      <c r="CH9" s="49"/>
      <c r="CI9" s="49"/>
    </row>
    <row r="10" spans="1:87" x14ac:dyDescent="0.3">
      <c r="A10" s="1"/>
      <c r="BL10" s="118" t="s">
        <v>132</v>
      </c>
      <c r="BU10" s="68">
        <v>18</v>
      </c>
      <c r="BV10" s="82">
        <v>85.797788443468107</v>
      </c>
      <c r="BW10" s="1">
        <v>30540265.73711279</v>
      </c>
      <c r="BX10" s="7">
        <v>17</v>
      </c>
      <c r="BY10" s="1">
        <v>1796486.2198301642</v>
      </c>
      <c r="BZ10" s="49">
        <v>482269.36884073424</v>
      </c>
      <c r="CA10" s="49">
        <v>597924.78766252927</v>
      </c>
    </row>
    <row r="11" spans="1:87" x14ac:dyDescent="0.3">
      <c r="A11" s="1"/>
      <c r="N11" s="55"/>
      <c r="O11" s="55"/>
      <c r="P11" s="55"/>
      <c r="AJ11" s="1"/>
      <c r="AK11" s="123">
        <v>50000</v>
      </c>
      <c r="AL11" s="123"/>
      <c r="AM11" s="123"/>
      <c r="AN11" s="123"/>
      <c r="AO11" s="123"/>
      <c r="AP11" s="92"/>
      <c r="AQ11" s="92"/>
      <c r="AR11" s="92"/>
      <c r="AS11" s="92"/>
      <c r="AT11" s="92"/>
      <c r="AU11" s="123"/>
      <c r="AV11" s="123"/>
      <c r="AW11" s="123"/>
      <c r="AX11" s="123"/>
      <c r="AY11" s="123"/>
      <c r="AZ11" s="123"/>
      <c r="BL11" s="72">
        <f>+BU14</f>
        <v>59.41734153435744</v>
      </c>
      <c r="BU11" s="68"/>
      <c r="BV11" s="82"/>
      <c r="BW11" s="1"/>
      <c r="BZ11" s="49"/>
      <c r="CA11" s="49"/>
    </row>
    <row r="12" spans="1:87" x14ac:dyDescent="0.3">
      <c r="C12" s="48"/>
      <c r="D12" s="48"/>
      <c r="E12" s="48"/>
      <c r="F12" s="48"/>
      <c r="G12" s="48"/>
      <c r="H12" s="48"/>
      <c r="I12" s="48"/>
      <c r="J12" s="78"/>
      <c r="K12" s="78"/>
      <c r="L12" s="78"/>
      <c r="N12" s="124" t="s">
        <v>19</v>
      </c>
      <c r="O12" s="124"/>
      <c r="P12" s="125" t="s">
        <v>28</v>
      </c>
      <c r="Q12" s="125"/>
      <c r="R12" s="125"/>
      <c r="S12" s="117"/>
      <c r="T12" s="117"/>
      <c r="U12" s="117"/>
      <c r="V12" s="129" t="s">
        <v>173</v>
      </c>
      <c r="W12" s="129"/>
      <c r="X12" s="129"/>
      <c r="AA12" s="117"/>
      <c r="AB12" s="117"/>
      <c r="AC12" s="117"/>
      <c r="AD12" s="117"/>
      <c r="AE12" s="126" t="s">
        <v>14</v>
      </c>
      <c r="AF12" s="126"/>
      <c r="AG12" s="126"/>
      <c r="AH12" s="126"/>
      <c r="AI12" s="42" t="s">
        <v>68</v>
      </c>
      <c r="AK12" s="127" t="s">
        <v>171</v>
      </c>
      <c r="AL12" s="127"/>
      <c r="AM12" s="127"/>
      <c r="AN12" s="127"/>
      <c r="AO12" s="127"/>
      <c r="AP12" s="126" t="s">
        <v>14</v>
      </c>
      <c r="AQ12" s="126"/>
      <c r="AR12" s="126"/>
      <c r="AS12" s="126"/>
      <c r="AT12" s="42" t="s">
        <v>68</v>
      </c>
      <c r="AU12" s="127" t="s">
        <v>170</v>
      </c>
      <c r="AV12" s="127"/>
      <c r="AW12" s="127"/>
      <c r="AX12" s="127"/>
      <c r="AY12" s="127"/>
      <c r="AZ12" s="127"/>
      <c r="BJ12" s="128" t="s">
        <v>129</v>
      </c>
      <c r="BK12" s="128"/>
      <c r="BL12" s="122" t="s">
        <v>19</v>
      </c>
      <c r="BM12" s="122"/>
      <c r="BN12" s="71" t="s">
        <v>130</v>
      </c>
      <c r="BO12" s="69"/>
      <c r="BP12" s="69"/>
      <c r="BQ12" s="69"/>
      <c r="BR12" s="69"/>
      <c r="BS12" s="69"/>
      <c r="BT12" s="19" t="s">
        <v>140</v>
      </c>
      <c r="BU12" s="68">
        <v>0</v>
      </c>
      <c r="BV12" s="19" t="s">
        <v>135</v>
      </c>
      <c r="BW12" s="68">
        <v>34</v>
      </c>
      <c r="BX12" s="1"/>
      <c r="BY12" s="42" t="s">
        <v>136</v>
      </c>
      <c r="BZ12" s="42" t="s">
        <v>136</v>
      </c>
      <c r="CB12" s="68"/>
      <c r="CC12" s="82"/>
      <c r="CD12" s="1"/>
      <c r="CF12" s="1"/>
      <c r="CG12" s="49"/>
      <c r="CH12" s="49"/>
    </row>
    <row r="13" spans="1:87" x14ac:dyDescent="0.3">
      <c r="B13" s="2" t="s">
        <v>19</v>
      </c>
      <c r="C13" s="117" t="s">
        <v>5</v>
      </c>
      <c r="D13" s="117" t="s">
        <v>6</v>
      </c>
      <c r="E13" s="117" t="s">
        <v>29</v>
      </c>
      <c r="F13" s="117" t="s">
        <v>18</v>
      </c>
      <c r="G13" s="117" t="s">
        <v>7</v>
      </c>
      <c r="H13" s="117" t="s">
        <v>17</v>
      </c>
      <c r="I13" s="117" t="s">
        <v>8</v>
      </c>
      <c r="J13" s="79" t="s">
        <v>9</v>
      </c>
      <c r="K13" s="79" t="s">
        <v>10</v>
      </c>
      <c r="L13" s="79" t="s">
        <v>12</v>
      </c>
      <c r="M13" s="112" t="s">
        <v>13</v>
      </c>
      <c r="N13" s="117" t="s">
        <v>102</v>
      </c>
      <c r="O13" s="117" t="s">
        <v>28</v>
      </c>
      <c r="P13" s="117" t="s">
        <v>29</v>
      </c>
      <c r="Q13" s="117" t="s">
        <v>7</v>
      </c>
      <c r="R13" s="117" t="s">
        <v>8</v>
      </c>
      <c r="S13" s="117" t="s">
        <v>168</v>
      </c>
      <c r="T13" s="117" t="s">
        <v>103</v>
      </c>
      <c r="U13" s="117" t="s">
        <v>169</v>
      </c>
      <c r="V13" s="119" t="s">
        <v>29</v>
      </c>
      <c r="W13" s="119" t="s">
        <v>7</v>
      </c>
      <c r="X13" s="119" t="s">
        <v>8</v>
      </c>
      <c r="Y13" s="115" t="s">
        <v>13</v>
      </c>
      <c r="Z13" s="119"/>
      <c r="AA13" s="70" t="s">
        <v>6</v>
      </c>
      <c r="AB13" s="70" t="s">
        <v>29</v>
      </c>
      <c r="AC13" s="70" t="s">
        <v>7</v>
      </c>
      <c r="AD13" s="70" t="s">
        <v>8</v>
      </c>
      <c r="AE13" s="118" t="s">
        <v>50</v>
      </c>
      <c r="AF13" s="118" t="s">
        <v>15</v>
      </c>
      <c r="AG13" s="118" t="s">
        <v>49</v>
      </c>
      <c r="AH13" s="118" t="s">
        <v>16</v>
      </c>
      <c r="AI13" s="118" t="s">
        <v>69</v>
      </c>
      <c r="AJ13" s="118" t="s">
        <v>20</v>
      </c>
      <c r="AK13" s="41" t="s">
        <v>19</v>
      </c>
      <c r="AL13" s="41" t="s">
        <v>29</v>
      </c>
      <c r="AM13" s="41" t="s">
        <v>7</v>
      </c>
      <c r="AN13" s="41" t="s">
        <v>8</v>
      </c>
      <c r="AO13" s="41" t="s">
        <v>11</v>
      </c>
      <c r="AP13" s="118" t="s">
        <v>50</v>
      </c>
      <c r="AQ13" s="118" t="s">
        <v>15</v>
      </c>
      <c r="AR13" s="118"/>
      <c r="AS13" s="118" t="s">
        <v>16</v>
      </c>
      <c r="AT13" s="118" t="s">
        <v>69</v>
      </c>
      <c r="AU13" s="41" t="s">
        <v>19</v>
      </c>
      <c r="AV13" s="41" t="s">
        <v>19</v>
      </c>
      <c r="AW13" s="41" t="s">
        <v>29</v>
      </c>
      <c r="AX13" s="41" t="s">
        <v>7</v>
      </c>
      <c r="AY13" s="41" t="s">
        <v>8</v>
      </c>
      <c r="AZ13" s="41" t="s">
        <v>11</v>
      </c>
      <c r="BA13" s="108" t="s">
        <v>20</v>
      </c>
      <c r="BJ13" s="70" t="s">
        <v>126</v>
      </c>
      <c r="BK13" s="70" t="s">
        <v>125</v>
      </c>
      <c r="BL13" s="70" t="s">
        <v>131</v>
      </c>
      <c r="BM13" s="75" t="s">
        <v>125</v>
      </c>
      <c r="BN13" s="70" t="s">
        <v>125</v>
      </c>
      <c r="BO13" s="70" t="s">
        <v>127</v>
      </c>
      <c r="BP13" s="70"/>
      <c r="BQ13" s="70" t="s">
        <v>137</v>
      </c>
      <c r="BR13" s="70" t="s">
        <v>19</v>
      </c>
      <c r="BS13" s="70" t="s">
        <v>70</v>
      </c>
      <c r="BT13" s="76" t="s">
        <v>134</v>
      </c>
      <c r="BU13" s="76" t="s">
        <v>133</v>
      </c>
      <c r="BV13" s="76" t="s">
        <v>128</v>
      </c>
      <c r="BW13" s="76" t="s">
        <v>139</v>
      </c>
      <c r="BX13" s="76" t="s">
        <v>138</v>
      </c>
      <c r="BY13" s="70" t="s">
        <v>70</v>
      </c>
      <c r="BZ13" s="70" t="s">
        <v>19</v>
      </c>
      <c r="CB13" s="68"/>
      <c r="CC13" s="82"/>
      <c r="CD13" s="1"/>
      <c r="CF13" s="1"/>
      <c r="CG13" s="49"/>
      <c r="CH13" s="49"/>
    </row>
    <row r="14" spans="1:87" x14ac:dyDescent="0.3">
      <c r="B14" s="1">
        <f t="shared" ref="B14:B77" si="0">IF(C14="",NA(),E14+G14+H14+I14)</f>
        <v>10</v>
      </c>
      <c r="C14" s="1">
        <v>1</v>
      </c>
      <c r="D14" s="1">
        <v>49990</v>
      </c>
      <c r="E14" s="1">
        <v>10</v>
      </c>
      <c r="F14" s="1">
        <v>0</v>
      </c>
      <c r="G14" s="1">
        <v>0</v>
      </c>
      <c r="H14" s="1">
        <v>0</v>
      </c>
      <c r="I14" s="1">
        <v>0</v>
      </c>
      <c r="J14" s="5">
        <v>53.98</v>
      </c>
      <c r="K14" s="5">
        <v>0</v>
      </c>
      <c r="L14" s="5">
        <v>0</v>
      </c>
      <c r="M14" s="11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14">
        <v>0</v>
      </c>
      <c r="AA14" s="1">
        <f>+D14+U14</f>
        <v>49990</v>
      </c>
      <c r="AB14" s="1">
        <f>+E14+V14</f>
        <v>10</v>
      </c>
      <c r="AC14" s="1">
        <f>+G14+W14</f>
        <v>0</v>
      </c>
      <c r="AD14" s="1">
        <f>+I14+X14</f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9">
        <f t="shared" ref="AJ14:AJ77" si="1">IF(OR(ISNA(B14),B14=0),NA(),I14/B14)</f>
        <v>0</v>
      </c>
      <c r="AK14" s="9">
        <f t="shared" ref="AK14:AK77" si="2">IF(OR(ISNA(B14),B14=0),NA(),B14/$AK$11)</f>
        <v>2.0000000000000001E-4</v>
      </c>
      <c r="AL14" s="9">
        <f t="shared" ref="AL14:AL77" si="3">IF(OR(ISNA(B14),B14=0),NA(),E14/$AK$11)</f>
        <v>2.0000000000000001E-4</v>
      </c>
      <c r="AM14" s="9">
        <f t="shared" ref="AM14:AM77" si="4">IF(OR(ISNA(B14),B14=0),NA(),G14/$AK$11)</f>
        <v>0</v>
      </c>
      <c r="AN14" s="9">
        <f t="shared" ref="AN14:AN77" si="5">IF(OR(ISNA(B14),B14=0),NA(),I14/$AK$11)</f>
        <v>0</v>
      </c>
      <c r="AO14" s="9">
        <f t="shared" ref="AO14:AO77" si="6">+IF(OR(ISNA(B14),B14=0),NA(),AI14/$AK$11)</f>
        <v>0</v>
      </c>
      <c r="AP14" s="1">
        <v>0</v>
      </c>
      <c r="AQ14" s="1">
        <v>0</v>
      </c>
      <c r="AR14" s="1"/>
      <c r="AS14" s="1">
        <v>0</v>
      </c>
      <c r="AT14" s="1">
        <v>0</v>
      </c>
      <c r="AU14" s="1">
        <f t="shared" ref="AU14:AU77" si="7">IF(C14="",NA(),V14+W14+X14)</f>
        <v>0</v>
      </c>
      <c r="AV14" s="9">
        <f>IF(OR(ISNA(B14),B14=0),NA(),AU14/$AK$11)</f>
        <v>0</v>
      </c>
      <c r="AW14" s="9">
        <f t="shared" ref="AW14:AW77" si="8">IF(OR(ISNA(B14),B14=0),NA(),V14/$AK$11)</f>
        <v>0</v>
      </c>
      <c r="AX14" s="9">
        <f t="shared" ref="AX14:AX77" si="9">IF(OR(ISNA(B14),B14=0),NA(),W14/$AK$11)</f>
        <v>0</v>
      </c>
      <c r="AY14" s="9">
        <f t="shared" ref="AY14:AY77" si="10">IF(OR(ISNA(B14),B14=0),NA(),X14/$AK$11)</f>
        <v>0</v>
      </c>
      <c r="AZ14" s="9">
        <f t="shared" ref="AZ14:AZ77" si="11">IF(OR(ISNA(B14),B14=0),NA(),AT14/$AK$11)</f>
        <v>0</v>
      </c>
      <c r="BA14" s="1" t="e">
        <f>IF(OR(ISNA(AU14),AU14=0),NA(),X14/AU14)</f>
        <v>#N/A</v>
      </c>
      <c r="BJ14" s="7">
        <f>+BT14</f>
        <v>16</v>
      </c>
      <c r="BK14" s="7">
        <v>1</v>
      </c>
      <c r="BL14" s="1">
        <f t="shared" ref="BL14:BL77" si="12">IF(OR(BJ14&lt;$BU$12,BJ14&gt;$BW$12),0,$BU$14*B14)</f>
        <v>594.17341534357445</v>
      </c>
      <c r="BM14" s="74">
        <f>+EvolOf!H3</f>
        <v>2</v>
      </c>
      <c r="BN14" s="1">
        <f t="shared" ref="BN14:BN77" si="13">IF(OR(BJ14&lt;$BU$12,BJ14&gt;$BW$12),0,IF(BJ14&gt;$BW$12,0,VLOOKUP(BJ14,$BK$14:$BM$87,3)))</f>
        <v>386</v>
      </c>
      <c r="BO14" s="1">
        <f>+BL14-BN14</f>
        <v>208.17341534357445</v>
      </c>
      <c r="BP14" s="36">
        <f>IF(BN14=0,0,BL14/BN14-1)</f>
        <v>0.53930936617506342</v>
      </c>
      <c r="BQ14" s="1">
        <f t="shared" ref="BQ14:BQ77" si="14">+BO14*BO14</f>
        <v>43336.170855808356</v>
      </c>
      <c r="BR14" s="1">
        <f t="shared" ref="BR14:BR77" si="15">+$BU$14*B14</f>
        <v>594.17341534357445</v>
      </c>
      <c r="BS14" s="1">
        <f t="shared" ref="BS14:BS77" si="16">+$BU$14*E14</f>
        <v>594.17341534357445</v>
      </c>
      <c r="BT14" s="68">
        <v>16</v>
      </c>
      <c r="BU14" s="82">
        <v>59.41734153435744</v>
      </c>
      <c r="BV14" s="1">
        <f>SUM(BQ14:BQ71)</f>
        <v>199673333.3137643</v>
      </c>
      <c r="BW14" s="7">
        <f>COUNTIF(BQ14:BQ52,"&gt;0")</f>
        <v>19</v>
      </c>
      <c r="BX14" s="1">
        <f>+BV14/BW14</f>
        <v>10509122.805987595</v>
      </c>
      <c r="BY14" s="49">
        <f>MAX(BS14:BS91)</f>
        <v>293046.32844745088</v>
      </c>
      <c r="BZ14" s="49">
        <f>INDEX(BR14:BR88,MATCH(BY14,BS14:BS88,0),1)</f>
        <v>371180.13256513095</v>
      </c>
      <c r="CB14" s="68"/>
      <c r="CC14" s="82"/>
      <c r="CD14" s="1"/>
      <c r="CF14" s="1"/>
      <c r="CG14" s="49"/>
      <c r="CH14" s="49"/>
    </row>
    <row r="15" spans="1:87" x14ac:dyDescent="0.3">
      <c r="B15" s="1">
        <f t="shared" si="0"/>
        <v>10</v>
      </c>
      <c r="C15" s="1">
        <v>2</v>
      </c>
      <c r="D15" s="1">
        <v>49990</v>
      </c>
      <c r="E15" s="1">
        <v>10</v>
      </c>
      <c r="F15" s="1">
        <v>0</v>
      </c>
      <c r="G15" s="1">
        <v>0</v>
      </c>
      <c r="H15" s="1">
        <v>0</v>
      </c>
      <c r="I15" s="1">
        <v>0</v>
      </c>
      <c r="J15" s="5">
        <v>53.98</v>
      </c>
      <c r="K15" s="5">
        <v>0</v>
      </c>
      <c r="L15" s="5">
        <v>0</v>
      </c>
      <c r="M15" s="11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14">
        <v>0</v>
      </c>
      <c r="AA15" s="1">
        <f t="shared" ref="AA15:AB78" si="17">+D15+U15</f>
        <v>49990</v>
      </c>
      <c r="AB15" s="1">
        <f t="shared" si="17"/>
        <v>10</v>
      </c>
      <c r="AC15" s="1">
        <f t="shared" ref="AC15:AC78" si="18">+G15+W15</f>
        <v>0</v>
      </c>
      <c r="AD15" s="1">
        <f t="shared" ref="AD15:AD78" si="19">+I15+X15</f>
        <v>0</v>
      </c>
      <c r="AE15" s="1">
        <f>IF($C15="","",E15-E14)</f>
        <v>0</v>
      </c>
      <c r="AF15" s="1">
        <f t="shared" ref="AF15:AH78" si="20">IF($C15="","",G15-G14)</f>
        <v>0</v>
      </c>
      <c r="AG15" s="1">
        <f t="shared" si="20"/>
        <v>0</v>
      </c>
      <c r="AH15" s="1">
        <f t="shared" si="20"/>
        <v>0</v>
      </c>
      <c r="AI15" s="1">
        <f>IF(OR($C15="",ISNA($C15)),NA(),AE15+AF15+AG15+AH15)</f>
        <v>0</v>
      </c>
      <c r="AJ15" s="9">
        <f t="shared" si="1"/>
        <v>0</v>
      </c>
      <c r="AK15" s="9">
        <f t="shared" si="2"/>
        <v>2.0000000000000001E-4</v>
      </c>
      <c r="AL15" s="9">
        <f t="shared" si="3"/>
        <v>2.0000000000000001E-4</v>
      </c>
      <c r="AM15" s="9">
        <f t="shared" si="4"/>
        <v>0</v>
      </c>
      <c r="AN15" s="9">
        <f t="shared" si="5"/>
        <v>0</v>
      </c>
      <c r="AO15" s="9">
        <f t="shared" si="6"/>
        <v>0</v>
      </c>
      <c r="AP15" s="1">
        <f t="shared" ref="AP15:AQ78" si="21">IF($C15="","",V15-V14)</f>
        <v>0</v>
      </c>
      <c r="AQ15" s="1">
        <f t="shared" si="21"/>
        <v>0</v>
      </c>
      <c r="AR15" s="1"/>
      <c r="AS15" s="1">
        <f t="shared" ref="AS15:AS78" si="22">IF($C15="","",X15-X14)</f>
        <v>0</v>
      </c>
      <c r="AT15" s="1">
        <f>IF(OR($C15="",ISNA($C15)),NA(),AP15+AQ15+AR15+AS15)</f>
        <v>0</v>
      </c>
      <c r="AU15" s="1">
        <f t="shared" si="7"/>
        <v>0</v>
      </c>
      <c r="AV15" s="9">
        <f t="shared" ref="AV15:AV78" si="23">IF(OR(ISNA(B15),B15=0),NA(),AU15/$AK$11)</f>
        <v>0</v>
      </c>
      <c r="AW15" s="9">
        <f t="shared" si="8"/>
        <v>0</v>
      </c>
      <c r="AX15" s="9">
        <f t="shared" si="9"/>
        <v>0</v>
      </c>
      <c r="AY15" s="9">
        <f t="shared" si="10"/>
        <v>0</v>
      </c>
      <c r="AZ15" s="9">
        <f t="shared" si="11"/>
        <v>0</v>
      </c>
      <c r="BA15" s="1" t="e">
        <f t="shared" ref="BA15:BA78" si="24">IF(OR(ISNA(AU15),AU15=0),NA(),X15/AU15)</f>
        <v>#N/A</v>
      </c>
      <c r="BJ15" s="7">
        <f>+BJ14+1</f>
        <v>17</v>
      </c>
      <c r="BK15" s="7">
        <f>+BK14+1</f>
        <v>2</v>
      </c>
      <c r="BL15" s="1">
        <f t="shared" si="12"/>
        <v>594.17341534357445</v>
      </c>
      <c r="BM15" s="74">
        <f>+EvolOf!H4</f>
        <v>2</v>
      </c>
      <c r="BN15" s="1">
        <f t="shared" si="13"/>
        <v>526</v>
      </c>
      <c r="BO15" s="1">
        <f t="shared" ref="BO15:BO78" si="25">+BL15-BN15</f>
        <v>68.173415343574447</v>
      </c>
      <c r="BP15" s="36">
        <f t="shared" ref="BP15:BP78" si="26">IF(BN15=0,0,BL15/BN15-1)</f>
        <v>0.12960725350489444</v>
      </c>
      <c r="BQ15" s="1">
        <f t="shared" si="14"/>
        <v>4647.6145596075121</v>
      </c>
      <c r="BR15" s="1">
        <f t="shared" si="15"/>
        <v>594.17341534357445</v>
      </c>
      <c r="BS15" s="1">
        <f t="shared" si="16"/>
        <v>594.17341534357445</v>
      </c>
      <c r="CB15" s="68"/>
      <c r="CC15" s="82"/>
      <c r="CD15" s="1"/>
      <c r="CF15" s="1"/>
      <c r="CG15" s="49"/>
      <c r="CH15" s="49"/>
    </row>
    <row r="16" spans="1:87" x14ac:dyDescent="0.3">
      <c r="B16" s="1">
        <f t="shared" si="0"/>
        <v>10</v>
      </c>
      <c r="C16" s="1">
        <v>3</v>
      </c>
      <c r="D16" s="1">
        <v>49990</v>
      </c>
      <c r="E16" s="1">
        <v>10</v>
      </c>
      <c r="F16" s="1">
        <v>0</v>
      </c>
      <c r="G16" s="1">
        <v>0</v>
      </c>
      <c r="H16" s="1">
        <v>0</v>
      </c>
      <c r="I16" s="1">
        <v>0</v>
      </c>
      <c r="J16" s="5">
        <v>53.98</v>
      </c>
      <c r="K16" s="5">
        <v>0</v>
      </c>
      <c r="L16" s="5">
        <v>0</v>
      </c>
      <c r="M16" s="11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14">
        <v>0</v>
      </c>
      <c r="AA16" s="1">
        <f t="shared" si="17"/>
        <v>49990</v>
      </c>
      <c r="AB16" s="1">
        <f t="shared" si="17"/>
        <v>10</v>
      </c>
      <c r="AC16" s="1">
        <f t="shared" si="18"/>
        <v>0</v>
      </c>
      <c r="AD16" s="1">
        <f t="shared" si="19"/>
        <v>0</v>
      </c>
      <c r="AE16" s="1">
        <f t="shared" ref="AE16:AE79" si="27">IF($C16="","",E16-E15)</f>
        <v>0</v>
      </c>
      <c r="AF16" s="1">
        <f t="shared" si="20"/>
        <v>0</v>
      </c>
      <c r="AG16" s="1">
        <f t="shared" si="20"/>
        <v>0</v>
      </c>
      <c r="AH16" s="1">
        <f t="shared" si="20"/>
        <v>0</v>
      </c>
      <c r="AI16" s="1">
        <f t="shared" ref="AI16:AI79" si="28">IF(OR($C16="",ISNA($C16)),NA(),AE16+AF16+AG16+AH16)</f>
        <v>0</v>
      </c>
      <c r="AJ16" s="9">
        <f t="shared" si="1"/>
        <v>0</v>
      </c>
      <c r="AK16" s="9">
        <f t="shared" si="2"/>
        <v>2.0000000000000001E-4</v>
      </c>
      <c r="AL16" s="9">
        <f t="shared" si="3"/>
        <v>2.0000000000000001E-4</v>
      </c>
      <c r="AM16" s="9">
        <f t="shared" si="4"/>
        <v>0</v>
      </c>
      <c r="AN16" s="9">
        <f t="shared" si="5"/>
        <v>0</v>
      </c>
      <c r="AO16" s="9">
        <f t="shared" si="6"/>
        <v>0</v>
      </c>
      <c r="AP16" s="1">
        <f t="shared" si="21"/>
        <v>0</v>
      </c>
      <c r="AQ16" s="1">
        <f t="shared" si="21"/>
        <v>0</v>
      </c>
      <c r="AR16" s="1"/>
      <c r="AS16" s="1">
        <f t="shared" si="22"/>
        <v>0</v>
      </c>
      <c r="AT16" s="1">
        <f t="shared" ref="AT16:AT79" si="29">IF(OR($C16="",ISNA($C16)),NA(),AP16+AQ16+AR16+AS16)</f>
        <v>0</v>
      </c>
      <c r="AU16" s="1">
        <f t="shared" si="7"/>
        <v>0</v>
      </c>
      <c r="AV16" s="9">
        <f t="shared" si="23"/>
        <v>0</v>
      </c>
      <c r="AW16" s="9">
        <f t="shared" si="8"/>
        <v>0</v>
      </c>
      <c r="AX16" s="9">
        <f t="shared" si="9"/>
        <v>0</v>
      </c>
      <c r="AY16" s="9">
        <f t="shared" si="10"/>
        <v>0</v>
      </c>
      <c r="AZ16" s="9">
        <f t="shared" si="11"/>
        <v>0</v>
      </c>
      <c r="BA16" s="1" t="e">
        <f t="shared" si="24"/>
        <v>#N/A</v>
      </c>
      <c r="BJ16" s="7">
        <f t="shared" ref="BJ16:BK31" si="30">+BJ15+1</f>
        <v>18</v>
      </c>
      <c r="BK16" s="7">
        <f t="shared" si="30"/>
        <v>3</v>
      </c>
      <c r="BL16" s="1">
        <f t="shared" si="12"/>
        <v>594.17341534357445</v>
      </c>
      <c r="BM16" s="74">
        <f>+EvolOf!H5</f>
        <v>2</v>
      </c>
      <c r="BN16" s="1">
        <f t="shared" si="13"/>
        <v>1006</v>
      </c>
      <c r="BO16" s="1">
        <f t="shared" si="25"/>
        <v>-411.82658465642555</v>
      </c>
      <c r="BP16" s="36">
        <f t="shared" si="26"/>
        <v>-0.40937036248153635</v>
      </c>
      <c r="BQ16" s="1">
        <f t="shared" si="14"/>
        <v>169601.13582977603</v>
      </c>
      <c r="BR16" s="1">
        <f t="shared" si="15"/>
        <v>594.17341534357445</v>
      </c>
      <c r="BS16" s="1">
        <f t="shared" si="16"/>
        <v>594.17341534357445</v>
      </c>
      <c r="CB16" s="68"/>
      <c r="CC16" s="82"/>
      <c r="CD16" s="1"/>
      <c r="CF16" s="1"/>
      <c r="CG16" s="49"/>
      <c r="CH16" s="49"/>
    </row>
    <row r="17" spans="2:85" x14ac:dyDescent="0.3">
      <c r="B17" s="1">
        <f t="shared" si="0"/>
        <v>20</v>
      </c>
      <c r="C17" s="1">
        <v>4</v>
      </c>
      <c r="D17" s="1">
        <v>49979</v>
      </c>
      <c r="E17" s="1">
        <v>20</v>
      </c>
      <c r="F17" s="1">
        <v>0</v>
      </c>
      <c r="G17" s="1">
        <v>0</v>
      </c>
      <c r="H17" s="1">
        <v>0</v>
      </c>
      <c r="I17" s="1">
        <v>0</v>
      </c>
      <c r="J17" s="5">
        <v>53.98</v>
      </c>
      <c r="K17" s="5">
        <v>0.45</v>
      </c>
      <c r="L17" s="5">
        <v>0</v>
      </c>
      <c r="M17" s="111">
        <v>0</v>
      </c>
      <c r="N17" s="1">
        <v>1</v>
      </c>
      <c r="O17" s="1">
        <v>9</v>
      </c>
      <c r="P17" s="1">
        <v>9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10</v>
      </c>
      <c r="W17" s="1">
        <v>0</v>
      </c>
      <c r="X17" s="1">
        <v>0</v>
      </c>
      <c r="Y17" s="114">
        <v>0</v>
      </c>
      <c r="AA17" s="1">
        <f t="shared" si="17"/>
        <v>49979</v>
      </c>
      <c r="AB17" s="1">
        <f t="shared" si="17"/>
        <v>30</v>
      </c>
      <c r="AC17" s="1">
        <f t="shared" si="18"/>
        <v>0</v>
      </c>
      <c r="AD17" s="1">
        <f t="shared" si="19"/>
        <v>0</v>
      </c>
      <c r="AE17" s="1">
        <f t="shared" si="27"/>
        <v>10</v>
      </c>
      <c r="AF17" s="1">
        <f t="shared" si="20"/>
        <v>0</v>
      </c>
      <c r="AG17" s="1">
        <f t="shared" si="20"/>
        <v>0</v>
      </c>
      <c r="AH17" s="1">
        <f t="shared" si="20"/>
        <v>0</v>
      </c>
      <c r="AI17" s="1">
        <f t="shared" si="28"/>
        <v>10</v>
      </c>
      <c r="AJ17" s="9">
        <f t="shared" si="1"/>
        <v>0</v>
      </c>
      <c r="AK17" s="9">
        <f t="shared" si="2"/>
        <v>4.0000000000000002E-4</v>
      </c>
      <c r="AL17" s="9">
        <f t="shared" si="3"/>
        <v>4.0000000000000002E-4</v>
      </c>
      <c r="AM17" s="9">
        <f t="shared" si="4"/>
        <v>0</v>
      </c>
      <c r="AN17" s="9">
        <f t="shared" si="5"/>
        <v>0</v>
      </c>
      <c r="AO17" s="9">
        <f t="shared" si="6"/>
        <v>2.0000000000000001E-4</v>
      </c>
      <c r="AP17" s="1">
        <f t="shared" si="21"/>
        <v>10</v>
      </c>
      <c r="AQ17" s="1">
        <f t="shared" si="21"/>
        <v>0</v>
      </c>
      <c r="AR17" s="1"/>
      <c r="AS17" s="1">
        <f t="shared" si="22"/>
        <v>0</v>
      </c>
      <c r="AT17" s="1">
        <f t="shared" si="29"/>
        <v>10</v>
      </c>
      <c r="AU17" s="1">
        <f t="shared" si="7"/>
        <v>10</v>
      </c>
      <c r="AV17" s="9">
        <f t="shared" si="23"/>
        <v>2.0000000000000001E-4</v>
      </c>
      <c r="AW17" s="9">
        <f t="shared" si="8"/>
        <v>2.0000000000000001E-4</v>
      </c>
      <c r="AX17" s="9">
        <f t="shared" si="9"/>
        <v>0</v>
      </c>
      <c r="AY17" s="9">
        <f t="shared" si="10"/>
        <v>0</v>
      </c>
      <c r="AZ17" s="9">
        <f t="shared" si="11"/>
        <v>2.0000000000000001E-4</v>
      </c>
      <c r="BA17" s="1">
        <f t="shared" si="24"/>
        <v>0</v>
      </c>
      <c r="BJ17" s="7">
        <f t="shared" si="30"/>
        <v>19</v>
      </c>
      <c r="BK17" s="7">
        <f t="shared" si="30"/>
        <v>4</v>
      </c>
      <c r="BL17" s="1">
        <f t="shared" si="12"/>
        <v>1188.3468306871489</v>
      </c>
      <c r="BM17" s="74">
        <f>+EvolOf!H6</f>
        <v>2</v>
      </c>
      <c r="BN17" s="1">
        <f t="shared" si="13"/>
        <v>1606</v>
      </c>
      <c r="BO17" s="1">
        <f t="shared" si="25"/>
        <v>-417.65316931285111</v>
      </c>
      <c r="BP17" s="36">
        <f t="shared" si="26"/>
        <v>-0.26005801327076661</v>
      </c>
      <c r="BQ17" s="1">
        <f t="shared" si="14"/>
        <v>174434.16983706909</v>
      </c>
      <c r="BR17" s="1">
        <f t="shared" si="15"/>
        <v>1188.3468306871489</v>
      </c>
      <c r="BS17" s="1">
        <f t="shared" si="16"/>
        <v>1188.3468306871489</v>
      </c>
      <c r="CC17" s="1"/>
      <c r="CD17" s="1"/>
      <c r="CE17" s="1"/>
      <c r="CF17" s="1"/>
    </row>
    <row r="18" spans="2:85" x14ac:dyDescent="0.3">
      <c r="B18" s="1">
        <f t="shared" si="0"/>
        <v>26</v>
      </c>
      <c r="C18" s="1">
        <v>5</v>
      </c>
      <c r="D18" s="1">
        <v>49973</v>
      </c>
      <c r="E18" s="1">
        <v>26</v>
      </c>
      <c r="F18" s="1">
        <v>0</v>
      </c>
      <c r="G18" s="1">
        <v>0</v>
      </c>
      <c r="H18" s="1">
        <v>0</v>
      </c>
      <c r="I18" s="1">
        <v>0</v>
      </c>
      <c r="J18" s="5">
        <v>53.98</v>
      </c>
      <c r="K18" s="5">
        <v>0.56999999999999995</v>
      </c>
      <c r="L18" s="5">
        <v>0</v>
      </c>
      <c r="M18" s="111">
        <v>0</v>
      </c>
      <c r="N18" s="1">
        <v>1</v>
      </c>
      <c r="O18" s="1">
        <v>14</v>
      </c>
      <c r="P18" s="1">
        <v>14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16</v>
      </c>
      <c r="W18" s="1">
        <v>0</v>
      </c>
      <c r="X18" s="1">
        <v>0</v>
      </c>
      <c r="Y18" s="114">
        <v>0</v>
      </c>
      <c r="AA18" s="1">
        <f t="shared" si="17"/>
        <v>49973</v>
      </c>
      <c r="AB18" s="1">
        <f t="shared" si="17"/>
        <v>42</v>
      </c>
      <c r="AC18" s="1">
        <f t="shared" si="18"/>
        <v>0</v>
      </c>
      <c r="AD18" s="1">
        <f t="shared" si="19"/>
        <v>0</v>
      </c>
      <c r="AE18" s="1">
        <f t="shared" si="27"/>
        <v>6</v>
      </c>
      <c r="AF18" s="1">
        <f t="shared" si="20"/>
        <v>0</v>
      </c>
      <c r="AG18" s="1">
        <f t="shared" si="20"/>
        <v>0</v>
      </c>
      <c r="AH18" s="1">
        <f t="shared" si="20"/>
        <v>0</v>
      </c>
      <c r="AI18" s="1">
        <f t="shared" si="28"/>
        <v>6</v>
      </c>
      <c r="AJ18" s="9">
        <f t="shared" si="1"/>
        <v>0</v>
      </c>
      <c r="AK18" s="9">
        <f t="shared" si="2"/>
        <v>5.1999999999999995E-4</v>
      </c>
      <c r="AL18" s="9">
        <f t="shared" si="3"/>
        <v>5.1999999999999995E-4</v>
      </c>
      <c r="AM18" s="9">
        <f t="shared" si="4"/>
        <v>0</v>
      </c>
      <c r="AN18" s="9">
        <f t="shared" si="5"/>
        <v>0</v>
      </c>
      <c r="AO18" s="9">
        <f t="shared" si="6"/>
        <v>1.2E-4</v>
      </c>
      <c r="AP18" s="1">
        <f t="shared" si="21"/>
        <v>6</v>
      </c>
      <c r="AQ18" s="1">
        <f t="shared" si="21"/>
        <v>0</v>
      </c>
      <c r="AR18" s="1"/>
      <c r="AS18" s="1">
        <f t="shared" si="22"/>
        <v>0</v>
      </c>
      <c r="AT18" s="1">
        <f t="shared" si="29"/>
        <v>6</v>
      </c>
      <c r="AU18" s="1">
        <f t="shared" si="7"/>
        <v>16</v>
      </c>
      <c r="AV18" s="9">
        <f t="shared" si="23"/>
        <v>3.2000000000000003E-4</v>
      </c>
      <c r="AW18" s="9">
        <f t="shared" si="8"/>
        <v>3.2000000000000003E-4</v>
      </c>
      <c r="AX18" s="9">
        <f t="shared" si="9"/>
        <v>0</v>
      </c>
      <c r="AY18" s="9">
        <f t="shared" si="10"/>
        <v>0</v>
      </c>
      <c r="AZ18" s="9">
        <f t="shared" si="11"/>
        <v>1.2E-4</v>
      </c>
      <c r="BA18" s="1">
        <f t="shared" si="24"/>
        <v>0</v>
      </c>
      <c r="BJ18" s="7">
        <f t="shared" si="30"/>
        <v>20</v>
      </c>
      <c r="BK18" s="7">
        <f t="shared" si="30"/>
        <v>5</v>
      </c>
      <c r="BL18" s="1">
        <f t="shared" si="12"/>
        <v>1544.8508798932935</v>
      </c>
      <c r="BM18" s="74">
        <f>+EvolOf!H7</f>
        <v>3</v>
      </c>
      <c r="BN18" s="1">
        <f t="shared" si="13"/>
        <v>2117</v>
      </c>
      <c r="BO18" s="1">
        <f t="shared" si="25"/>
        <v>-572.1491201067065</v>
      </c>
      <c r="BP18" s="36">
        <f t="shared" si="26"/>
        <v>-0.27026410963944569</v>
      </c>
      <c r="BQ18" s="1">
        <f t="shared" si="14"/>
        <v>327354.61563887849</v>
      </c>
      <c r="BR18" s="1">
        <f t="shared" si="15"/>
        <v>1544.8508798932935</v>
      </c>
      <c r="BS18" s="1">
        <f t="shared" si="16"/>
        <v>1544.8508798932935</v>
      </c>
    </row>
    <row r="19" spans="2:85" x14ac:dyDescent="0.3">
      <c r="B19" s="1">
        <f t="shared" si="0"/>
        <v>32</v>
      </c>
      <c r="C19" s="1">
        <v>6</v>
      </c>
      <c r="D19" s="1">
        <v>49967</v>
      </c>
      <c r="E19" s="1">
        <v>32</v>
      </c>
      <c r="F19" s="1">
        <v>0</v>
      </c>
      <c r="G19" s="1">
        <v>0</v>
      </c>
      <c r="H19" s="1">
        <v>0</v>
      </c>
      <c r="I19" s="1">
        <v>0</v>
      </c>
      <c r="J19" s="5">
        <v>53.98</v>
      </c>
      <c r="K19" s="5">
        <v>0.62</v>
      </c>
      <c r="L19" s="5">
        <v>0</v>
      </c>
      <c r="M19" s="111">
        <v>0</v>
      </c>
      <c r="N19" s="1">
        <v>2</v>
      </c>
      <c r="O19" s="1">
        <v>20</v>
      </c>
      <c r="P19" s="1">
        <v>20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22</v>
      </c>
      <c r="W19" s="1">
        <v>0</v>
      </c>
      <c r="X19" s="1">
        <v>0</v>
      </c>
      <c r="Y19" s="114">
        <v>0</v>
      </c>
      <c r="AA19" s="1">
        <f t="shared" si="17"/>
        <v>49967</v>
      </c>
      <c r="AB19" s="1">
        <f t="shared" si="17"/>
        <v>54</v>
      </c>
      <c r="AC19" s="1">
        <f t="shared" si="18"/>
        <v>0</v>
      </c>
      <c r="AD19" s="1">
        <f t="shared" si="19"/>
        <v>0</v>
      </c>
      <c r="AE19" s="1">
        <f t="shared" si="27"/>
        <v>6</v>
      </c>
      <c r="AF19" s="1">
        <f t="shared" si="20"/>
        <v>0</v>
      </c>
      <c r="AG19" s="1">
        <f t="shared" si="20"/>
        <v>0</v>
      </c>
      <c r="AH19" s="1">
        <f t="shared" si="20"/>
        <v>0</v>
      </c>
      <c r="AI19" s="1">
        <f t="shared" si="28"/>
        <v>6</v>
      </c>
      <c r="AJ19" s="9">
        <f t="shared" si="1"/>
        <v>0</v>
      </c>
      <c r="AK19" s="9">
        <f t="shared" si="2"/>
        <v>6.4000000000000005E-4</v>
      </c>
      <c r="AL19" s="9">
        <f t="shared" si="3"/>
        <v>6.4000000000000005E-4</v>
      </c>
      <c r="AM19" s="9">
        <f t="shared" si="4"/>
        <v>0</v>
      </c>
      <c r="AN19" s="9">
        <f t="shared" si="5"/>
        <v>0</v>
      </c>
      <c r="AO19" s="9">
        <f t="shared" si="6"/>
        <v>1.2E-4</v>
      </c>
      <c r="AP19" s="1">
        <f t="shared" si="21"/>
        <v>6</v>
      </c>
      <c r="AQ19" s="1">
        <f t="shared" si="21"/>
        <v>0</v>
      </c>
      <c r="AR19" s="1"/>
      <c r="AS19" s="1">
        <f t="shared" si="22"/>
        <v>0</v>
      </c>
      <c r="AT19" s="1">
        <f t="shared" si="29"/>
        <v>6</v>
      </c>
      <c r="AU19" s="1">
        <f t="shared" si="7"/>
        <v>22</v>
      </c>
      <c r="AV19" s="9">
        <f t="shared" si="23"/>
        <v>4.4000000000000002E-4</v>
      </c>
      <c r="AW19" s="9">
        <f t="shared" si="8"/>
        <v>4.4000000000000002E-4</v>
      </c>
      <c r="AX19" s="9">
        <f t="shared" si="9"/>
        <v>0</v>
      </c>
      <c r="AY19" s="9">
        <f t="shared" si="10"/>
        <v>0</v>
      </c>
      <c r="AZ19" s="9">
        <f t="shared" si="11"/>
        <v>1.2E-4</v>
      </c>
      <c r="BA19" s="1">
        <f t="shared" si="24"/>
        <v>0</v>
      </c>
      <c r="BJ19" s="7">
        <f t="shared" si="30"/>
        <v>21</v>
      </c>
      <c r="BK19" s="7">
        <f t="shared" si="30"/>
        <v>6</v>
      </c>
      <c r="BL19" s="1">
        <f t="shared" si="12"/>
        <v>1901.3549290994381</v>
      </c>
      <c r="BM19" s="74">
        <f>+EvolOf!H8</f>
        <v>10</v>
      </c>
      <c r="BN19" s="1">
        <f t="shared" si="13"/>
        <v>2929</v>
      </c>
      <c r="BO19" s="1">
        <f t="shared" si="25"/>
        <v>-1027.6450709005619</v>
      </c>
      <c r="BP19" s="36">
        <f t="shared" si="26"/>
        <v>-0.35085185076837211</v>
      </c>
      <c r="BQ19" s="1">
        <f t="shared" si="14"/>
        <v>1056054.3917462209</v>
      </c>
      <c r="BR19" s="1">
        <f t="shared" si="15"/>
        <v>1901.3549290994381</v>
      </c>
      <c r="BS19" s="1">
        <f t="shared" si="16"/>
        <v>1901.3549290994381</v>
      </c>
    </row>
    <row r="20" spans="2:85" x14ac:dyDescent="0.3">
      <c r="B20" s="1">
        <f t="shared" si="0"/>
        <v>51</v>
      </c>
      <c r="C20" s="1">
        <v>7</v>
      </c>
      <c r="D20" s="1">
        <v>49948</v>
      </c>
      <c r="E20" s="1">
        <v>51</v>
      </c>
      <c r="F20" s="1">
        <v>0</v>
      </c>
      <c r="G20" s="1">
        <v>0</v>
      </c>
      <c r="H20" s="1">
        <v>0</v>
      </c>
      <c r="I20" s="1">
        <v>0</v>
      </c>
      <c r="J20" s="5">
        <v>53.98</v>
      </c>
      <c r="K20" s="5">
        <v>0.77</v>
      </c>
      <c r="L20" s="5">
        <v>0.2</v>
      </c>
      <c r="M20" s="111">
        <v>0</v>
      </c>
      <c r="N20" s="1">
        <v>4</v>
      </c>
      <c r="O20" s="1">
        <v>36</v>
      </c>
      <c r="P20" s="1">
        <v>36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41</v>
      </c>
      <c r="W20" s="1">
        <v>0</v>
      </c>
      <c r="X20" s="1">
        <v>0</v>
      </c>
      <c r="Y20" s="114">
        <v>0</v>
      </c>
      <c r="AA20" s="1">
        <f t="shared" si="17"/>
        <v>49948</v>
      </c>
      <c r="AB20" s="1">
        <f t="shared" si="17"/>
        <v>92</v>
      </c>
      <c r="AC20" s="1">
        <f t="shared" si="18"/>
        <v>0</v>
      </c>
      <c r="AD20" s="1">
        <f t="shared" si="19"/>
        <v>0</v>
      </c>
      <c r="AE20" s="1">
        <f t="shared" si="27"/>
        <v>19</v>
      </c>
      <c r="AF20" s="1">
        <f t="shared" si="20"/>
        <v>0</v>
      </c>
      <c r="AG20" s="1">
        <f t="shared" si="20"/>
        <v>0</v>
      </c>
      <c r="AH20" s="1">
        <f t="shared" si="20"/>
        <v>0</v>
      </c>
      <c r="AI20" s="1">
        <f t="shared" si="28"/>
        <v>19</v>
      </c>
      <c r="AJ20" s="9">
        <f t="shared" si="1"/>
        <v>0</v>
      </c>
      <c r="AK20" s="9">
        <f t="shared" si="2"/>
        <v>1.0200000000000001E-3</v>
      </c>
      <c r="AL20" s="9">
        <f t="shared" si="3"/>
        <v>1.0200000000000001E-3</v>
      </c>
      <c r="AM20" s="9">
        <f t="shared" si="4"/>
        <v>0</v>
      </c>
      <c r="AN20" s="9">
        <f t="shared" si="5"/>
        <v>0</v>
      </c>
      <c r="AO20" s="9">
        <f t="shared" si="6"/>
        <v>3.8000000000000002E-4</v>
      </c>
      <c r="AP20" s="1">
        <f t="shared" si="21"/>
        <v>19</v>
      </c>
      <c r="AQ20" s="1">
        <f t="shared" si="21"/>
        <v>0</v>
      </c>
      <c r="AR20" s="1"/>
      <c r="AS20" s="1">
        <f t="shared" si="22"/>
        <v>0</v>
      </c>
      <c r="AT20" s="1">
        <f t="shared" si="29"/>
        <v>19</v>
      </c>
      <c r="AU20" s="1">
        <f t="shared" si="7"/>
        <v>41</v>
      </c>
      <c r="AV20" s="9">
        <f t="shared" si="23"/>
        <v>8.1999999999999998E-4</v>
      </c>
      <c r="AW20" s="9">
        <f t="shared" si="8"/>
        <v>8.1999999999999998E-4</v>
      </c>
      <c r="AX20" s="9">
        <f t="shared" si="9"/>
        <v>0</v>
      </c>
      <c r="AY20" s="9">
        <f t="shared" si="10"/>
        <v>0</v>
      </c>
      <c r="AZ20" s="9">
        <f t="shared" si="11"/>
        <v>3.8000000000000002E-4</v>
      </c>
      <c r="BA20" s="1">
        <f t="shared" si="24"/>
        <v>0</v>
      </c>
      <c r="BJ20" s="7">
        <f t="shared" si="30"/>
        <v>22</v>
      </c>
      <c r="BK20" s="7">
        <f t="shared" si="30"/>
        <v>7</v>
      </c>
      <c r="BL20" s="1">
        <f t="shared" si="12"/>
        <v>3030.2844182522294</v>
      </c>
      <c r="BM20" s="74">
        <f>+EvolOf!H9</f>
        <v>16</v>
      </c>
      <c r="BN20" s="1">
        <f t="shared" si="13"/>
        <v>4130</v>
      </c>
      <c r="BO20" s="1">
        <f t="shared" si="25"/>
        <v>-1099.7155817477706</v>
      </c>
      <c r="BP20" s="36">
        <f t="shared" si="26"/>
        <v>-0.26627495926096134</v>
      </c>
      <c r="BQ20" s="1">
        <f t="shared" si="14"/>
        <v>1209374.3607388374</v>
      </c>
      <c r="BR20" s="1">
        <f t="shared" si="15"/>
        <v>3030.2844182522294</v>
      </c>
      <c r="BS20" s="1">
        <f t="shared" si="16"/>
        <v>3030.2844182522294</v>
      </c>
    </row>
    <row r="21" spans="2:85" x14ac:dyDescent="0.3">
      <c r="B21" s="1">
        <f t="shared" si="0"/>
        <v>75</v>
      </c>
      <c r="C21" s="1">
        <v>8</v>
      </c>
      <c r="D21" s="1">
        <v>49924</v>
      </c>
      <c r="E21" s="1">
        <v>75</v>
      </c>
      <c r="F21" s="1">
        <v>0</v>
      </c>
      <c r="G21" s="1">
        <v>0</v>
      </c>
      <c r="H21" s="1">
        <v>0</v>
      </c>
      <c r="I21" s="1">
        <v>0</v>
      </c>
      <c r="J21" s="5">
        <v>53.99</v>
      </c>
      <c r="K21" s="5">
        <v>0.79</v>
      </c>
      <c r="L21" s="5">
        <v>0.2</v>
      </c>
      <c r="M21" s="111">
        <v>0</v>
      </c>
      <c r="N21" s="1">
        <v>6</v>
      </c>
      <c r="O21" s="1">
        <v>59</v>
      </c>
      <c r="P21" s="1">
        <v>59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65</v>
      </c>
      <c r="W21" s="1">
        <v>0</v>
      </c>
      <c r="X21" s="1">
        <v>0</v>
      </c>
      <c r="Y21" s="114">
        <v>0</v>
      </c>
      <c r="AA21" s="1">
        <f t="shared" si="17"/>
        <v>49924</v>
      </c>
      <c r="AB21" s="1">
        <f t="shared" si="17"/>
        <v>140</v>
      </c>
      <c r="AC21" s="1">
        <f t="shared" si="18"/>
        <v>0</v>
      </c>
      <c r="AD21" s="1">
        <f t="shared" si="19"/>
        <v>0</v>
      </c>
      <c r="AE21" s="1">
        <f t="shared" si="27"/>
        <v>24</v>
      </c>
      <c r="AF21" s="1">
        <f t="shared" si="20"/>
        <v>0</v>
      </c>
      <c r="AG21" s="1">
        <f t="shared" si="20"/>
        <v>0</v>
      </c>
      <c r="AH21" s="1">
        <f t="shared" si="20"/>
        <v>0</v>
      </c>
      <c r="AI21" s="1">
        <f t="shared" si="28"/>
        <v>24</v>
      </c>
      <c r="AJ21" s="9">
        <f t="shared" si="1"/>
        <v>0</v>
      </c>
      <c r="AK21" s="9">
        <f t="shared" si="2"/>
        <v>1.5E-3</v>
      </c>
      <c r="AL21" s="9">
        <f t="shared" si="3"/>
        <v>1.5E-3</v>
      </c>
      <c r="AM21" s="9">
        <f t="shared" si="4"/>
        <v>0</v>
      </c>
      <c r="AN21" s="9">
        <f t="shared" si="5"/>
        <v>0</v>
      </c>
      <c r="AO21" s="9">
        <f t="shared" si="6"/>
        <v>4.8000000000000001E-4</v>
      </c>
      <c r="AP21" s="1">
        <f t="shared" si="21"/>
        <v>24</v>
      </c>
      <c r="AQ21" s="1">
        <f t="shared" si="21"/>
        <v>0</v>
      </c>
      <c r="AR21" s="1"/>
      <c r="AS21" s="1">
        <f t="shared" si="22"/>
        <v>0</v>
      </c>
      <c r="AT21" s="1">
        <f t="shared" si="29"/>
        <v>24</v>
      </c>
      <c r="AU21" s="1">
        <f t="shared" si="7"/>
        <v>65</v>
      </c>
      <c r="AV21" s="9">
        <f t="shared" si="23"/>
        <v>1.2999999999999999E-3</v>
      </c>
      <c r="AW21" s="9">
        <f t="shared" si="8"/>
        <v>1.2999999999999999E-3</v>
      </c>
      <c r="AX21" s="9">
        <f t="shared" si="9"/>
        <v>0</v>
      </c>
      <c r="AY21" s="9">
        <f t="shared" si="10"/>
        <v>0</v>
      </c>
      <c r="AZ21" s="9">
        <f t="shared" si="11"/>
        <v>4.8000000000000001E-4</v>
      </c>
      <c r="BA21" s="1">
        <f t="shared" si="24"/>
        <v>0</v>
      </c>
      <c r="BJ21" s="7">
        <f t="shared" si="30"/>
        <v>23</v>
      </c>
      <c r="BK21" s="7">
        <f t="shared" si="30"/>
        <v>8</v>
      </c>
      <c r="BL21" s="1">
        <f t="shared" si="12"/>
        <v>4456.3006150768078</v>
      </c>
      <c r="BM21" s="74">
        <f>+EvolOf!H10</f>
        <v>29</v>
      </c>
      <c r="BN21" s="1">
        <f t="shared" si="13"/>
        <v>5844</v>
      </c>
      <c r="BO21" s="1">
        <f t="shared" si="25"/>
        <v>-1387.6993849231922</v>
      </c>
      <c r="BP21" s="36">
        <f t="shared" si="26"/>
        <v>-0.23745711583216844</v>
      </c>
      <c r="BQ21" s="1">
        <f t="shared" si="14"/>
        <v>1925709.5829162057</v>
      </c>
      <c r="BR21" s="1">
        <f t="shared" si="15"/>
        <v>4456.3006150768078</v>
      </c>
      <c r="BS21" s="1">
        <f t="shared" si="16"/>
        <v>4456.3006150768078</v>
      </c>
    </row>
    <row r="22" spans="2:85" x14ac:dyDescent="0.3">
      <c r="B22" s="1">
        <f t="shared" si="0"/>
        <v>105</v>
      </c>
      <c r="C22" s="1">
        <v>9</v>
      </c>
      <c r="D22" s="1">
        <v>49894</v>
      </c>
      <c r="E22" s="1">
        <v>105</v>
      </c>
      <c r="F22" s="1">
        <v>0</v>
      </c>
      <c r="G22" s="1">
        <v>0</v>
      </c>
      <c r="H22" s="1">
        <v>0</v>
      </c>
      <c r="I22" s="1">
        <v>0</v>
      </c>
      <c r="J22" s="5">
        <v>53.99</v>
      </c>
      <c r="K22" s="5">
        <v>0.8</v>
      </c>
      <c r="L22" s="5">
        <v>0.5</v>
      </c>
      <c r="M22" s="111">
        <v>0.03</v>
      </c>
      <c r="N22" s="1">
        <v>9</v>
      </c>
      <c r="O22" s="1">
        <v>86</v>
      </c>
      <c r="P22" s="1">
        <v>86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95</v>
      </c>
      <c r="W22" s="1">
        <v>0</v>
      </c>
      <c r="X22" s="1">
        <v>0</v>
      </c>
      <c r="Y22" s="114">
        <v>0</v>
      </c>
      <c r="AA22" s="1">
        <f t="shared" si="17"/>
        <v>49894</v>
      </c>
      <c r="AB22" s="1">
        <f t="shared" si="17"/>
        <v>200</v>
      </c>
      <c r="AC22" s="1">
        <f t="shared" si="18"/>
        <v>0</v>
      </c>
      <c r="AD22" s="1">
        <f t="shared" si="19"/>
        <v>0</v>
      </c>
      <c r="AE22" s="1">
        <f t="shared" si="27"/>
        <v>30</v>
      </c>
      <c r="AF22" s="1">
        <f t="shared" si="20"/>
        <v>0</v>
      </c>
      <c r="AG22" s="1">
        <f t="shared" si="20"/>
        <v>0</v>
      </c>
      <c r="AH22" s="1">
        <f t="shared" si="20"/>
        <v>0</v>
      </c>
      <c r="AI22" s="1">
        <f t="shared" si="28"/>
        <v>30</v>
      </c>
      <c r="AJ22" s="9">
        <f t="shared" si="1"/>
        <v>0</v>
      </c>
      <c r="AK22" s="9">
        <f t="shared" si="2"/>
        <v>2.0999999999999999E-3</v>
      </c>
      <c r="AL22" s="9">
        <f t="shared" si="3"/>
        <v>2.0999999999999999E-3</v>
      </c>
      <c r="AM22" s="9">
        <f t="shared" si="4"/>
        <v>0</v>
      </c>
      <c r="AN22" s="9">
        <f t="shared" si="5"/>
        <v>0</v>
      </c>
      <c r="AO22" s="9">
        <f t="shared" si="6"/>
        <v>5.9999999999999995E-4</v>
      </c>
      <c r="AP22" s="1">
        <f t="shared" si="21"/>
        <v>30</v>
      </c>
      <c r="AQ22" s="1">
        <f t="shared" si="21"/>
        <v>0</v>
      </c>
      <c r="AR22" s="1"/>
      <c r="AS22" s="1">
        <f t="shared" si="22"/>
        <v>0</v>
      </c>
      <c r="AT22" s="1">
        <f t="shared" si="29"/>
        <v>30</v>
      </c>
      <c r="AU22" s="1">
        <f t="shared" si="7"/>
        <v>95</v>
      </c>
      <c r="AV22" s="9">
        <f t="shared" si="23"/>
        <v>1.9E-3</v>
      </c>
      <c r="AW22" s="9">
        <f t="shared" si="8"/>
        <v>1.9E-3</v>
      </c>
      <c r="AX22" s="9">
        <f t="shared" si="9"/>
        <v>0</v>
      </c>
      <c r="AY22" s="9">
        <f t="shared" si="10"/>
        <v>0</v>
      </c>
      <c r="AZ22" s="9">
        <f t="shared" si="11"/>
        <v>5.9999999999999995E-4</v>
      </c>
      <c r="BA22" s="1">
        <f t="shared" si="24"/>
        <v>0</v>
      </c>
      <c r="BJ22" s="7">
        <f t="shared" si="30"/>
        <v>24</v>
      </c>
      <c r="BK22" s="7">
        <f t="shared" si="30"/>
        <v>9</v>
      </c>
      <c r="BL22" s="1">
        <f t="shared" si="12"/>
        <v>6238.8208611075315</v>
      </c>
      <c r="BM22" s="74">
        <f>+EvolOf!H11</f>
        <v>43</v>
      </c>
      <c r="BN22" s="1">
        <f t="shared" si="13"/>
        <v>7698</v>
      </c>
      <c r="BO22" s="1">
        <f t="shared" si="25"/>
        <v>-1459.1791388924685</v>
      </c>
      <c r="BP22" s="36">
        <f t="shared" si="26"/>
        <v>-0.18955301882209252</v>
      </c>
      <c r="BQ22" s="1">
        <f t="shared" si="14"/>
        <v>2129203.7593789659</v>
      </c>
      <c r="BR22" s="1">
        <f t="shared" si="15"/>
        <v>6238.8208611075315</v>
      </c>
      <c r="BS22" s="1">
        <f t="shared" si="16"/>
        <v>6238.8208611075315</v>
      </c>
    </row>
    <row r="23" spans="2:85" x14ac:dyDescent="0.3">
      <c r="B23" s="1">
        <f t="shared" si="0"/>
        <v>144</v>
      </c>
      <c r="C23" s="1">
        <v>10</v>
      </c>
      <c r="D23" s="1">
        <v>49854</v>
      </c>
      <c r="E23" s="1">
        <v>144</v>
      </c>
      <c r="F23" s="1">
        <v>0</v>
      </c>
      <c r="G23" s="1">
        <v>0</v>
      </c>
      <c r="H23" s="1">
        <v>0</v>
      </c>
      <c r="I23" s="1">
        <v>0</v>
      </c>
      <c r="J23" s="5">
        <v>53.99</v>
      </c>
      <c r="K23" s="5">
        <v>0.81</v>
      </c>
      <c r="L23" s="5">
        <v>1.1000000000000001</v>
      </c>
      <c r="M23" s="111">
        <v>0.13</v>
      </c>
      <c r="N23" s="1">
        <v>14</v>
      </c>
      <c r="O23" s="1">
        <v>120</v>
      </c>
      <c r="P23" s="1">
        <v>120</v>
      </c>
      <c r="Q23" s="1">
        <v>0</v>
      </c>
      <c r="R23" s="1">
        <v>0</v>
      </c>
      <c r="S23" s="1">
        <v>0</v>
      </c>
      <c r="T23" s="1">
        <v>10</v>
      </c>
      <c r="U23" s="1">
        <v>1</v>
      </c>
      <c r="V23" s="1">
        <v>135</v>
      </c>
      <c r="W23" s="1">
        <v>0</v>
      </c>
      <c r="X23" s="1">
        <v>0</v>
      </c>
      <c r="Y23" s="114">
        <v>0</v>
      </c>
      <c r="AA23" s="1">
        <f t="shared" si="17"/>
        <v>49855</v>
      </c>
      <c r="AB23" s="1">
        <f t="shared" si="17"/>
        <v>279</v>
      </c>
      <c r="AC23" s="1">
        <f t="shared" si="18"/>
        <v>0</v>
      </c>
      <c r="AD23" s="1">
        <f t="shared" si="19"/>
        <v>0</v>
      </c>
      <c r="AE23" s="1">
        <f t="shared" si="27"/>
        <v>39</v>
      </c>
      <c r="AF23" s="1">
        <f t="shared" si="20"/>
        <v>0</v>
      </c>
      <c r="AG23" s="1">
        <f t="shared" si="20"/>
        <v>0</v>
      </c>
      <c r="AH23" s="1">
        <f t="shared" si="20"/>
        <v>0</v>
      </c>
      <c r="AI23" s="1">
        <f t="shared" si="28"/>
        <v>39</v>
      </c>
      <c r="AJ23" s="9">
        <f t="shared" si="1"/>
        <v>0</v>
      </c>
      <c r="AK23" s="9">
        <f t="shared" si="2"/>
        <v>2.8800000000000002E-3</v>
      </c>
      <c r="AL23" s="9">
        <f t="shared" si="3"/>
        <v>2.8800000000000002E-3</v>
      </c>
      <c r="AM23" s="9">
        <f t="shared" si="4"/>
        <v>0</v>
      </c>
      <c r="AN23" s="9">
        <f t="shared" si="5"/>
        <v>0</v>
      </c>
      <c r="AO23" s="9">
        <f t="shared" si="6"/>
        <v>7.7999999999999999E-4</v>
      </c>
      <c r="AP23" s="1">
        <f t="shared" si="21"/>
        <v>40</v>
      </c>
      <c r="AQ23" s="1">
        <f t="shared" si="21"/>
        <v>0</v>
      </c>
      <c r="AR23" s="1"/>
      <c r="AS23" s="1">
        <f t="shared" si="22"/>
        <v>0</v>
      </c>
      <c r="AT23" s="1">
        <f t="shared" si="29"/>
        <v>40</v>
      </c>
      <c r="AU23" s="1">
        <f t="shared" si="7"/>
        <v>135</v>
      </c>
      <c r="AV23" s="9">
        <f t="shared" si="23"/>
        <v>2.7000000000000001E-3</v>
      </c>
      <c r="AW23" s="9">
        <f t="shared" si="8"/>
        <v>2.7000000000000001E-3</v>
      </c>
      <c r="AX23" s="9">
        <f t="shared" si="9"/>
        <v>0</v>
      </c>
      <c r="AY23" s="9">
        <f t="shared" si="10"/>
        <v>0</v>
      </c>
      <c r="AZ23" s="9">
        <f t="shared" si="11"/>
        <v>8.0000000000000004E-4</v>
      </c>
      <c r="BA23" s="1">
        <f t="shared" si="24"/>
        <v>0</v>
      </c>
      <c r="BJ23" s="7">
        <f t="shared" si="30"/>
        <v>25</v>
      </c>
      <c r="BK23" s="7">
        <f t="shared" si="30"/>
        <v>10</v>
      </c>
      <c r="BL23" s="1">
        <f t="shared" si="12"/>
        <v>8556.0971809474722</v>
      </c>
      <c r="BM23" s="74">
        <f>+EvolOf!H12</f>
        <v>65</v>
      </c>
      <c r="BN23" s="1">
        <f t="shared" si="13"/>
        <v>9149</v>
      </c>
      <c r="BO23" s="1">
        <f t="shared" si="25"/>
        <v>-592.90281905252778</v>
      </c>
      <c r="BP23" s="36">
        <f t="shared" si="26"/>
        <v>-6.4805204836870467E-2</v>
      </c>
      <c r="BQ23" s="1">
        <f t="shared" si="14"/>
        <v>351533.75284043449</v>
      </c>
      <c r="BR23" s="1">
        <f t="shared" si="15"/>
        <v>8556.0971809474722</v>
      </c>
      <c r="BS23" s="1">
        <f t="shared" si="16"/>
        <v>8556.0971809474722</v>
      </c>
    </row>
    <row r="24" spans="2:85" x14ac:dyDescent="0.3">
      <c r="B24" s="1">
        <f t="shared" si="0"/>
        <v>183</v>
      </c>
      <c r="C24" s="1">
        <v>11</v>
      </c>
      <c r="D24" s="1">
        <v>49816</v>
      </c>
      <c r="E24" s="1">
        <v>183</v>
      </c>
      <c r="F24" s="1">
        <v>0</v>
      </c>
      <c r="G24" s="1">
        <v>0</v>
      </c>
      <c r="H24" s="1">
        <v>0</v>
      </c>
      <c r="I24" s="1">
        <v>0</v>
      </c>
      <c r="J24" s="5">
        <v>53.99</v>
      </c>
      <c r="K24" s="5">
        <v>0.87</v>
      </c>
      <c r="L24" s="5">
        <v>1.1000000000000001</v>
      </c>
      <c r="M24" s="111">
        <v>0.13</v>
      </c>
      <c r="N24" s="1">
        <v>20</v>
      </c>
      <c r="O24" s="1">
        <v>152</v>
      </c>
      <c r="P24" s="1">
        <v>152</v>
      </c>
      <c r="Q24" s="1">
        <v>0</v>
      </c>
      <c r="R24" s="1">
        <v>0</v>
      </c>
      <c r="S24" s="1">
        <v>0</v>
      </c>
      <c r="T24" s="1">
        <v>16</v>
      </c>
      <c r="U24" s="1">
        <v>2</v>
      </c>
      <c r="V24" s="1">
        <v>173</v>
      </c>
      <c r="W24" s="1">
        <v>0</v>
      </c>
      <c r="X24" s="1">
        <v>0</v>
      </c>
      <c r="Y24" s="114">
        <v>0</v>
      </c>
      <c r="AA24" s="1">
        <f t="shared" si="17"/>
        <v>49818</v>
      </c>
      <c r="AB24" s="1">
        <f t="shared" si="17"/>
        <v>356</v>
      </c>
      <c r="AC24" s="1">
        <f t="shared" si="18"/>
        <v>0</v>
      </c>
      <c r="AD24" s="1">
        <f t="shared" si="19"/>
        <v>0</v>
      </c>
      <c r="AE24" s="1">
        <f t="shared" si="27"/>
        <v>39</v>
      </c>
      <c r="AF24" s="1">
        <f t="shared" si="20"/>
        <v>0</v>
      </c>
      <c r="AG24" s="1">
        <f t="shared" si="20"/>
        <v>0</v>
      </c>
      <c r="AH24" s="1">
        <f t="shared" si="20"/>
        <v>0</v>
      </c>
      <c r="AI24" s="1">
        <f t="shared" si="28"/>
        <v>39</v>
      </c>
      <c r="AJ24" s="9">
        <f t="shared" si="1"/>
        <v>0</v>
      </c>
      <c r="AK24" s="9">
        <f t="shared" si="2"/>
        <v>3.6600000000000001E-3</v>
      </c>
      <c r="AL24" s="9">
        <f t="shared" si="3"/>
        <v>3.6600000000000001E-3</v>
      </c>
      <c r="AM24" s="9">
        <f t="shared" si="4"/>
        <v>0</v>
      </c>
      <c r="AN24" s="9">
        <f t="shared" si="5"/>
        <v>0</v>
      </c>
      <c r="AO24" s="9">
        <f t="shared" si="6"/>
        <v>7.7999999999999999E-4</v>
      </c>
      <c r="AP24" s="1">
        <f t="shared" si="21"/>
        <v>38</v>
      </c>
      <c r="AQ24" s="1">
        <f t="shared" si="21"/>
        <v>0</v>
      </c>
      <c r="AR24" s="1"/>
      <c r="AS24" s="1">
        <f t="shared" si="22"/>
        <v>0</v>
      </c>
      <c r="AT24" s="1">
        <f t="shared" si="29"/>
        <v>38</v>
      </c>
      <c r="AU24" s="1">
        <f t="shared" si="7"/>
        <v>173</v>
      </c>
      <c r="AV24" s="9">
        <f t="shared" si="23"/>
        <v>3.46E-3</v>
      </c>
      <c r="AW24" s="9">
        <f t="shared" si="8"/>
        <v>3.46E-3</v>
      </c>
      <c r="AX24" s="9">
        <f t="shared" si="9"/>
        <v>0</v>
      </c>
      <c r="AY24" s="9">
        <f t="shared" si="10"/>
        <v>0</v>
      </c>
      <c r="AZ24" s="9">
        <f t="shared" si="11"/>
        <v>7.6000000000000004E-4</v>
      </c>
      <c r="BA24" s="1">
        <f t="shared" si="24"/>
        <v>0</v>
      </c>
      <c r="BJ24" s="7">
        <f t="shared" si="30"/>
        <v>26</v>
      </c>
      <c r="BK24" s="7">
        <f t="shared" si="30"/>
        <v>11</v>
      </c>
      <c r="BL24" s="1">
        <f t="shared" si="12"/>
        <v>10873.373500787411</v>
      </c>
      <c r="BM24" s="74">
        <f>+EvolOf!H13</f>
        <v>113</v>
      </c>
      <c r="BN24" s="1">
        <f t="shared" si="13"/>
        <v>11178</v>
      </c>
      <c r="BO24" s="1">
        <f t="shared" si="25"/>
        <v>-304.6264992125889</v>
      </c>
      <c r="BP24" s="36">
        <f t="shared" si="26"/>
        <v>-2.7252325927052179E-2</v>
      </c>
      <c r="BQ24" s="1">
        <f t="shared" si="14"/>
        <v>92797.304022517419</v>
      </c>
      <c r="BR24" s="1">
        <f t="shared" si="15"/>
        <v>10873.373500787411</v>
      </c>
      <c r="BS24" s="1">
        <f t="shared" si="16"/>
        <v>10873.373500787411</v>
      </c>
    </row>
    <row r="25" spans="2:85" x14ac:dyDescent="0.3">
      <c r="B25" s="1">
        <f t="shared" si="0"/>
        <v>214</v>
      </c>
      <c r="C25" s="1">
        <v>12</v>
      </c>
      <c r="D25" s="1">
        <v>49785</v>
      </c>
      <c r="E25" s="1">
        <v>214</v>
      </c>
      <c r="F25" s="1">
        <v>0</v>
      </c>
      <c r="G25" s="1">
        <v>0</v>
      </c>
      <c r="H25" s="1">
        <v>0</v>
      </c>
      <c r="I25" s="1">
        <v>0</v>
      </c>
      <c r="J25" s="5">
        <v>53.99</v>
      </c>
      <c r="K25" s="5">
        <v>0.95</v>
      </c>
      <c r="L25" s="5">
        <v>1.4</v>
      </c>
      <c r="M25" s="111">
        <v>0.12</v>
      </c>
      <c r="N25" s="1">
        <v>29</v>
      </c>
      <c r="O25" s="1">
        <v>175</v>
      </c>
      <c r="P25" s="1">
        <v>175</v>
      </c>
      <c r="Q25" s="1">
        <v>0</v>
      </c>
      <c r="R25" s="1">
        <v>0</v>
      </c>
      <c r="S25" s="1">
        <v>0</v>
      </c>
      <c r="T25" s="1">
        <v>22</v>
      </c>
      <c r="U25" s="1">
        <v>2</v>
      </c>
      <c r="V25" s="1">
        <v>204</v>
      </c>
      <c r="W25" s="1">
        <v>0</v>
      </c>
      <c r="X25" s="1">
        <v>0</v>
      </c>
      <c r="Y25" s="114">
        <v>0</v>
      </c>
      <c r="AA25" s="1">
        <f t="shared" si="17"/>
        <v>49787</v>
      </c>
      <c r="AB25" s="1">
        <f t="shared" si="17"/>
        <v>418</v>
      </c>
      <c r="AC25" s="1">
        <f t="shared" si="18"/>
        <v>0</v>
      </c>
      <c r="AD25" s="1">
        <f t="shared" si="19"/>
        <v>0</v>
      </c>
      <c r="AE25" s="1">
        <f t="shared" si="27"/>
        <v>31</v>
      </c>
      <c r="AF25" s="1">
        <f t="shared" si="20"/>
        <v>0</v>
      </c>
      <c r="AG25" s="1">
        <f t="shared" si="20"/>
        <v>0</v>
      </c>
      <c r="AH25" s="1">
        <f t="shared" si="20"/>
        <v>0</v>
      </c>
      <c r="AI25" s="1">
        <f t="shared" si="28"/>
        <v>31</v>
      </c>
      <c r="AJ25" s="9">
        <f t="shared" si="1"/>
        <v>0</v>
      </c>
      <c r="AK25" s="9">
        <f t="shared" si="2"/>
        <v>4.28E-3</v>
      </c>
      <c r="AL25" s="9">
        <f t="shared" si="3"/>
        <v>4.28E-3</v>
      </c>
      <c r="AM25" s="9">
        <f t="shared" si="4"/>
        <v>0</v>
      </c>
      <c r="AN25" s="9">
        <f t="shared" si="5"/>
        <v>0</v>
      </c>
      <c r="AO25" s="9">
        <f t="shared" si="6"/>
        <v>6.2E-4</v>
      </c>
      <c r="AP25" s="1">
        <f t="shared" si="21"/>
        <v>31</v>
      </c>
      <c r="AQ25" s="1">
        <f t="shared" si="21"/>
        <v>0</v>
      </c>
      <c r="AR25" s="1"/>
      <c r="AS25" s="1">
        <f t="shared" si="22"/>
        <v>0</v>
      </c>
      <c r="AT25" s="1">
        <f t="shared" si="29"/>
        <v>31</v>
      </c>
      <c r="AU25" s="1">
        <f t="shared" si="7"/>
        <v>204</v>
      </c>
      <c r="AV25" s="9">
        <f t="shared" si="23"/>
        <v>4.0800000000000003E-3</v>
      </c>
      <c r="AW25" s="9">
        <f t="shared" si="8"/>
        <v>4.0800000000000003E-3</v>
      </c>
      <c r="AX25" s="9">
        <f t="shared" si="9"/>
        <v>0</v>
      </c>
      <c r="AY25" s="9">
        <f t="shared" si="10"/>
        <v>0</v>
      </c>
      <c r="AZ25" s="9">
        <f t="shared" si="11"/>
        <v>6.2E-4</v>
      </c>
      <c r="BA25" s="1">
        <f t="shared" si="24"/>
        <v>0</v>
      </c>
      <c r="BJ25" s="7">
        <f t="shared" si="30"/>
        <v>27</v>
      </c>
      <c r="BK25" s="7">
        <f t="shared" si="30"/>
        <v>12</v>
      </c>
      <c r="BL25" s="1">
        <f t="shared" si="12"/>
        <v>12715.311088352491</v>
      </c>
      <c r="BM25" s="74">
        <f>+EvolOf!H14</f>
        <v>148</v>
      </c>
      <c r="BN25" s="1">
        <f t="shared" si="13"/>
        <v>13716</v>
      </c>
      <c r="BO25" s="1">
        <f t="shared" si="25"/>
        <v>-1000.6889116475086</v>
      </c>
      <c r="BP25" s="36">
        <f t="shared" si="26"/>
        <v>-7.2957780085120216E-2</v>
      </c>
      <c r="BQ25" s="1">
        <f t="shared" si="14"/>
        <v>1001378.2978942753</v>
      </c>
      <c r="BR25" s="1">
        <f t="shared" si="15"/>
        <v>12715.311088352491</v>
      </c>
      <c r="BS25" s="1">
        <f t="shared" si="16"/>
        <v>12715.311088352491</v>
      </c>
    </row>
    <row r="26" spans="2:85" x14ac:dyDescent="0.3">
      <c r="B26" s="1">
        <f t="shared" si="0"/>
        <v>246</v>
      </c>
      <c r="C26" s="1">
        <v>13</v>
      </c>
      <c r="D26" s="1">
        <v>49753</v>
      </c>
      <c r="E26" s="1">
        <v>246</v>
      </c>
      <c r="F26" s="1">
        <v>0</v>
      </c>
      <c r="G26" s="1">
        <v>0</v>
      </c>
      <c r="H26" s="1">
        <v>0</v>
      </c>
      <c r="I26" s="1">
        <v>0</v>
      </c>
      <c r="J26" s="5">
        <v>53.99</v>
      </c>
      <c r="K26" s="5">
        <v>1.05</v>
      </c>
      <c r="L26" s="5">
        <v>1.9</v>
      </c>
      <c r="M26" s="111">
        <v>0.7</v>
      </c>
      <c r="N26" s="1">
        <v>40</v>
      </c>
      <c r="O26" s="1">
        <v>196</v>
      </c>
      <c r="P26" s="1">
        <v>196</v>
      </c>
      <c r="Q26" s="1">
        <v>0</v>
      </c>
      <c r="R26" s="1">
        <v>0</v>
      </c>
      <c r="S26" s="1">
        <v>0</v>
      </c>
      <c r="T26" s="1">
        <v>41</v>
      </c>
      <c r="U26" s="1">
        <v>4</v>
      </c>
      <c r="V26" s="1">
        <v>236</v>
      </c>
      <c r="W26" s="1">
        <v>0</v>
      </c>
      <c r="X26" s="1">
        <v>0</v>
      </c>
      <c r="Y26" s="114">
        <v>0.17</v>
      </c>
      <c r="AA26" s="1">
        <f t="shared" si="17"/>
        <v>49757</v>
      </c>
      <c r="AB26" s="1">
        <f t="shared" si="17"/>
        <v>482</v>
      </c>
      <c r="AC26" s="1">
        <f t="shared" si="18"/>
        <v>0</v>
      </c>
      <c r="AD26" s="1">
        <f t="shared" si="19"/>
        <v>0</v>
      </c>
      <c r="AE26" s="1">
        <f t="shared" si="27"/>
        <v>32</v>
      </c>
      <c r="AF26" s="1">
        <f t="shared" si="20"/>
        <v>0</v>
      </c>
      <c r="AG26" s="1">
        <f t="shared" si="20"/>
        <v>0</v>
      </c>
      <c r="AH26" s="1">
        <f t="shared" si="20"/>
        <v>0</v>
      </c>
      <c r="AI26" s="1">
        <f t="shared" si="28"/>
        <v>32</v>
      </c>
      <c r="AJ26" s="9">
        <f t="shared" si="1"/>
        <v>0</v>
      </c>
      <c r="AK26" s="9">
        <f t="shared" si="2"/>
        <v>4.9199999999999999E-3</v>
      </c>
      <c r="AL26" s="9">
        <f t="shared" si="3"/>
        <v>4.9199999999999999E-3</v>
      </c>
      <c r="AM26" s="9">
        <f t="shared" si="4"/>
        <v>0</v>
      </c>
      <c r="AN26" s="9">
        <f t="shared" si="5"/>
        <v>0</v>
      </c>
      <c r="AO26" s="9">
        <f t="shared" si="6"/>
        <v>6.4000000000000005E-4</v>
      </c>
      <c r="AP26" s="1">
        <f t="shared" si="21"/>
        <v>32</v>
      </c>
      <c r="AQ26" s="1">
        <f t="shared" si="21"/>
        <v>0</v>
      </c>
      <c r="AR26" s="1"/>
      <c r="AS26" s="1">
        <f t="shared" si="22"/>
        <v>0</v>
      </c>
      <c r="AT26" s="1">
        <f t="shared" si="29"/>
        <v>32</v>
      </c>
      <c r="AU26" s="1">
        <f t="shared" si="7"/>
        <v>236</v>
      </c>
      <c r="AV26" s="9">
        <f t="shared" si="23"/>
        <v>4.7200000000000002E-3</v>
      </c>
      <c r="AW26" s="9">
        <f t="shared" si="8"/>
        <v>4.7200000000000002E-3</v>
      </c>
      <c r="AX26" s="9">
        <f t="shared" si="9"/>
        <v>0</v>
      </c>
      <c r="AY26" s="9">
        <f t="shared" si="10"/>
        <v>0</v>
      </c>
      <c r="AZ26" s="9">
        <f t="shared" si="11"/>
        <v>6.4000000000000005E-4</v>
      </c>
      <c r="BA26" s="1">
        <f t="shared" si="24"/>
        <v>0</v>
      </c>
      <c r="BJ26" s="7">
        <f t="shared" si="30"/>
        <v>28</v>
      </c>
      <c r="BK26" s="7">
        <f t="shared" si="30"/>
        <v>13</v>
      </c>
      <c r="BL26" s="1">
        <f t="shared" si="12"/>
        <v>14616.666017451931</v>
      </c>
      <c r="BM26" s="74">
        <f>+EvolOf!H15</f>
        <v>194</v>
      </c>
      <c r="BN26" s="1">
        <f t="shared" si="13"/>
        <v>17147</v>
      </c>
      <c r="BO26" s="1">
        <f t="shared" si="25"/>
        <v>-2530.3339825480689</v>
      </c>
      <c r="BP26" s="36">
        <f t="shared" si="26"/>
        <v>-0.14756715358652062</v>
      </c>
      <c r="BQ26" s="1">
        <f t="shared" si="14"/>
        <v>6402590.0632375712</v>
      </c>
      <c r="BR26" s="1">
        <f t="shared" si="15"/>
        <v>14616.666017451931</v>
      </c>
      <c r="BS26" s="1">
        <f t="shared" si="16"/>
        <v>14616.666017451931</v>
      </c>
    </row>
    <row r="27" spans="2:85" x14ac:dyDescent="0.3">
      <c r="B27" s="1">
        <f t="shared" si="0"/>
        <v>292</v>
      </c>
      <c r="C27" s="1">
        <v>14</v>
      </c>
      <c r="D27" s="1">
        <v>49707</v>
      </c>
      <c r="E27" s="1">
        <v>292</v>
      </c>
      <c r="F27" s="1">
        <v>0</v>
      </c>
      <c r="G27" s="1">
        <v>0</v>
      </c>
      <c r="H27" s="1">
        <v>0</v>
      </c>
      <c r="I27" s="1">
        <v>0</v>
      </c>
      <c r="J27" s="5">
        <v>53.99</v>
      </c>
      <c r="K27" s="5">
        <v>1.1299999999999999</v>
      </c>
      <c r="L27" s="5">
        <v>4.0999999999999996</v>
      </c>
      <c r="M27" s="111">
        <v>1.52</v>
      </c>
      <c r="N27" s="1">
        <v>55</v>
      </c>
      <c r="O27" s="1">
        <v>227</v>
      </c>
      <c r="P27" s="1">
        <v>227</v>
      </c>
      <c r="Q27" s="1">
        <v>0</v>
      </c>
      <c r="R27" s="1">
        <v>0</v>
      </c>
      <c r="S27" s="1">
        <v>0</v>
      </c>
      <c r="T27" s="1">
        <v>65</v>
      </c>
      <c r="U27" s="1">
        <v>7</v>
      </c>
      <c r="V27" s="1">
        <v>282</v>
      </c>
      <c r="W27" s="1">
        <v>0</v>
      </c>
      <c r="X27" s="1">
        <v>0</v>
      </c>
      <c r="Y27" s="114">
        <v>0.72</v>
      </c>
      <c r="AA27" s="1">
        <f t="shared" si="17"/>
        <v>49714</v>
      </c>
      <c r="AB27" s="1">
        <f t="shared" si="17"/>
        <v>574</v>
      </c>
      <c r="AC27" s="1">
        <f t="shared" si="18"/>
        <v>0</v>
      </c>
      <c r="AD27" s="1">
        <f t="shared" si="19"/>
        <v>0</v>
      </c>
      <c r="AE27" s="1">
        <f t="shared" si="27"/>
        <v>46</v>
      </c>
      <c r="AF27" s="1">
        <f t="shared" si="20"/>
        <v>0</v>
      </c>
      <c r="AG27" s="1">
        <f t="shared" si="20"/>
        <v>0</v>
      </c>
      <c r="AH27" s="1">
        <f t="shared" si="20"/>
        <v>0</v>
      </c>
      <c r="AI27" s="1">
        <f t="shared" si="28"/>
        <v>46</v>
      </c>
      <c r="AJ27" s="9">
        <f t="shared" si="1"/>
        <v>0</v>
      </c>
      <c r="AK27" s="9">
        <f t="shared" si="2"/>
        <v>5.8399999999999997E-3</v>
      </c>
      <c r="AL27" s="9">
        <f t="shared" si="3"/>
        <v>5.8399999999999997E-3</v>
      </c>
      <c r="AM27" s="9">
        <f t="shared" si="4"/>
        <v>0</v>
      </c>
      <c r="AN27" s="9">
        <f t="shared" si="5"/>
        <v>0</v>
      </c>
      <c r="AO27" s="9">
        <f t="shared" si="6"/>
        <v>9.2000000000000003E-4</v>
      </c>
      <c r="AP27" s="1">
        <f t="shared" si="21"/>
        <v>46</v>
      </c>
      <c r="AQ27" s="1">
        <f t="shared" si="21"/>
        <v>0</v>
      </c>
      <c r="AR27" s="1"/>
      <c r="AS27" s="1">
        <f t="shared" si="22"/>
        <v>0</v>
      </c>
      <c r="AT27" s="1">
        <f t="shared" si="29"/>
        <v>46</v>
      </c>
      <c r="AU27" s="1">
        <f t="shared" si="7"/>
        <v>282</v>
      </c>
      <c r="AV27" s="9">
        <f t="shared" si="23"/>
        <v>5.64E-3</v>
      </c>
      <c r="AW27" s="9">
        <f t="shared" si="8"/>
        <v>5.64E-3</v>
      </c>
      <c r="AX27" s="9">
        <f t="shared" si="9"/>
        <v>0</v>
      </c>
      <c r="AY27" s="9">
        <f t="shared" si="10"/>
        <v>0</v>
      </c>
      <c r="AZ27" s="9">
        <f t="shared" si="11"/>
        <v>9.2000000000000003E-4</v>
      </c>
      <c r="BA27" s="1">
        <f t="shared" si="24"/>
        <v>0</v>
      </c>
      <c r="BJ27" s="7">
        <f t="shared" si="30"/>
        <v>29</v>
      </c>
      <c r="BK27" s="7">
        <f t="shared" si="30"/>
        <v>14</v>
      </c>
      <c r="BL27" s="1">
        <f t="shared" si="12"/>
        <v>17349.863728032371</v>
      </c>
      <c r="BM27" s="74">
        <f>+EvolOf!H16</f>
        <v>238</v>
      </c>
      <c r="BN27" s="1">
        <f t="shared" si="13"/>
        <v>19980</v>
      </c>
      <c r="BO27" s="1">
        <f t="shared" si="25"/>
        <v>-2630.136271967629</v>
      </c>
      <c r="BP27" s="36">
        <f t="shared" si="26"/>
        <v>-0.1316384520504319</v>
      </c>
      <c r="BQ27" s="1">
        <f t="shared" si="14"/>
        <v>6917616.8091197778</v>
      </c>
      <c r="BR27" s="1">
        <f t="shared" si="15"/>
        <v>17349.863728032371</v>
      </c>
      <c r="BS27" s="1">
        <f t="shared" si="16"/>
        <v>17349.863728032371</v>
      </c>
      <c r="CD27" s="1"/>
      <c r="CE27" s="1"/>
      <c r="CF27" s="1"/>
      <c r="CG27" s="1"/>
    </row>
    <row r="28" spans="2:85" x14ac:dyDescent="0.3">
      <c r="B28" s="1">
        <f t="shared" si="0"/>
        <v>349</v>
      </c>
      <c r="C28" s="1">
        <v>15</v>
      </c>
      <c r="D28" s="1">
        <v>49650</v>
      </c>
      <c r="E28" s="1">
        <v>348</v>
      </c>
      <c r="F28" s="1">
        <v>0</v>
      </c>
      <c r="G28" s="1">
        <v>1</v>
      </c>
      <c r="H28" s="1">
        <v>0</v>
      </c>
      <c r="I28" s="1">
        <v>0</v>
      </c>
      <c r="J28" s="5">
        <v>53.99</v>
      </c>
      <c r="K28" s="5">
        <v>1.19</v>
      </c>
      <c r="L28" s="5">
        <v>5.5</v>
      </c>
      <c r="M28" s="111">
        <v>1.76</v>
      </c>
      <c r="N28" s="1">
        <v>70</v>
      </c>
      <c r="O28" s="1">
        <v>268</v>
      </c>
      <c r="P28" s="1">
        <v>268</v>
      </c>
      <c r="Q28" s="1">
        <v>0</v>
      </c>
      <c r="R28" s="1">
        <v>0</v>
      </c>
      <c r="S28" s="1">
        <v>0</v>
      </c>
      <c r="T28" s="1">
        <v>94</v>
      </c>
      <c r="U28" s="1">
        <v>10</v>
      </c>
      <c r="V28" s="1">
        <v>338</v>
      </c>
      <c r="W28" s="1">
        <v>0</v>
      </c>
      <c r="X28" s="1">
        <v>0</v>
      </c>
      <c r="Y28" s="114">
        <v>1.08</v>
      </c>
      <c r="AA28" s="1">
        <f t="shared" si="17"/>
        <v>49660</v>
      </c>
      <c r="AB28" s="1">
        <f t="shared" si="17"/>
        <v>686</v>
      </c>
      <c r="AC28" s="1">
        <f t="shared" si="18"/>
        <v>1</v>
      </c>
      <c r="AD28" s="1">
        <f t="shared" si="19"/>
        <v>0</v>
      </c>
      <c r="AE28" s="1">
        <f t="shared" si="27"/>
        <v>56</v>
      </c>
      <c r="AF28" s="1">
        <f t="shared" si="20"/>
        <v>1</v>
      </c>
      <c r="AG28" s="1">
        <f t="shared" si="20"/>
        <v>0</v>
      </c>
      <c r="AH28" s="1">
        <f t="shared" si="20"/>
        <v>0</v>
      </c>
      <c r="AI28" s="1">
        <f t="shared" si="28"/>
        <v>57</v>
      </c>
      <c r="AJ28" s="9">
        <f t="shared" si="1"/>
        <v>0</v>
      </c>
      <c r="AK28" s="9">
        <f t="shared" si="2"/>
        <v>6.9800000000000001E-3</v>
      </c>
      <c r="AL28" s="9">
        <f t="shared" si="3"/>
        <v>6.96E-3</v>
      </c>
      <c r="AM28" s="9">
        <f t="shared" si="4"/>
        <v>2.0000000000000002E-5</v>
      </c>
      <c r="AN28" s="9">
        <f t="shared" si="5"/>
        <v>0</v>
      </c>
      <c r="AO28" s="9">
        <f t="shared" si="6"/>
        <v>1.14E-3</v>
      </c>
      <c r="AP28" s="1">
        <f t="shared" si="21"/>
        <v>56</v>
      </c>
      <c r="AQ28" s="1">
        <f t="shared" si="21"/>
        <v>0</v>
      </c>
      <c r="AR28" s="1"/>
      <c r="AS28" s="1">
        <f t="shared" si="22"/>
        <v>0</v>
      </c>
      <c r="AT28" s="1">
        <f t="shared" si="29"/>
        <v>56</v>
      </c>
      <c r="AU28" s="1">
        <f t="shared" si="7"/>
        <v>338</v>
      </c>
      <c r="AV28" s="9">
        <f t="shared" si="23"/>
        <v>6.7600000000000004E-3</v>
      </c>
      <c r="AW28" s="9">
        <f t="shared" si="8"/>
        <v>6.7600000000000004E-3</v>
      </c>
      <c r="AX28" s="9">
        <f t="shared" si="9"/>
        <v>0</v>
      </c>
      <c r="AY28" s="9">
        <f t="shared" si="10"/>
        <v>0</v>
      </c>
      <c r="AZ28" s="9">
        <f t="shared" si="11"/>
        <v>1.1199999999999999E-3</v>
      </c>
      <c r="BA28" s="1">
        <f t="shared" si="24"/>
        <v>0</v>
      </c>
      <c r="BJ28" s="7">
        <f t="shared" si="30"/>
        <v>30</v>
      </c>
      <c r="BK28" s="7">
        <f t="shared" si="30"/>
        <v>15</v>
      </c>
      <c r="BL28" s="1">
        <f t="shared" si="12"/>
        <v>20736.652195490748</v>
      </c>
      <c r="BM28" s="74">
        <f>+EvolOf!H17</f>
        <v>364</v>
      </c>
      <c r="BN28" s="1">
        <f t="shared" si="13"/>
        <v>24926</v>
      </c>
      <c r="BO28" s="1">
        <f t="shared" si="25"/>
        <v>-4189.3478045092525</v>
      </c>
      <c r="BP28" s="36">
        <f t="shared" si="26"/>
        <v>-0.16807140353483319</v>
      </c>
      <c r="BQ28" s="1">
        <f t="shared" si="14"/>
        <v>17550635.027146492</v>
      </c>
      <c r="BR28" s="1">
        <f t="shared" si="15"/>
        <v>20736.652195490748</v>
      </c>
      <c r="BS28" s="1">
        <f t="shared" si="16"/>
        <v>20677.23485395639</v>
      </c>
      <c r="CD28" s="1"/>
      <c r="CE28" s="1"/>
      <c r="CF28" s="1"/>
      <c r="CG28" s="1"/>
    </row>
    <row r="29" spans="2:85" x14ac:dyDescent="0.3">
      <c r="B29" s="1">
        <f t="shared" si="0"/>
        <v>409</v>
      </c>
      <c r="C29" s="1">
        <v>16</v>
      </c>
      <c r="D29" s="1">
        <v>49590</v>
      </c>
      <c r="E29" s="1">
        <v>408</v>
      </c>
      <c r="F29" s="1">
        <v>0</v>
      </c>
      <c r="G29" s="1">
        <v>1</v>
      </c>
      <c r="H29" s="1">
        <v>0</v>
      </c>
      <c r="I29" s="1">
        <v>0</v>
      </c>
      <c r="J29" s="5">
        <v>53.99</v>
      </c>
      <c r="K29" s="5">
        <v>1.22</v>
      </c>
      <c r="L29" s="5">
        <v>5.8</v>
      </c>
      <c r="M29" s="111">
        <v>1.54</v>
      </c>
      <c r="N29" s="1">
        <v>85</v>
      </c>
      <c r="O29" s="1">
        <v>313</v>
      </c>
      <c r="P29" s="1">
        <v>312</v>
      </c>
      <c r="Q29" s="1">
        <v>0</v>
      </c>
      <c r="R29" s="1">
        <v>0</v>
      </c>
      <c r="S29" s="1">
        <v>0</v>
      </c>
      <c r="T29" s="1">
        <v>134</v>
      </c>
      <c r="U29" s="1">
        <v>14</v>
      </c>
      <c r="V29" s="1">
        <v>398</v>
      </c>
      <c r="W29" s="1">
        <v>0</v>
      </c>
      <c r="X29" s="1">
        <v>0</v>
      </c>
      <c r="Y29" s="114">
        <v>1.17</v>
      </c>
      <c r="AA29" s="1">
        <f t="shared" si="17"/>
        <v>49604</v>
      </c>
      <c r="AB29" s="1">
        <f t="shared" si="17"/>
        <v>806</v>
      </c>
      <c r="AC29" s="1">
        <f t="shared" si="18"/>
        <v>1</v>
      </c>
      <c r="AD29" s="1">
        <f t="shared" si="19"/>
        <v>0</v>
      </c>
      <c r="AE29" s="1">
        <f t="shared" si="27"/>
        <v>60</v>
      </c>
      <c r="AF29" s="1">
        <f t="shared" si="20"/>
        <v>0</v>
      </c>
      <c r="AG29" s="1">
        <f t="shared" si="20"/>
        <v>0</v>
      </c>
      <c r="AH29" s="1">
        <f t="shared" si="20"/>
        <v>0</v>
      </c>
      <c r="AI29" s="1">
        <f t="shared" si="28"/>
        <v>60</v>
      </c>
      <c r="AJ29" s="9">
        <f t="shared" si="1"/>
        <v>0</v>
      </c>
      <c r="AK29" s="9">
        <f t="shared" si="2"/>
        <v>8.1799999999999998E-3</v>
      </c>
      <c r="AL29" s="9">
        <f t="shared" si="3"/>
        <v>8.1600000000000006E-3</v>
      </c>
      <c r="AM29" s="9">
        <f t="shared" si="4"/>
        <v>2.0000000000000002E-5</v>
      </c>
      <c r="AN29" s="9">
        <f t="shared" si="5"/>
        <v>0</v>
      </c>
      <c r="AO29" s="9">
        <f t="shared" si="6"/>
        <v>1.1999999999999999E-3</v>
      </c>
      <c r="AP29" s="1">
        <f t="shared" si="21"/>
        <v>60</v>
      </c>
      <c r="AQ29" s="1">
        <f t="shared" si="21"/>
        <v>0</v>
      </c>
      <c r="AR29" s="1"/>
      <c r="AS29" s="1">
        <f t="shared" si="22"/>
        <v>0</v>
      </c>
      <c r="AT29" s="1">
        <f t="shared" si="29"/>
        <v>60</v>
      </c>
      <c r="AU29" s="1">
        <f t="shared" si="7"/>
        <v>398</v>
      </c>
      <c r="AV29" s="9">
        <f t="shared" si="23"/>
        <v>7.9600000000000001E-3</v>
      </c>
      <c r="AW29" s="9">
        <f t="shared" si="8"/>
        <v>7.9600000000000001E-3</v>
      </c>
      <c r="AX29" s="9">
        <f t="shared" si="9"/>
        <v>0</v>
      </c>
      <c r="AY29" s="9">
        <f t="shared" si="10"/>
        <v>0</v>
      </c>
      <c r="AZ29" s="9">
        <f t="shared" si="11"/>
        <v>1.1999999999999999E-3</v>
      </c>
      <c r="BA29" s="1">
        <f t="shared" si="24"/>
        <v>0</v>
      </c>
      <c r="BJ29" s="7">
        <f t="shared" si="30"/>
        <v>31</v>
      </c>
      <c r="BK29" s="7">
        <f t="shared" si="30"/>
        <v>16</v>
      </c>
      <c r="BL29" s="1">
        <f t="shared" si="12"/>
        <v>24301.692687552193</v>
      </c>
      <c r="BM29" s="74">
        <f>+EvolOf!H18</f>
        <v>386</v>
      </c>
      <c r="BN29" s="1">
        <f t="shared" si="13"/>
        <v>28572</v>
      </c>
      <c r="BO29" s="1">
        <f t="shared" si="25"/>
        <v>-4270.3073124478069</v>
      </c>
      <c r="BP29" s="36">
        <f t="shared" si="26"/>
        <v>-0.14945776678033762</v>
      </c>
      <c r="BQ29" s="1">
        <f t="shared" si="14"/>
        <v>18235524.54274521</v>
      </c>
      <c r="BR29" s="1">
        <f t="shared" si="15"/>
        <v>24301.692687552193</v>
      </c>
      <c r="BS29" s="1">
        <f t="shared" si="16"/>
        <v>24242.275346017836</v>
      </c>
      <c r="CD29" s="1"/>
      <c r="CE29" s="1"/>
      <c r="CF29" s="1"/>
      <c r="CG29" s="1"/>
    </row>
    <row r="30" spans="2:85" x14ac:dyDescent="0.3">
      <c r="B30" s="1">
        <f t="shared" si="0"/>
        <v>481</v>
      </c>
      <c r="C30" s="1">
        <v>17</v>
      </c>
      <c r="D30" s="1">
        <v>49518</v>
      </c>
      <c r="E30" s="1">
        <v>479</v>
      </c>
      <c r="F30" s="1">
        <v>0</v>
      </c>
      <c r="G30" s="1">
        <v>2</v>
      </c>
      <c r="H30" s="1">
        <v>0</v>
      </c>
      <c r="I30" s="1">
        <v>0</v>
      </c>
      <c r="J30" s="5">
        <v>53.99</v>
      </c>
      <c r="K30" s="5">
        <v>1.26</v>
      </c>
      <c r="L30" s="5">
        <v>7.4</v>
      </c>
      <c r="M30" s="111">
        <v>1.69</v>
      </c>
      <c r="N30" s="1">
        <v>103</v>
      </c>
      <c r="O30" s="1">
        <v>368</v>
      </c>
      <c r="P30" s="1">
        <v>366</v>
      </c>
      <c r="Q30" s="1">
        <v>1</v>
      </c>
      <c r="R30" s="1">
        <v>0</v>
      </c>
      <c r="S30" s="1">
        <v>0</v>
      </c>
      <c r="T30" s="1">
        <v>171</v>
      </c>
      <c r="U30" s="1">
        <v>18</v>
      </c>
      <c r="V30" s="1">
        <v>470</v>
      </c>
      <c r="W30" s="1">
        <v>1</v>
      </c>
      <c r="X30" s="1">
        <v>0</v>
      </c>
      <c r="Y30" s="114">
        <v>1.38</v>
      </c>
      <c r="AA30" s="1">
        <f t="shared" si="17"/>
        <v>49536</v>
      </c>
      <c r="AB30" s="1">
        <f t="shared" si="17"/>
        <v>949</v>
      </c>
      <c r="AC30" s="1">
        <f t="shared" si="18"/>
        <v>3</v>
      </c>
      <c r="AD30" s="1">
        <f t="shared" si="19"/>
        <v>0</v>
      </c>
      <c r="AE30" s="1">
        <f t="shared" si="27"/>
        <v>71</v>
      </c>
      <c r="AF30" s="1">
        <f t="shared" si="20"/>
        <v>1</v>
      </c>
      <c r="AG30" s="1">
        <f t="shared" si="20"/>
        <v>0</v>
      </c>
      <c r="AH30" s="1">
        <f t="shared" si="20"/>
        <v>0</v>
      </c>
      <c r="AI30" s="1">
        <f t="shared" si="28"/>
        <v>72</v>
      </c>
      <c r="AJ30" s="9">
        <f t="shared" si="1"/>
        <v>0</v>
      </c>
      <c r="AK30" s="9">
        <f t="shared" si="2"/>
        <v>9.6200000000000001E-3</v>
      </c>
      <c r="AL30" s="9">
        <f t="shared" si="3"/>
        <v>9.58E-3</v>
      </c>
      <c r="AM30" s="9">
        <f t="shared" si="4"/>
        <v>4.0000000000000003E-5</v>
      </c>
      <c r="AN30" s="9">
        <f t="shared" si="5"/>
        <v>0</v>
      </c>
      <c r="AO30" s="9">
        <f t="shared" si="6"/>
        <v>1.4400000000000001E-3</v>
      </c>
      <c r="AP30" s="1">
        <f t="shared" si="21"/>
        <v>72</v>
      </c>
      <c r="AQ30" s="1">
        <f t="shared" si="21"/>
        <v>1</v>
      </c>
      <c r="AR30" s="1"/>
      <c r="AS30" s="1">
        <f t="shared" si="22"/>
        <v>0</v>
      </c>
      <c r="AT30" s="1">
        <f t="shared" si="29"/>
        <v>73</v>
      </c>
      <c r="AU30" s="1">
        <f t="shared" si="7"/>
        <v>471</v>
      </c>
      <c r="AV30" s="9">
        <f t="shared" si="23"/>
        <v>9.4199999999999996E-3</v>
      </c>
      <c r="AW30" s="9">
        <f t="shared" si="8"/>
        <v>9.4000000000000004E-3</v>
      </c>
      <c r="AX30" s="9">
        <f t="shared" si="9"/>
        <v>2.0000000000000002E-5</v>
      </c>
      <c r="AY30" s="9">
        <f t="shared" si="10"/>
        <v>0</v>
      </c>
      <c r="AZ30" s="9">
        <f t="shared" si="11"/>
        <v>1.4599999999999999E-3</v>
      </c>
      <c r="BA30" s="1">
        <f t="shared" si="24"/>
        <v>0</v>
      </c>
      <c r="BJ30" s="7">
        <f t="shared" si="30"/>
        <v>32</v>
      </c>
      <c r="BK30" s="7">
        <f t="shared" si="30"/>
        <v>17</v>
      </c>
      <c r="BL30" s="1">
        <f t="shared" si="12"/>
        <v>28579.741278025929</v>
      </c>
      <c r="BM30" s="74">
        <f>+EvolOf!H19</f>
        <v>526</v>
      </c>
      <c r="BN30" s="1">
        <f t="shared" si="13"/>
        <v>33089</v>
      </c>
      <c r="BO30" s="1">
        <f t="shared" si="25"/>
        <v>-4509.2587219740708</v>
      </c>
      <c r="BP30" s="36">
        <f t="shared" si="26"/>
        <v>-0.1362766696477401</v>
      </c>
      <c r="BQ30" s="1">
        <f t="shared" si="14"/>
        <v>20333414.22169923</v>
      </c>
      <c r="BR30" s="1">
        <f t="shared" si="15"/>
        <v>28579.741278025929</v>
      </c>
      <c r="BS30" s="1">
        <f t="shared" si="16"/>
        <v>28460.906594957214</v>
      </c>
    </row>
    <row r="31" spans="2:85" x14ac:dyDescent="0.3">
      <c r="B31" s="1">
        <f t="shared" si="0"/>
        <v>560</v>
      </c>
      <c r="C31" s="1">
        <v>18</v>
      </c>
      <c r="D31" s="1">
        <v>49438</v>
      </c>
      <c r="E31" s="1">
        <v>557</v>
      </c>
      <c r="F31" s="1">
        <v>0</v>
      </c>
      <c r="G31" s="1">
        <v>3</v>
      </c>
      <c r="H31" s="1">
        <v>0</v>
      </c>
      <c r="I31" s="1">
        <v>0</v>
      </c>
      <c r="J31" s="5">
        <v>53.99</v>
      </c>
      <c r="K31" s="5">
        <v>1.3</v>
      </c>
      <c r="L31" s="5">
        <v>8.8000000000000007</v>
      </c>
      <c r="M31" s="111">
        <v>1.69</v>
      </c>
      <c r="N31" s="1">
        <v>122</v>
      </c>
      <c r="O31" s="1">
        <v>429</v>
      </c>
      <c r="P31" s="1">
        <v>427</v>
      </c>
      <c r="Q31" s="1">
        <v>2</v>
      </c>
      <c r="R31" s="1">
        <v>0</v>
      </c>
      <c r="S31" s="1">
        <v>0</v>
      </c>
      <c r="T31" s="1">
        <v>202</v>
      </c>
      <c r="U31" s="1">
        <v>21</v>
      </c>
      <c r="V31" s="1">
        <v>548</v>
      </c>
      <c r="W31" s="1">
        <v>2</v>
      </c>
      <c r="X31" s="1">
        <v>0</v>
      </c>
      <c r="Y31" s="114">
        <v>1.54</v>
      </c>
      <c r="AA31" s="1">
        <f t="shared" si="17"/>
        <v>49459</v>
      </c>
      <c r="AB31" s="1">
        <f t="shared" si="17"/>
        <v>1105</v>
      </c>
      <c r="AC31" s="1">
        <f t="shared" si="18"/>
        <v>5</v>
      </c>
      <c r="AD31" s="1">
        <f t="shared" si="19"/>
        <v>0</v>
      </c>
      <c r="AE31" s="1">
        <f t="shared" si="27"/>
        <v>78</v>
      </c>
      <c r="AF31" s="1">
        <f t="shared" si="20"/>
        <v>1</v>
      </c>
      <c r="AG31" s="1">
        <f t="shared" si="20"/>
        <v>0</v>
      </c>
      <c r="AH31" s="1">
        <f t="shared" si="20"/>
        <v>0</v>
      </c>
      <c r="AI31" s="1">
        <f t="shared" si="28"/>
        <v>79</v>
      </c>
      <c r="AJ31" s="9">
        <f t="shared" si="1"/>
        <v>0</v>
      </c>
      <c r="AK31" s="9">
        <f t="shared" si="2"/>
        <v>1.12E-2</v>
      </c>
      <c r="AL31" s="9">
        <f t="shared" si="3"/>
        <v>1.1140000000000001E-2</v>
      </c>
      <c r="AM31" s="9">
        <f t="shared" si="4"/>
        <v>6.0000000000000002E-5</v>
      </c>
      <c r="AN31" s="9">
        <f t="shared" si="5"/>
        <v>0</v>
      </c>
      <c r="AO31" s="9">
        <f t="shared" si="6"/>
        <v>1.58E-3</v>
      </c>
      <c r="AP31" s="1">
        <f t="shared" si="21"/>
        <v>78</v>
      </c>
      <c r="AQ31" s="1">
        <f t="shared" si="21"/>
        <v>1</v>
      </c>
      <c r="AR31" s="1"/>
      <c r="AS31" s="1">
        <f t="shared" si="22"/>
        <v>0</v>
      </c>
      <c r="AT31" s="1">
        <f t="shared" si="29"/>
        <v>79</v>
      </c>
      <c r="AU31" s="1">
        <f t="shared" si="7"/>
        <v>550</v>
      </c>
      <c r="AV31" s="9">
        <f t="shared" si="23"/>
        <v>1.0999999999999999E-2</v>
      </c>
      <c r="AW31" s="9">
        <f t="shared" si="8"/>
        <v>1.0959999999999999E-2</v>
      </c>
      <c r="AX31" s="9">
        <f t="shared" si="9"/>
        <v>4.0000000000000003E-5</v>
      </c>
      <c r="AY31" s="9">
        <f t="shared" si="10"/>
        <v>0</v>
      </c>
      <c r="AZ31" s="9">
        <f t="shared" si="11"/>
        <v>1.58E-3</v>
      </c>
      <c r="BA31" s="1">
        <f t="shared" si="24"/>
        <v>0</v>
      </c>
      <c r="BJ31" s="7">
        <f t="shared" si="30"/>
        <v>33</v>
      </c>
      <c r="BK31" s="7">
        <f t="shared" si="30"/>
        <v>18</v>
      </c>
      <c r="BL31" s="1">
        <f t="shared" si="12"/>
        <v>33273.711259240168</v>
      </c>
      <c r="BM31" s="74">
        <f>+EvolOf!H20</f>
        <v>1006</v>
      </c>
      <c r="BN31" s="1">
        <f t="shared" si="13"/>
        <v>39673</v>
      </c>
      <c r="BO31" s="1">
        <f t="shared" si="25"/>
        <v>-6399.2887407598319</v>
      </c>
      <c r="BP31" s="36">
        <f t="shared" si="26"/>
        <v>-0.16130085299220709</v>
      </c>
      <c r="BQ31" s="1">
        <f t="shared" si="14"/>
        <v>40950896.387615554</v>
      </c>
      <c r="BR31" s="1">
        <f t="shared" si="15"/>
        <v>33273.711259240168</v>
      </c>
      <c r="BS31" s="1">
        <f t="shared" si="16"/>
        <v>33095.459234637092</v>
      </c>
    </row>
    <row r="32" spans="2:85" x14ac:dyDescent="0.3">
      <c r="B32" s="1">
        <f t="shared" si="0"/>
        <v>650</v>
      </c>
      <c r="C32" s="1">
        <v>19</v>
      </c>
      <c r="D32" s="1">
        <v>49348</v>
      </c>
      <c r="E32" s="1">
        <v>646</v>
      </c>
      <c r="F32" s="1">
        <v>0</v>
      </c>
      <c r="G32" s="1">
        <v>4</v>
      </c>
      <c r="H32" s="1">
        <v>0</v>
      </c>
      <c r="I32" s="1">
        <v>0</v>
      </c>
      <c r="J32" s="5">
        <v>53.99</v>
      </c>
      <c r="K32" s="5">
        <v>1.33</v>
      </c>
      <c r="L32" s="5">
        <v>9.6</v>
      </c>
      <c r="M32" s="111">
        <v>2.16</v>
      </c>
      <c r="N32" s="1">
        <v>145</v>
      </c>
      <c r="O32" s="1">
        <v>496</v>
      </c>
      <c r="P32" s="1">
        <v>493</v>
      </c>
      <c r="Q32" s="1">
        <v>2</v>
      </c>
      <c r="R32" s="1">
        <v>0</v>
      </c>
      <c r="S32" s="1">
        <v>0</v>
      </c>
      <c r="T32" s="1">
        <v>233</v>
      </c>
      <c r="U32" s="1">
        <v>24</v>
      </c>
      <c r="V32" s="1">
        <v>637</v>
      </c>
      <c r="W32" s="1">
        <v>3</v>
      </c>
      <c r="X32" s="1">
        <v>0</v>
      </c>
      <c r="Y32" s="114">
        <v>1.81</v>
      </c>
      <c r="AA32" s="1">
        <f t="shared" si="17"/>
        <v>49372</v>
      </c>
      <c r="AB32" s="1">
        <f t="shared" si="17"/>
        <v>1283</v>
      </c>
      <c r="AC32" s="1">
        <f t="shared" si="18"/>
        <v>7</v>
      </c>
      <c r="AD32" s="1">
        <f t="shared" si="19"/>
        <v>0</v>
      </c>
      <c r="AE32" s="1">
        <f t="shared" si="27"/>
        <v>89</v>
      </c>
      <c r="AF32" s="1">
        <f t="shared" si="20"/>
        <v>1</v>
      </c>
      <c r="AG32" s="1">
        <f t="shared" si="20"/>
        <v>0</v>
      </c>
      <c r="AH32" s="1">
        <f t="shared" si="20"/>
        <v>0</v>
      </c>
      <c r="AI32" s="1">
        <f t="shared" si="28"/>
        <v>90</v>
      </c>
      <c r="AJ32" s="9">
        <f t="shared" si="1"/>
        <v>0</v>
      </c>
      <c r="AK32" s="9">
        <f t="shared" si="2"/>
        <v>1.2999999999999999E-2</v>
      </c>
      <c r="AL32" s="9">
        <f t="shared" si="3"/>
        <v>1.2919999999999999E-2</v>
      </c>
      <c r="AM32" s="9">
        <f t="shared" si="4"/>
        <v>8.0000000000000007E-5</v>
      </c>
      <c r="AN32" s="9">
        <f t="shared" si="5"/>
        <v>0</v>
      </c>
      <c r="AO32" s="9">
        <f t="shared" si="6"/>
        <v>1.8E-3</v>
      </c>
      <c r="AP32" s="1">
        <f t="shared" si="21"/>
        <v>89</v>
      </c>
      <c r="AQ32" s="1">
        <f t="shared" si="21"/>
        <v>1</v>
      </c>
      <c r="AR32" s="1"/>
      <c r="AS32" s="1">
        <f t="shared" si="22"/>
        <v>0</v>
      </c>
      <c r="AT32" s="1">
        <f t="shared" si="29"/>
        <v>90</v>
      </c>
      <c r="AU32" s="1">
        <f t="shared" si="7"/>
        <v>640</v>
      </c>
      <c r="AV32" s="9">
        <f t="shared" si="23"/>
        <v>1.2800000000000001E-2</v>
      </c>
      <c r="AW32" s="9">
        <f t="shared" si="8"/>
        <v>1.274E-2</v>
      </c>
      <c r="AX32" s="9">
        <f t="shared" si="9"/>
        <v>6.0000000000000002E-5</v>
      </c>
      <c r="AY32" s="9">
        <f t="shared" si="10"/>
        <v>0</v>
      </c>
      <c r="AZ32" s="9">
        <f t="shared" si="11"/>
        <v>1.8E-3</v>
      </c>
      <c r="BA32" s="1">
        <f t="shared" si="24"/>
        <v>0</v>
      </c>
      <c r="BJ32" s="7">
        <f t="shared" ref="BJ32:BK47" si="31">+BJ31+1</f>
        <v>34</v>
      </c>
      <c r="BK32" s="7">
        <f t="shared" si="31"/>
        <v>19</v>
      </c>
      <c r="BL32" s="1">
        <f t="shared" si="12"/>
        <v>38621.271997332333</v>
      </c>
      <c r="BM32" s="74">
        <f>+EvolOf!H21</f>
        <v>1606</v>
      </c>
      <c r="BN32" s="1">
        <f t="shared" si="13"/>
        <v>47610</v>
      </c>
      <c r="BO32" s="1">
        <f t="shared" si="25"/>
        <v>-8988.7280026676672</v>
      </c>
      <c r="BP32" s="36">
        <f t="shared" si="26"/>
        <v>-0.18879915989640128</v>
      </c>
      <c r="BQ32" s="1">
        <f t="shared" si="14"/>
        <v>80797231.105941862</v>
      </c>
      <c r="BR32" s="1">
        <f t="shared" si="15"/>
        <v>38621.271997332333</v>
      </c>
      <c r="BS32" s="1">
        <f t="shared" si="16"/>
        <v>38383.60263119491</v>
      </c>
    </row>
    <row r="33" spans="1:85" x14ac:dyDescent="0.3">
      <c r="B33" s="1">
        <f t="shared" si="0"/>
        <v>755</v>
      </c>
      <c r="C33" s="1">
        <v>20</v>
      </c>
      <c r="D33" s="1">
        <v>49244</v>
      </c>
      <c r="E33" s="1">
        <v>749</v>
      </c>
      <c r="F33" s="1">
        <v>0</v>
      </c>
      <c r="G33" s="1">
        <v>6</v>
      </c>
      <c r="H33" s="1">
        <v>0</v>
      </c>
      <c r="I33" s="1">
        <v>0</v>
      </c>
      <c r="J33" s="5">
        <v>53.99</v>
      </c>
      <c r="K33" s="5">
        <v>1.35</v>
      </c>
      <c r="L33" s="5">
        <v>10.6</v>
      </c>
      <c r="M33" s="111">
        <v>2.36</v>
      </c>
      <c r="N33" s="1">
        <v>170</v>
      </c>
      <c r="O33" s="1">
        <v>575</v>
      </c>
      <c r="P33" s="1">
        <v>571</v>
      </c>
      <c r="Q33" s="1">
        <v>4</v>
      </c>
      <c r="R33" s="1">
        <v>0</v>
      </c>
      <c r="S33" s="1">
        <v>0</v>
      </c>
      <c r="T33" s="1">
        <v>278</v>
      </c>
      <c r="U33" s="1">
        <v>29</v>
      </c>
      <c r="V33" s="1">
        <v>740</v>
      </c>
      <c r="W33" s="1">
        <v>4</v>
      </c>
      <c r="X33" s="1">
        <v>0</v>
      </c>
      <c r="Y33" s="114">
        <v>1.97</v>
      </c>
      <c r="AA33" s="1">
        <f t="shared" si="17"/>
        <v>49273</v>
      </c>
      <c r="AB33" s="1">
        <f t="shared" si="17"/>
        <v>1489</v>
      </c>
      <c r="AC33" s="1">
        <f t="shared" si="18"/>
        <v>10</v>
      </c>
      <c r="AD33" s="1">
        <f t="shared" si="19"/>
        <v>0</v>
      </c>
      <c r="AE33" s="1">
        <f t="shared" si="27"/>
        <v>103</v>
      </c>
      <c r="AF33" s="1">
        <f t="shared" si="20"/>
        <v>2</v>
      </c>
      <c r="AG33" s="1">
        <f t="shared" si="20"/>
        <v>0</v>
      </c>
      <c r="AH33" s="1">
        <f t="shared" si="20"/>
        <v>0</v>
      </c>
      <c r="AI33" s="1">
        <f t="shared" si="28"/>
        <v>105</v>
      </c>
      <c r="AJ33" s="9">
        <f t="shared" si="1"/>
        <v>0</v>
      </c>
      <c r="AK33" s="9">
        <f t="shared" si="2"/>
        <v>1.5100000000000001E-2</v>
      </c>
      <c r="AL33" s="9">
        <f t="shared" si="3"/>
        <v>1.498E-2</v>
      </c>
      <c r="AM33" s="9">
        <f t="shared" si="4"/>
        <v>1.2E-4</v>
      </c>
      <c r="AN33" s="9">
        <f t="shared" si="5"/>
        <v>0</v>
      </c>
      <c r="AO33" s="9">
        <f t="shared" si="6"/>
        <v>2.0999999999999999E-3</v>
      </c>
      <c r="AP33" s="1">
        <f t="shared" si="21"/>
        <v>103</v>
      </c>
      <c r="AQ33" s="1">
        <f t="shared" si="21"/>
        <v>1</v>
      </c>
      <c r="AR33" s="1"/>
      <c r="AS33" s="1">
        <f t="shared" si="22"/>
        <v>0</v>
      </c>
      <c r="AT33" s="1">
        <f t="shared" si="29"/>
        <v>104</v>
      </c>
      <c r="AU33" s="1">
        <f t="shared" si="7"/>
        <v>744</v>
      </c>
      <c r="AV33" s="9">
        <f t="shared" si="23"/>
        <v>1.4880000000000001E-2</v>
      </c>
      <c r="AW33" s="9">
        <f t="shared" si="8"/>
        <v>1.4800000000000001E-2</v>
      </c>
      <c r="AX33" s="9">
        <f t="shared" si="9"/>
        <v>8.0000000000000007E-5</v>
      </c>
      <c r="AY33" s="9">
        <f t="shared" si="10"/>
        <v>0</v>
      </c>
      <c r="AZ33" s="9">
        <f t="shared" si="11"/>
        <v>2.0799999999999998E-3</v>
      </c>
      <c r="BA33" s="1">
        <f t="shared" si="24"/>
        <v>0</v>
      </c>
      <c r="BJ33" s="7">
        <f t="shared" si="31"/>
        <v>35</v>
      </c>
      <c r="BK33" s="7">
        <f t="shared" si="31"/>
        <v>20</v>
      </c>
      <c r="BL33" s="1">
        <f t="shared" si="12"/>
        <v>0</v>
      </c>
      <c r="BM33" s="74">
        <f>+EvolOf!H22</f>
        <v>2117</v>
      </c>
      <c r="BN33" s="1">
        <f t="shared" si="13"/>
        <v>0</v>
      </c>
      <c r="BO33" s="1">
        <f t="shared" si="25"/>
        <v>0</v>
      </c>
      <c r="BP33" s="36">
        <f t="shared" si="26"/>
        <v>0</v>
      </c>
      <c r="BQ33" s="1">
        <f t="shared" si="14"/>
        <v>0</v>
      </c>
      <c r="BR33" s="1">
        <f t="shared" si="15"/>
        <v>44860.092858439864</v>
      </c>
      <c r="BS33" s="1">
        <f t="shared" si="16"/>
        <v>44503.588809233726</v>
      </c>
    </row>
    <row r="34" spans="1:85" x14ac:dyDescent="0.3">
      <c r="B34" s="1">
        <f t="shared" si="0"/>
        <v>882</v>
      </c>
      <c r="C34" s="1">
        <v>21</v>
      </c>
      <c r="D34" s="1">
        <v>49117</v>
      </c>
      <c r="E34" s="1">
        <v>874</v>
      </c>
      <c r="F34" s="1">
        <v>0</v>
      </c>
      <c r="G34" s="1">
        <v>8</v>
      </c>
      <c r="H34" s="1">
        <v>0</v>
      </c>
      <c r="I34" s="1">
        <v>0</v>
      </c>
      <c r="J34" s="5">
        <v>53.99</v>
      </c>
      <c r="K34" s="5">
        <v>1.36</v>
      </c>
      <c r="L34" s="5">
        <v>13.2</v>
      </c>
      <c r="M34" s="111">
        <v>2.67</v>
      </c>
      <c r="N34" s="1">
        <v>200</v>
      </c>
      <c r="O34" s="1">
        <v>671</v>
      </c>
      <c r="P34" s="1">
        <v>666</v>
      </c>
      <c r="Q34" s="1">
        <v>5</v>
      </c>
      <c r="R34" s="1">
        <v>0</v>
      </c>
      <c r="S34" s="1">
        <v>0</v>
      </c>
      <c r="T34" s="1">
        <v>332</v>
      </c>
      <c r="U34" s="1">
        <v>34</v>
      </c>
      <c r="V34" s="1">
        <v>866</v>
      </c>
      <c r="W34" s="1">
        <v>6</v>
      </c>
      <c r="X34" s="1">
        <v>0</v>
      </c>
      <c r="Y34" s="114">
        <v>1.86</v>
      </c>
      <c r="AA34" s="1">
        <f t="shared" si="17"/>
        <v>49151</v>
      </c>
      <c r="AB34" s="1">
        <f t="shared" si="17"/>
        <v>1740</v>
      </c>
      <c r="AC34" s="1">
        <f t="shared" si="18"/>
        <v>14</v>
      </c>
      <c r="AD34" s="1">
        <f t="shared" si="19"/>
        <v>0</v>
      </c>
      <c r="AE34" s="1">
        <f t="shared" si="27"/>
        <v>125</v>
      </c>
      <c r="AF34" s="1">
        <f t="shared" si="20"/>
        <v>2</v>
      </c>
      <c r="AG34" s="1">
        <f t="shared" si="20"/>
        <v>0</v>
      </c>
      <c r="AH34" s="1">
        <f t="shared" si="20"/>
        <v>0</v>
      </c>
      <c r="AI34" s="1">
        <f t="shared" si="28"/>
        <v>127</v>
      </c>
      <c r="AJ34" s="9">
        <f t="shared" si="1"/>
        <v>0</v>
      </c>
      <c r="AK34" s="9">
        <f t="shared" si="2"/>
        <v>1.7639999999999999E-2</v>
      </c>
      <c r="AL34" s="9">
        <f t="shared" si="3"/>
        <v>1.7479999999999999E-2</v>
      </c>
      <c r="AM34" s="9">
        <f t="shared" si="4"/>
        <v>1.6000000000000001E-4</v>
      </c>
      <c r="AN34" s="9">
        <f t="shared" si="5"/>
        <v>0</v>
      </c>
      <c r="AO34" s="9">
        <f t="shared" si="6"/>
        <v>2.5400000000000002E-3</v>
      </c>
      <c r="AP34" s="1">
        <f t="shared" si="21"/>
        <v>126</v>
      </c>
      <c r="AQ34" s="1">
        <f t="shared" si="21"/>
        <v>2</v>
      </c>
      <c r="AR34" s="1"/>
      <c r="AS34" s="1">
        <f t="shared" si="22"/>
        <v>0</v>
      </c>
      <c r="AT34" s="1">
        <f t="shared" si="29"/>
        <v>128</v>
      </c>
      <c r="AU34" s="1">
        <f t="shared" si="7"/>
        <v>872</v>
      </c>
      <c r="AV34" s="9">
        <f t="shared" si="23"/>
        <v>1.7440000000000001E-2</v>
      </c>
      <c r="AW34" s="9">
        <f t="shared" si="8"/>
        <v>1.7319999999999999E-2</v>
      </c>
      <c r="AX34" s="9">
        <f t="shared" si="9"/>
        <v>1.2E-4</v>
      </c>
      <c r="AY34" s="9">
        <f t="shared" si="10"/>
        <v>0</v>
      </c>
      <c r="AZ34" s="9">
        <f t="shared" si="11"/>
        <v>2.5600000000000002E-3</v>
      </c>
      <c r="BA34" s="1">
        <f t="shared" si="24"/>
        <v>0</v>
      </c>
      <c r="BJ34" s="7">
        <f t="shared" si="31"/>
        <v>36</v>
      </c>
      <c r="BK34" s="7">
        <f t="shared" si="31"/>
        <v>21</v>
      </c>
      <c r="BL34" s="1">
        <f t="shared" si="12"/>
        <v>0</v>
      </c>
      <c r="BM34" s="74">
        <f>+EvolOf!H23</f>
        <v>2929</v>
      </c>
      <c r="BN34" s="1">
        <f t="shared" si="13"/>
        <v>0</v>
      </c>
      <c r="BO34" s="1">
        <f t="shared" si="25"/>
        <v>0</v>
      </c>
      <c r="BP34" s="36">
        <f t="shared" si="26"/>
        <v>0</v>
      </c>
      <c r="BQ34" s="1">
        <f t="shared" si="14"/>
        <v>0</v>
      </c>
      <c r="BR34" s="1">
        <f t="shared" si="15"/>
        <v>52406.095233303262</v>
      </c>
      <c r="BS34" s="1">
        <f t="shared" si="16"/>
        <v>51930.756501028402</v>
      </c>
    </row>
    <row r="35" spans="1:85" x14ac:dyDescent="0.3">
      <c r="B35" s="1">
        <f t="shared" si="0"/>
        <v>1030</v>
      </c>
      <c r="C35" s="1">
        <v>22</v>
      </c>
      <c r="D35" s="1">
        <v>48968</v>
      </c>
      <c r="E35" s="1">
        <v>1019</v>
      </c>
      <c r="F35" s="1">
        <v>0</v>
      </c>
      <c r="G35" s="1">
        <v>11</v>
      </c>
      <c r="H35" s="1">
        <v>0</v>
      </c>
      <c r="I35" s="1">
        <v>0</v>
      </c>
      <c r="J35" s="5">
        <v>53.99</v>
      </c>
      <c r="K35" s="5">
        <v>1.37</v>
      </c>
      <c r="L35" s="5">
        <v>13.6</v>
      </c>
      <c r="M35" s="111">
        <v>2.71</v>
      </c>
      <c r="N35" s="1">
        <v>233</v>
      </c>
      <c r="O35" s="1">
        <v>788</v>
      </c>
      <c r="P35" s="1">
        <v>780</v>
      </c>
      <c r="Q35" s="1">
        <v>7</v>
      </c>
      <c r="R35" s="1">
        <v>0</v>
      </c>
      <c r="S35" s="1">
        <v>0</v>
      </c>
      <c r="T35" s="1">
        <v>390</v>
      </c>
      <c r="U35" s="1">
        <v>40</v>
      </c>
      <c r="V35" s="1">
        <v>1012</v>
      </c>
      <c r="W35" s="1">
        <v>8</v>
      </c>
      <c r="X35" s="1">
        <v>0</v>
      </c>
      <c r="Y35" s="114">
        <v>1.82</v>
      </c>
      <c r="AA35" s="1">
        <f t="shared" si="17"/>
        <v>49008</v>
      </c>
      <c r="AB35" s="1">
        <f t="shared" si="17"/>
        <v>2031</v>
      </c>
      <c r="AC35" s="1">
        <f t="shared" si="18"/>
        <v>19</v>
      </c>
      <c r="AD35" s="1">
        <f t="shared" si="19"/>
        <v>0</v>
      </c>
      <c r="AE35" s="1">
        <f t="shared" si="27"/>
        <v>145</v>
      </c>
      <c r="AF35" s="1">
        <f t="shared" si="20"/>
        <v>3</v>
      </c>
      <c r="AG35" s="1">
        <f t="shared" si="20"/>
        <v>0</v>
      </c>
      <c r="AH35" s="1">
        <f t="shared" si="20"/>
        <v>0</v>
      </c>
      <c r="AI35" s="1">
        <f t="shared" si="28"/>
        <v>148</v>
      </c>
      <c r="AJ35" s="9">
        <f t="shared" si="1"/>
        <v>0</v>
      </c>
      <c r="AK35" s="9">
        <f t="shared" si="2"/>
        <v>2.06E-2</v>
      </c>
      <c r="AL35" s="9">
        <f t="shared" si="3"/>
        <v>2.0379999999999999E-2</v>
      </c>
      <c r="AM35" s="9">
        <f t="shared" si="4"/>
        <v>2.2000000000000001E-4</v>
      </c>
      <c r="AN35" s="9">
        <f t="shared" si="5"/>
        <v>0</v>
      </c>
      <c r="AO35" s="9">
        <f t="shared" si="6"/>
        <v>2.96E-3</v>
      </c>
      <c r="AP35" s="1">
        <f t="shared" si="21"/>
        <v>146</v>
      </c>
      <c r="AQ35" s="1">
        <f t="shared" si="21"/>
        <v>2</v>
      </c>
      <c r="AR35" s="1"/>
      <c r="AS35" s="1">
        <f t="shared" si="22"/>
        <v>0</v>
      </c>
      <c r="AT35" s="1">
        <f t="shared" si="29"/>
        <v>148</v>
      </c>
      <c r="AU35" s="1">
        <f t="shared" si="7"/>
        <v>1020</v>
      </c>
      <c r="AV35" s="9">
        <f t="shared" si="23"/>
        <v>2.0400000000000001E-2</v>
      </c>
      <c r="AW35" s="9">
        <f t="shared" si="8"/>
        <v>2.0240000000000001E-2</v>
      </c>
      <c r="AX35" s="9">
        <f t="shared" si="9"/>
        <v>1.6000000000000001E-4</v>
      </c>
      <c r="AY35" s="9">
        <f t="shared" si="10"/>
        <v>0</v>
      </c>
      <c r="AZ35" s="9">
        <f t="shared" si="11"/>
        <v>2.96E-3</v>
      </c>
      <c r="BA35" s="1">
        <f t="shared" si="24"/>
        <v>0</v>
      </c>
      <c r="BJ35" s="7">
        <f t="shared" si="31"/>
        <v>37</v>
      </c>
      <c r="BK35" s="7">
        <f t="shared" si="31"/>
        <v>22</v>
      </c>
      <c r="BL35" s="1">
        <f t="shared" si="12"/>
        <v>0</v>
      </c>
      <c r="BM35" s="74">
        <f>+EvolOf!H24</f>
        <v>4130</v>
      </c>
      <c r="BN35" s="1">
        <f t="shared" si="13"/>
        <v>0</v>
      </c>
      <c r="BO35" s="1">
        <f t="shared" si="25"/>
        <v>0</v>
      </c>
      <c r="BP35" s="36">
        <f t="shared" si="26"/>
        <v>0</v>
      </c>
      <c r="BQ35" s="1">
        <f t="shared" si="14"/>
        <v>0</v>
      </c>
      <c r="BR35" s="1">
        <f t="shared" si="15"/>
        <v>61199.861780388164</v>
      </c>
      <c r="BS35" s="1">
        <f t="shared" si="16"/>
        <v>60546.271023510235</v>
      </c>
    </row>
    <row r="36" spans="1:85" x14ac:dyDescent="0.3">
      <c r="B36" s="1">
        <f t="shared" si="0"/>
        <v>1202</v>
      </c>
      <c r="C36" s="1">
        <v>23</v>
      </c>
      <c r="D36" s="1">
        <v>48797</v>
      </c>
      <c r="E36" s="1">
        <v>1187</v>
      </c>
      <c r="F36" s="1">
        <v>0</v>
      </c>
      <c r="G36" s="1">
        <v>15</v>
      </c>
      <c r="H36" s="1">
        <v>0</v>
      </c>
      <c r="I36" s="1">
        <v>0</v>
      </c>
      <c r="J36" s="5">
        <v>53.99</v>
      </c>
      <c r="K36" s="5">
        <v>1.37</v>
      </c>
      <c r="L36" s="5">
        <v>13.9</v>
      </c>
      <c r="M36" s="111">
        <v>2.5299999999999998</v>
      </c>
      <c r="N36" s="1">
        <v>273</v>
      </c>
      <c r="O36" s="1">
        <v>919</v>
      </c>
      <c r="P36" s="1">
        <v>908</v>
      </c>
      <c r="Q36" s="1">
        <v>10</v>
      </c>
      <c r="R36" s="1">
        <v>0</v>
      </c>
      <c r="S36" s="1">
        <v>0</v>
      </c>
      <c r="T36" s="1">
        <v>459</v>
      </c>
      <c r="U36" s="1">
        <v>46</v>
      </c>
      <c r="V36" s="1">
        <v>1180</v>
      </c>
      <c r="W36" s="1">
        <v>12</v>
      </c>
      <c r="X36" s="1">
        <v>0</v>
      </c>
      <c r="Y36" s="114">
        <v>1.86</v>
      </c>
      <c r="AA36" s="1">
        <f t="shared" si="17"/>
        <v>48843</v>
      </c>
      <c r="AB36" s="1">
        <f t="shared" si="17"/>
        <v>2367</v>
      </c>
      <c r="AC36" s="1">
        <f t="shared" si="18"/>
        <v>27</v>
      </c>
      <c r="AD36" s="1">
        <f t="shared" si="19"/>
        <v>0</v>
      </c>
      <c r="AE36" s="1">
        <f t="shared" si="27"/>
        <v>168</v>
      </c>
      <c r="AF36" s="1">
        <f t="shared" si="20"/>
        <v>4</v>
      </c>
      <c r="AG36" s="1">
        <f t="shared" si="20"/>
        <v>0</v>
      </c>
      <c r="AH36" s="1">
        <f t="shared" si="20"/>
        <v>0</v>
      </c>
      <c r="AI36" s="1">
        <f t="shared" si="28"/>
        <v>172</v>
      </c>
      <c r="AJ36" s="9">
        <f t="shared" si="1"/>
        <v>0</v>
      </c>
      <c r="AK36" s="9">
        <f t="shared" si="2"/>
        <v>2.4039999999999999E-2</v>
      </c>
      <c r="AL36" s="9">
        <f t="shared" si="3"/>
        <v>2.3740000000000001E-2</v>
      </c>
      <c r="AM36" s="9">
        <f t="shared" si="4"/>
        <v>2.9999999999999997E-4</v>
      </c>
      <c r="AN36" s="9">
        <f t="shared" si="5"/>
        <v>0</v>
      </c>
      <c r="AO36" s="9">
        <f t="shared" si="6"/>
        <v>3.4399999999999999E-3</v>
      </c>
      <c r="AP36" s="1">
        <f t="shared" si="21"/>
        <v>168</v>
      </c>
      <c r="AQ36" s="1">
        <f t="shared" si="21"/>
        <v>4</v>
      </c>
      <c r="AR36" s="1"/>
      <c r="AS36" s="1">
        <f t="shared" si="22"/>
        <v>0</v>
      </c>
      <c r="AT36" s="1">
        <f t="shared" si="29"/>
        <v>172</v>
      </c>
      <c r="AU36" s="1">
        <f t="shared" si="7"/>
        <v>1192</v>
      </c>
      <c r="AV36" s="9">
        <f t="shared" si="23"/>
        <v>2.384E-2</v>
      </c>
      <c r="AW36" s="9">
        <f t="shared" si="8"/>
        <v>2.3599999999999999E-2</v>
      </c>
      <c r="AX36" s="9">
        <f t="shared" si="9"/>
        <v>2.4000000000000001E-4</v>
      </c>
      <c r="AY36" s="9">
        <f t="shared" si="10"/>
        <v>0</v>
      </c>
      <c r="AZ36" s="9">
        <f t="shared" si="11"/>
        <v>3.4399999999999999E-3</v>
      </c>
      <c r="BA36" s="1">
        <f t="shared" si="24"/>
        <v>0</v>
      </c>
      <c r="BJ36" s="7">
        <f t="shared" si="31"/>
        <v>38</v>
      </c>
      <c r="BK36" s="7">
        <f t="shared" si="31"/>
        <v>23</v>
      </c>
      <c r="BL36" s="1">
        <f t="shared" si="12"/>
        <v>0</v>
      </c>
      <c r="BM36" s="74">
        <f>+EvolOf!H25</f>
        <v>5844</v>
      </c>
      <c r="BN36" s="1">
        <f t="shared" si="13"/>
        <v>0</v>
      </c>
      <c r="BO36" s="1">
        <f t="shared" si="25"/>
        <v>0</v>
      </c>
      <c r="BP36" s="36">
        <f t="shared" si="26"/>
        <v>0</v>
      </c>
      <c r="BQ36" s="1">
        <f t="shared" si="14"/>
        <v>0</v>
      </c>
      <c r="BR36" s="1">
        <f t="shared" si="15"/>
        <v>71419.644524297648</v>
      </c>
      <c r="BS36" s="1">
        <f t="shared" si="16"/>
        <v>70528.384401282281</v>
      </c>
      <c r="CD36" s="1"/>
      <c r="CE36" s="1"/>
      <c r="CF36" s="1"/>
      <c r="CG36" s="1"/>
    </row>
    <row r="37" spans="1:85" x14ac:dyDescent="0.3">
      <c r="B37" s="1">
        <f t="shared" si="0"/>
        <v>1385</v>
      </c>
      <c r="C37" s="1">
        <v>24</v>
      </c>
      <c r="D37" s="1">
        <v>48613</v>
      </c>
      <c r="E37" s="1">
        <v>1366</v>
      </c>
      <c r="F37" s="1">
        <v>0</v>
      </c>
      <c r="G37" s="1">
        <v>19</v>
      </c>
      <c r="H37" s="1">
        <v>0</v>
      </c>
      <c r="I37" s="1">
        <v>0</v>
      </c>
      <c r="J37" s="5">
        <v>53.99</v>
      </c>
      <c r="K37" s="5">
        <v>1.38</v>
      </c>
      <c r="L37" s="5">
        <v>14.2</v>
      </c>
      <c r="M37" s="111">
        <v>2.59</v>
      </c>
      <c r="N37" s="1">
        <v>318</v>
      </c>
      <c r="O37" s="1">
        <v>1058</v>
      </c>
      <c r="P37" s="1">
        <v>1044</v>
      </c>
      <c r="Q37" s="1">
        <v>13</v>
      </c>
      <c r="R37" s="1">
        <v>0</v>
      </c>
      <c r="S37" s="1">
        <v>0</v>
      </c>
      <c r="T37" s="1">
        <v>534</v>
      </c>
      <c r="U37" s="1">
        <v>53</v>
      </c>
      <c r="V37" s="1">
        <v>1360</v>
      </c>
      <c r="W37" s="1">
        <v>16</v>
      </c>
      <c r="X37" s="1">
        <v>0</v>
      </c>
      <c r="Y37" s="114">
        <v>2.02</v>
      </c>
      <c r="AA37" s="1">
        <f t="shared" si="17"/>
        <v>48666</v>
      </c>
      <c r="AB37" s="1">
        <f t="shared" si="17"/>
        <v>2726</v>
      </c>
      <c r="AC37" s="1">
        <f t="shared" si="18"/>
        <v>35</v>
      </c>
      <c r="AD37" s="1">
        <f t="shared" si="19"/>
        <v>0</v>
      </c>
      <c r="AE37" s="1">
        <f t="shared" si="27"/>
        <v>179</v>
      </c>
      <c r="AF37" s="1">
        <f t="shared" si="20"/>
        <v>4</v>
      </c>
      <c r="AG37" s="1">
        <f t="shared" si="20"/>
        <v>0</v>
      </c>
      <c r="AH37" s="1">
        <f t="shared" si="20"/>
        <v>0</v>
      </c>
      <c r="AI37" s="1">
        <f t="shared" si="28"/>
        <v>183</v>
      </c>
      <c r="AJ37" s="9">
        <f t="shared" si="1"/>
        <v>0</v>
      </c>
      <c r="AK37" s="9">
        <f t="shared" si="2"/>
        <v>2.7699999999999999E-2</v>
      </c>
      <c r="AL37" s="9">
        <f t="shared" si="3"/>
        <v>2.7320000000000001E-2</v>
      </c>
      <c r="AM37" s="9">
        <f t="shared" si="4"/>
        <v>3.8000000000000002E-4</v>
      </c>
      <c r="AN37" s="9">
        <f t="shared" si="5"/>
        <v>0</v>
      </c>
      <c r="AO37" s="9">
        <f t="shared" si="6"/>
        <v>3.6600000000000001E-3</v>
      </c>
      <c r="AP37" s="1">
        <f t="shared" si="21"/>
        <v>180</v>
      </c>
      <c r="AQ37" s="1">
        <f t="shared" si="21"/>
        <v>4</v>
      </c>
      <c r="AR37" s="1"/>
      <c r="AS37" s="1">
        <f t="shared" si="22"/>
        <v>0</v>
      </c>
      <c r="AT37" s="1">
        <f t="shared" si="29"/>
        <v>184</v>
      </c>
      <c r="AU37" s="1">
        <f t="shared" si="7"/>
        <v>1376</v>
      </c>
      <c r="AV37" s="9">
        <f t="shared" si="23"/>
        <v>2.7519999999999999E-2</v>
      </c>
      <c r="AW37" s="9">
        <f t="shared" si="8"/>
        <v>2.7199999999999998E-2</v>
      </c>
      <c r="AX37" s="9">
        <f t="shared" si="9"/>
        <v>3.2000000000000003E-4</v>
      </c>
      <c r="AY37" s="9">
        <f t="shared" si="10"/>
        <v>0</v>
      </c>
      <c r="AZ37" s="9">
        <f t="shared" si="11"/>
        <v>3.6800000000000001E-3</v>
      </c>
      <c r="BA37" s="1">
        <f t="shared" si="24"/>
        <v>0</v>
      </c>
      <c r="BJ37" s="7">
        <f t="shared" si="31"/>
        <v>39</v>
      </c>
      <c r="BK37" s="7">
        <f t="shared" si="31"/>
        <v>24</v>
      </c>
      <c r="BL37" s="1">
        <f t="shared" si="12"/>
        <v>0</v>
      </c>
      <c r="BM37" s="74">
        <f>+EvolOf!H26</f>
        <v>7698</v>
      </c>
      <c r="BN37" s="1">
        <f t="shared" si="13"/>
        <v>0</v>
      </c>
      <c r="BO37" s="1">
        <f t="shared" si="25"/>
        <v>0</v>
      </c>
      <c r="BP37" s="36">
        <f t="shared" si="26"/>
        <v>0</v>
      </c>
      <c r="BQ37" s="1">
        <f t="shared" si="14"/>
        <v>0</v>
      </c>
      <c r="BR37" s="1">
        <f t="shared" si="15"/>
        <v>82293.018025085054</v>
      </c>
      <c r="BS37" s="1">
        <f t="shared" si="16"/>
        <v>81164.088535932256</v>
      </c>
      <c r="CD37" s="1"/>
      <c r="CE37" s="1"/>
      <c r="CF37" s="1"/>
      <c r="CG37" s="1"/>
    </row>
    <row r="38" spans="1:85" x14ac:dyDescent="0.3">
      <c r="B38" s="1">
        <f t="shared" si="0"/>
        <v>1601</v>
      </c>
      <c r="C38" s="1">
        <v>25</v>
      </c>
      <c r="D38" s="1">
        <v>48397</v>
      </c>
      <c r="E38" s="1">
        <v>1575</v>
      </c>
      <c r="F38" s="1">
        <v>0</v>
      </c>
      <c r="G38" s="1">
        <v>26</v>
      </c>
      <c r="H38" s="1">
        <v>0</v>
      </c>
      <c r="I38" s="1">
        <v>0</v>
      </c>
      <c r="J38" s="5">
        <v>53.99</v>
      </c>
      <c r="K38" s="5">
        <v>1.39</v>
      </c>
      <c r="L38" s="5">
        <v>14.8</v>
      </c>
      <c r="M38" s="111">
        <v>2.5</v>
      </c>
      <c r="N38" s="1">
        <v>370</v>
      </c>
      <c r="O38" s="1">
        <v>1222</v>
      </c>
      <c r="P38" s="1">
        <v>1202</v>
      </c>
      <c r="Q38" s="1">
        <v>19</v>
      </c>
      <c r="R38" s="1">
        <v>0</v>
      </c>
      <c r="S38" s="1">
        <v>0</v>
      </c>
      <c r="T38" s="1">
        <v>617</v>
      </c>
      <c r="U38" s="1">
        <v>62</v>
      </c>
      <c r="V38" s="1">
        <v>1569</v>
      </c>
      <c r="W38" s="1">
        <v>22</v>
      </c>
      <c r="X38" s="1">
        <v>0</v>
      </c>
      <c r="Y38" s="114">
        <v>1.97</v>
      </c>
      <c r="AA38" s="1">
        <f t="shared" si="17"/>
        <v>48459</v>
      </c>
      <c r="AB38" s="1">
        <f t="shared" si="17"/>
        <v>3144</v>
      </c>
      <c r="AC38" s="1">
        <f t="shared" si="18"/>
        <v>48</v>
      </c>
      <c r="AD38" s="1">
        <f t="shared" si="19"/>
        <v>0</v>
      </c>
      <c r="AE38" s="1">
        <f t="shared" si="27"/>
        <v>209</v>
      </c>
      <c r="AF38" s="1">
        <f t="shared" si="20"/>
        <v>7</v>
      </c>
      <c r="AG38" s="1">
        <f t="shared" si="20"/>
        <v>0</v>
      </c>
      <c r="AH38" s="1">
        <f t="shared" si="20"/>
        <v>0</v>
      </c>
      <c r="AI38" s="1">
        <f t="shared" si="28"/>
        <v>216</v>
      </c>
      <c r="AJ38" s="9">
        <f t="shared" si="1"/>
        <v>0</v>
      </c>
      <c r="AK38" s="9">
        <f t="shared" si="2"/>
        <v>3.202E-2</v>
      </c>
      <c r="AL38" s="9">
        <f t="shared" si="3"/>
        <v>3.15E-2</v>
      </c>
      <c r="AM38" s="9">
        <f t="shared" si="4"/>
        <v>5.1999999999999995E-4</v>
      </c>
      <c r="AN38" s="9">
        <f t="shared" si="5"/>
        <v>0</v>
      </c>
      <c r="AO38" s="9">
        <f t="shared" si="6"/>
        <v>4.3200000000000001E-3</v>
      </c>
      <c r="AP38" s="1">
        <f t="shared" si="21"/>
        <v>209</v>
      </c>
      <c r="AQ38" s="1">
        <f t="shared" si="21"/>
        <v>6</v>
      </c>
      <c r="AR38" s="1"/>
      <c r="AS38" s="1">
        <f t="shared" si="22"/>
        <v>0</v>
      </c>
      <c r="AT38" s="1">
        <f t="shared" si="29"/>
        <v>215</v>
      </c>
      <c r="AU38" s="1">
        <f t="shared" si="7"/>
        <v>1591</v>
      </c>
      <c r="AV38" s="9">
        <f t="shared" si="23"/>
        <v>3.1820000000000001E-2</v>
      </c>
      <c r="AW38" s="9">
        <f t="shared" si="8"/>
        <v>3.1379999999999998E-2</v>
      </c>
      <c r="AX38" s="9">
        <f t="shared" si="9"/>
        <v>4.4000000000000002E-4</v>
      </c>
      <c r="AY38" s="9">
        <f t="shared" si="10"/>
        <v>0</v>
      </c>
      <c r="AZ38" s="9">
        <f t="shared" si="11"/>
        <v>4.3E-3</v>
      </c>
      <c r="BA38" s="1">
        <f t="shared" si="24"/>
        <v>0</v>
      </c>
      <c r="BJ38" s="7">
        <f t="shared" si="31"/>
        <v>40</v>
      </c>
      <c r="BK38" s="7">
        <f t="shared" si="31"/>
        <v>25</v>
      </c>
      <c r="BL38" s="1">
        <f t="shared" si="12"/>
        <v>0</v>
      </c>
      <c r="BM38" s="74">
        <f>+EvolOf!H27</f>
        <v>9149</v>
      </c>
      <c r="BN38" s="1">
        <f t="shared" si="13"/>
        <v>0</v>
      </c>
      <c r="BO38" s="1">
        <f t="shared" si="25"/>
        <v>0</v>
      </c>
      <c r="BP38" s="36">
        <f t="shared" si="26"/>
        <v>0</v>
      </c>
      <c r="BQ38" s="1">
        <f t="shared" si="14"/>
        <v>0</v>
      </c>
      <c r="BR38" s="1">
        <f t="shared" si="15"/>
        <v>95127.163796506269</v>
      </c>
      <c r="BS38" s="1">
        <f t="shared" si="16"/>
        <v>93582.312916612966</v>
      </c>
      <c r="CD38" s="1"/>
      <c r="CE38" s="1"/>
      <c r="CF38" s="1"/>
      <c r="CG38" s="1"/>
    </row>
    <row r="39" spans="1:85" x14ac:dyDescent="0.3">
      <c r="B39" s="1">
        <f t="shared" si="0"/>
        <v>1845</v>
      </c>
      <c r="C39" s="1">
        <v>26</v>
      </c>
      <c r="D39" s="1">
        <v>48153</v>
      </c>
      <c r="E39" s="1">
        <v>1813</v>
      </c>
      <c r="F39" s="1">
        <v>0</v>
      </c>
      <c r="G39" s="1">
        <v>32</v>
      </c>
      <c r="H39" s="1">
        <v>0</v>
      </c>
      <c r="I39" s="1">
        <v>0</v>
      </c>
      <c r="J39" s="5">
        <v>53.99</v>
      </c>
      <c r="K39" s="5">
        <v>1.39</v>
      </c>
      <c r="L39" s="5">
        <v>15.2</v>
      </c>
      <c r="M39" s="111">
        <v>2.3199999999999998</v>
      </c>
      <c r="N39" s="1">
        <v>430</v>
      </c>
      <c r="O39" s="1">
        <v>1406</v>
      </c>
      <c r="P39" s="1">
        <v>1381</v>
      </c>
      <c r="Q39" s="1">
        <v>23</v>
      </c>
      <c r="R39" s="1">
        <v>0</v>
      </c>
      <c r="S39" s="1">
        <v>0</v>
      </c>
      <c r="T39" s="1">
        <v>716</v>
      </c>
      <c r="U39" s="1">
        <v>72</v>
      </c>
      <c r="V39" s="1">
        <v>1807</v>
      </c>
      <c r="W39" s="1">
        <v>28</v>
      </c>
      <c r="X39" s="1">
        <v>0</v>
      </c>
      <c r="Y39" s="114">
        <v>1.8</v>
      </c>
      <c r="AA39" s="1">
        <f t="shared" si="17"/>
        <v>48225</v>
      </c>
      <c r="AB39" s="1">
        <f t="shared" si="17"/>
        <v>3620</v>
      </c>
      <c r="AC39" s="1">
        <f t="shared" si="18"/>
        <v>60</v>
      </c>
      <c r="AD39" s="1">
        <f t="shared" si="19"/>
        <v>0</v>
      </c>
      <c r="AE39" s="1">
        <f t="shared" si="27"/>
        <v>238</v>
      </c>
      <c r="AF39" s="1">
        <f t="shared" si="20"/>
        <v>6</v>
      </c>
      <c r="AG39" s="1">
        <f t="shared" si="20"/>
        <v>0</v>
      </c>
      <c r="AH39" s="1">
        <f t="shared" si="20"/>
        <v>0</v>
      </c>
      <c r="AI39" s="1">
        <f t="shared" si="28"/>
        <v>244</v>
      </c>
      <c r="AJ39" s="9">
        <f t="shared" si="1"/>
        <v>0</v>
      </c>
      <c r="AK39" s="9">
        <f t="shared" si="2"/>
        <v>3.6900000000000002E-2</v>
      </c>
      <c r="AL39" s="9">
        <f t="shared" si="3"/>
        <v>3.6260000000000001E-2</v>
      </c>
      <c r="AM39" s="9">
        <f t="shared" si="4"/>
        <v>6.4000000000000005E-4</v>
      </c>
      <c r="AN39" s="9">
        <f t="shared" si="5"/>
        <v>0</v>
      </c>
      <c r="AO39" s="9">
        <f t="shared" si="6"/>
        <v>4.8799999999999998E-3</v>
      </c>
      <c r="AP39" s="1">
        <f t="shared" si="21"/>
        <v>238</v>
      </c>
      <c r="AQ39" s="1">
        <f t="shared" si="21"/>
        <v>6</v>
      </c>
      <c r="AR39" s="1"/>
      <c r="AS39" s="1">
        <f t="shared" si="22"/>
        <v>0</v>
      </c>
      <c r="AT39" s="1">
        <f t="shared" si="29"/>
        <v>244</v>
      </c>
      <c r="AU39" s="1">
        <f t="shared" si="7"/>
        <v>1835</v>
      </c>
      <c r="AV39" s="9">
        <f t="shared" si="23"/>
        <v>3.6700000000000003E-2</v>
      </c>
      <c r="AW39" s="9">
        <f t="shared" si="8"/>
        <v>3.6139999999999999E-2</v>
      </c>
      <c r="AX39" s="9">
        <f t="shared" si="9"/>
        <v>5.5999999999999995E-4</v>
      </c>
      <c r="AY39" s="9">
        <f t="shared" si="10"/>
        <v>0</v>
      </c>
      <c r="AZ39" s="9">
        <f t="shared" si="11"/>
        <v>4.8799999999999998E-3</v>
      </c>
      <c r="BA39" s="1">
        <f t="shared" si="24"/>
        <v>0</v>
      </c>
      <c r="BJ39" s="7">
        <f t="shared" si="31"/>
        <v>41</v>
      </c>
      <c r="BK39" s="7">
        <f t="shared" si="31"/>
        <v>26</v>
      </c>
      <c r="BL39" s="1">
        <f t="shared" si="12"/>
        <v>0</v>
      </c>
      <c r="BM39" s="74">
        <f>+EvolOf!H28</f>
        <v>11178</v>
      </c>
      <c r="BN39" s="1">
        <f t="shared" si="13"/>
        <v>0</v>
      </c>
      <c r="BO39" s="1">
        <f t="shared" si="25"/>
        <v>0</v>
      </c>
      <c r="BP39" s="36">
        <f t="shared" si="26"/>
        <v>0</v>
      </c>
      <c r="BQ39" s="1">
        <f t="shared" si="14"/>
        <v>0</v>
      </c>
      <c r="BR39" s="1">
        <f t="shared" si="15"/>
        <v>109624.99513088948</v>
      </c>
      <c r="BS39" s="1">
        <f t="shared" si="16"/>
        <v>107723.64020179004</v>
      </c>
      <c r="CD39" s="1"/>
      <c r="CE39" s="1"/>
      <c r="CF39" s="1"/>
      <c r="CG39" s="1"/>
    </row>
    <row r="40" spans="1:85" x14ac:dyDescent="0.3">
      <c r="B40" s="1">
        <f t="shared" si="0"/>
        <v>2085</v>
      </c>
      <c r="C40" s="1">
        <v>27</v>
      </c>
      <c r="D40" s="1">
        <v>47913</v>
      </c>
      <c r="E40" s="1">
        <v>2045</v>
      </c>
      <c r="F40" s="1">
        <v>0</v>
      </c>
      <c r="G40" s="1">
        <v>40</v>
      </c>
      <c r="H40" s="1">
        <v>0</v>
      </c>
      <c r="I40" s="1">
        <v>0</v>
      </c>
      <c r="J40" s="5">
        <v>53.99</v>
      </c>
      <c r="K40" s="5">
        <v>1.4</v>
      </c>
      <c r="L40" s="5">
        <v>15.5</v>
      </c>
      <c r="M40" s="111">
        <v>2.19</v>
      </c>
      <c r="N40" s="1">
        <v>496</v>
      </c>
      <c r="O40" s="1">
        <v>1579</v>
      </c>
      <c r="P40" s="1">
        <v>1549</v>
      </c>
      <c r="Q40" s="1">
        <v>29</v>
      </c>
      <c r="R40" s="1">
        <v>0</v>
      </c>
      <c r="S40" s="1">
        <v>0</v>
      </c>
      <c r="T40" s="1">
        <v>836</v>
      </c>
      <c r="U40" s="1">
        <v>85</v>
      </c>
      <c r="V40" s="1">
        <v>2039</v>
      </c>
      <c r="W40" s="1">
        <v>35</v>
      </c>
      <c r="X40" s="1">
        <v>0</v>
      </c>
      <c r="Y40" s="114">
        <v>1.74</v>
      </c>
      <c r="AA40" s="1">
        <f t="shared" si="17"/>
        <v>47998</v>
      </c>
      <c r="AB40" s="1">
        <f t="shared" si="17"/>
        <v>4084</v>
      </c>
      <c r="AC40" s="1">
        <f t="shared" si="18"/>
        <v>75</v>
      </c>
      <c r="AD40" s="1">
        <f t="shared" si="19"/>
        <v>0</v>
      </c>
      <c r="AE40" s="1">
        <f t="shared" si="27"/>
        <v>232</v>
      </c>
      <c r="AF40" s="1">
        <f t="shared" si="20"/>
        <v>8</v>
      </c>
      <c r="AG40" s="1">
        <f t="shared" si="20"/>
        <v>0</v>
      </c>
      <c r="AH40" s="1">
        <f t="shared" si="20"/>
        <v>0</v>
      </c>
      <c r="AI40" s="1">
        <f t="shared" si="28"/>
        <v>240</v>
      </c>
      <c r="AJ40" s="9">
        <f t="shared" si="1"/>
        <v>0</v>
      </c>
      <c r="AK40" s="9">
        <f t="shared" si="2"/>
        <v>4.1700000000000001E-2</v>
      </c>
      <c r="AL40" s="9">
        <f t="shared" si="3"/>
        <v>4.0899999999999999E-2</v>
      </c>
      <c r="AM40" s="9">
        <f t="shared" si="4"/>
        <v>8.0000000000000004E-4</v>
      </c>
      <c r="AN40" s="9">
        <f t="shared" si="5"/>
        <v>0</v>
      </c>
      <c r="AO40" s="9">
        <f t="shared" si="6"/>
        <v>4.7999999999999996E-3</v>
      </c>
      <c r="AP40" s="1">
        <f t="shared" si="21"/>
        <v>232</v>
      </c>
      <c r="AQ40" s="1">
        <f t="shared" si="21"/>
        <v>7</v>
      </c>
      <c r="AR40" s="1"/>
      <c r="AS40" s="1">
        <f t="shared" si="22"/>
        <v>0</v>
      </c>
      <c r="AT40" s="1">
        <f t="shared" si="29"/>
        <v>239</v>
      </c>
      <c r="AU40" s="1">
        <f t="shared" si="7"/>
        <v>2074</v>
      </c>
      <c r="AV40" s="9">
        <f t="shared" si="23"/>
        <v>4.1480000000000003E-2</v>
      </c>
      <c r="AW40" s="9">
        <f t="shared" si="8"/>
        <v>4.0779999999999997E-2</v>
      </c>
      <c r="AX40" s="9">
        <f t="shared" si="9"/>
        <v>6.9999999999999999E-4</v>
      </c>
      <c r="AY40" s="9">
        <f t="shared" si="10"/>
        <v>0</v>
      </c>
      <c r="AZ40" s="9">
        <f t="shared" si="11"/>
        <v>4.7800000000000004E-3</v>
      </c>
      <c r="BA40" s="1">
        <f t="shared" si="24"/>
        <v>0</v>
      </c>
      <c r="BJ40" s="7">
        <f t="shared" si="31"/>
        <v>42</v>
      </c>
      <c r="BK40" s="7">
        <f t="shared" si="31"/>
        <v>27</v>
      </c>
      <c r="BL40" s="1">
        <f t="shared" si="12"/>
        <v>0</v>
      </c>
      <c r="BM40" s="74">
        <f>+EvolOf!H29</f>
        <v>13716</v>
      </c>
      <c r="BN40" s="1">
        <f t="shared" si="13"/>
        <v>0</v>
      </c>
      <c r="BO40" s="1">
        <f t="shared" si="25"/>
        <v>0</v>
      </c>
      <c r="BP40" s="36">
        <f t="shared" si="26"/>
        <v>0</v>
      </c>
      <c r="BQ40" s="1">
        <f t="shared" si="14"/>
        <v>0</v>
      </c>
      <c r="BR40" s="1">
        <f t="shared" si="15"/>
        <v>123885.15709913526</v>
      </c>
      <c r="BS40" s="1">
        <f t="shared" si="16"/>
        <v>121508.46343776096</v>
      </c>
      <c r="CD40" s="1"/>
      <c r="CE40" s="1"/>
      <c r="CF40" s="1"/>
      <c r="CG40" s="1"/>
    </row>
    <row r="41" spans="1:85" x14ac:dyDescent="0.3">
      <c r="B41" s="1">
        <f t="shared" si="0"/>
        <v>2360</v>
      </c>
      <c r="C41" s="1">
        <v>28</v>
      </c>
      <c r="D41" s="1">
        <v>47638</v>
      </c>
      <c r="E41" s="1">
        <v>2309</v>
      </c>
      <c r="F41" s="1">
        <v>0</v>
      </c>
      <c r="G41" s="1">
        <v>50</v>
      </c>
      <c r="H41" s="1">
        <v>0</v>
      </c>
      <c r="I41" s="1">
        <v>1</v>
      </c>
      <c r="J41" s="5">
        <v>53.99</v>
      </c>
      <c r="K41" s="5">
        <v>1.42</v>
      </c>
      <c r="L41" s="5">
        <v>15.9</v>
      </c>
      <c r="M41" s="111">
        <v>2.1</v>
      </c>
      <c r="N41" s="1">
        <v>574</v>
      </c>
      <c r="O41" s="1">
        <v>1777</v>
      </c>
      <c r="P41" s="1">
        <v>1738</v>
      </c>
      <c r="Q41" s="1">
        <v>38</v>
      </c>
      <c r="R41" s="1">
        <v>0</v>
      </c>
      <c r="S41" s="1">
        <v>0</v>
      </c>
      <c r="T41" s="1">
        <v>974</v>
      </c>
      <c r="U41" s="1">
        <v>99</v>
      </c>
      <c r="V41" s="1">
        <v>2304</v>
      </c>
      <c r="W41" s="1">
        <v>46</v>
      </c>
      <c r="X41" s="1">
        <v>1</v>
      </c>
      <c r="Y41" s="114">
        <v>1.7</v>
      </c>
      <c r="AA41" s="1">
        <f t="shared" si="17"/>
        <v>47737</v>
      </c>
      <c r="AB41" s="1">
        <f t="shared" si="17"/>
        <v>4613</v>
      </c>
      <c r="AC41" s="1">
        <f t="shared" si="18"/>
        <v>96</v>
      </c>
      <c r="AD41" s="1">
        <f t="shared" si="19"/>
        <v>2</v>
      </c>
      <c r="AE41" s="1">
        <f t="shared" si="27"/>
        <v>264</v>
      </c>
      <c r="AF41" s="1">
        <f t="shared" si="20"/>
        <v>10</v>
      </c>
      <c r="AG41" s="1">
        <f t="shared" si="20"/>
        <v>0</v>
      </c>
      <c r="AH41" s="1">
        <f t="shared" si="20"/>
        <v>1</v>
      </c>
      <c r="AI41" s="1">
        <f t="shared" si="28"/>
        <v>275</v>
      </c>
      <c r="AJ41" s="9">
        <f t="shared" si="1"/>
        <v>4.2372881355932202E-4</v>
      </c>
      <c r="AK41" s="9">
        <f t="shared" si="2"/>
        <v>4.7199999999999999E-2</v>
      </c>
      <c r="AL41" s="9">
        <f t="shared" si="3"/>
        <v>4.6179999999999999E-2</v>
      </c>
      <c r="AM41" s="9">
        <f t="shared" si="4"/>
        <v>1E-3</v>
      </c>
      <c r="AN41" s="9">
        <f t="shared" si="5"/>
        <v>2.0000000000000002E-5</v>
      </c>
      <c r="AO41" s="9">
        <f t="shared" si="6"/>
        <v>5.4999999999999997E-3</v>
      </c>
      <c r="AP41" s="1">
        <f t="shared" si="21"/>
        <v>265</v>
      </c>
      <c r="AQ41" s="1">
        <f t="shared" si="21"/>
        <v>11</v>
      </c>
      <c r="AR41" s="1"/>
      <c r="AS41" s="1">
        <f t="shared" si="22"/>
        <v>1</v>
      </c>
      <c r="AT41" s="1">
        <f t="shared" si="29"/>
        <v>277</v>
      </c>
      <c r="AU41" s="1">
        <f t="shared" si="7"/>
        <v>2351</v>
      </c>
      <c r="AV41" s="9">
        <f t="shared" si="23"/>
        <v>4.7019999999999999E-2</v>
      </c>
      <c r="AW41" s="9">
        <f t="shared" si="8"/>
        <v>4.6080000000000003E-2</v>
      </c>
      <c r="AX41" s="9">
        <f t="shared" si="9"/>
        <v>9.2000000000000003E-4</v>
      </c>
      <c r="AY41" s="9">
        <f t="shared" si="10"/>
        <v>2.0000000000000002E-5</v>
      </c>
      <c r="AZ41" s="9">
        <f t="shared" si="11"/>
        <v>5.5399999999999998E-3</v>
      </c>
      <c r="BA41" s="1">
        <f t="shared" si="24"/>
        <v>4.253509145044662E-4</v>
      </c>
      <c r="BJ41" s="7">
        <f t="shared" si="31"/>
        <v>43</v>
      </c>
      <c r="BK41" s="7">
        <f t="shared" si="31"/>
        <v>28</v>
      </c>
      <c r="BL41" s="1">
        <f t="shared" si="12"/>
        <v>0</v>
      </c>
      <c r="BM41" s="74">
        <f>+EvolOf!H30</f>
        <v>17147</v>
      </c>
      <c r="BN41" s="1">
        <f t="shared" si="13"/>
        <v>0</v>
      </c>
      <c r="BO41" s="1">
        <f t="shared" si="25"/>
        <v>0</v>
      </c>
      <c r="BP41" s="36">
        <f t="shared" si="26"/>
        <v>0</v>
      </c>
      <c r="BQ41" s="1">
        <f t="shared" si="14"/>
        <v>0</v>
      </c>
      <c r="BR41" s="1">
        <f t="shared" si="15"/>
        <v>140224.92602108355</v>
      </c>
      <c r="BS41" s="1">
        <f t="shared" si="16"/>
        <v>137194.64160283134</v>
      </c>
      <c r="CD41" s="1"/>
      <c r="CE41" s="1"/>
      <c r="CF41" s="1"/>
      <c r="CG41" s="1"/>
    </row>
    <row r="42" spans="1:85" x14ac:dyDescent="0.3">
      <c r="B42" s="1">
        <f t="shared" si="0"/>
        <v>2654</v>
      </c>
      <c r="C42" s="1">
        <v>29</v>
      </c>
      <c r="D42" s="1">
        <v>47344</v>
      </c>
      <c r="E42" s="1">
        <v>2592</v>
      </c>
      <c r="F42" s="1">
        <v>0</v>
      </c>
      <c r="G42" s="1">
        <v>61</v>
      </c>
      <c r="H42" s="1">
        <v>0</v>
      </c>
      <c r="I42" s="1">
        <v>1</v>
      </c>
      <c r="J42" s="5">
        <v>53.99</v>
      </c>
      <c r="K42" s="5">
        <v>1.43</v>
      </c>
      <c r="L42" s="5">
        <v>16.399999999999999</v>
      </c>
      <c r="M42" s="111">
        <v>2.17</v>
      </c>
      <c r="N42" s="1">
        <v>660</v>
      </c>
      <c r="O42" s="1">
        <v>1985</v>
      </c>
      <c r="P42" s="1">
        <v>1937</v>
      </c>
      <c r="Q42" s="1">
        <v>46</v>
      </c>
      <c r="R42" s="1">
        <v>1</v>
      </c>
      <c r="S42" s="1">
        <v>0</v>
      </c>
      <c r="T42" s="1">
        <v>1135</v>
      </c>
      <c r="U42" s="1">
        <v>116</v>
      </c>
      <c r="V42" s="1">
        <v>2587</v>
      </c>
      <c r="W42" s="1">
        <v>56</v>
      </c>
      <c r="X42" s="1">
        <v>1</v>
      </c>
      <c r="Y42" s="114">
        <v>1.82</v>
      </c>
      <c r="AA42" s="1">
        <f t="shared" si="17"/>
        <v>47460</v>
      </c>
      <c r="AB42" s="1">
        <f t="shared" si="17"/>
        <v>5179</v>
      </c>
      <c r="AC42" s="1">
        <f t="shared" si="18"/>
        <v>117</v>
      </c>
      <c r="AD42" s="1">
        <f t="shared" si="19"/>
        <v>2</v>
      </c>
      <c r="AE42" s="1">
        <f t="shared" si="27"/>
        <v>283</v>
      </c>
      <c r="AF42" s="1">
        <f t="shared" si="20"/>
        <v>11</v>
      </c>
      <c r="AG42" s="1">
        <f t="shared" si="20"/>
        <v>0</v>
      </c>
      <c r="AH42" s="1">
        <f t="shared" si="20"/>
        <v>0</v>
      </c>
      <c r="AI42" s="1">
        <f t="shared" si="28"/>
        <v>294</v>
      </c>
      <c r="AJ42" s="9">
        <f t="shared" si="1"/>
        <v>3.7678975131876413E-4</v>
      </c>
      <c r="AK42" s="9">
        <f t="shared" si="2"/>
        <v>5.3080000000000002E-2</v>
      </c>
      <c r="AL42" s="9">
        <f t="shared" si="3"/>
        <v>5.1839999999999997E-2</v>
      </c>
      <c r="AM42" s="9">
        <f t="shared" si="4"/>
        <v>1.2199999999999999E-3</v>
      </c>
      <c r="AN42" s="9">
        <f t="shared" si="5"/>
        <v>2.0000000000000002E-5</v>
      </c>
      <c r="AO42" s="9">
        <f t="shared" si="6"/>
        <v>5.8799999999999998E-3</v>
      </c>
      <c r="AP42" s="1">
        <f t="shared" si="21"/>
        <v>283</v>
      </c>
      <c r="AQ42" s="1">
        <f t="shared" si="21"/>
        <v>10</v>
      </c>
      <c r="AR42" s="1"/>
      <c r="AS42" s="1">
        <f t="shared" si="22"/>
        <v>0</v>
      </c>
      <c r="AT42" s="1">
        <f t="shared" si="29"/>
        <v>293</v>
      </c>
      <c r="AU42" s="1">
        <f t="shared" si="7"/>
        <v>2644</v>
      </c>
      <c r="AV42" s="9">
        <f t="shared" si="23"/>
        <v>5.2880000000000003E-2</v>
      </c>
      <c r="AW42" s="9">
        <f t="shared" si="8"/>
        <v>5.1740000000000001E-2</v>
      </c>
      <c r="AX42" s="9">
        <f t="shared" si="9"/>
        <v>1.1199999999999999E-3</v>
      </c>
      <c r="AY42" s="9">
        <f t="shared" si="10"/>
        <v>2.0000000000000002E-5</v>
      </c>
      <c r="AZ42" s="9">
        <f t="shared" si="11"/>
        <v>5.8599999999999998E-3</v>
      </c>
      <c r="BA42" s="1">
        <f t="shared" si="24"/>
        <v>3.7821482602118004E-4</v>
      </c>
      <c r="BJ42" s="7">
        <f t="shared" si="31"/>
        <v>44</v>
      </c>
      <c r="BK42" s="7">
        <f t="shared" si="31"/>
        <v>29</v>
      </c>
      <c r="BL42" s="1">
        <f t="shared" si="12"/>
        <v>0</v>
      </c>
      <c r="BM42" s="74">
        <f>+EvolOf!H31</f>
        <v>19980</v>
      </c>
      <c r="BN42" s="1">
        <f t="shared" si="13"/>
        <v>0</v>
      </c>
      <c r="BO42" s="1">
        <f t="shared" si="25"/>
        <v>0</v>
      </c>
      <c r="BP42" s="36">
        <f t="shared" si="26"/>
        <v>0</v>
      </c>
      <c r="BQ42" s="1">
        <f t="shared" si="14"/>
        <v>0</v>
      </c>
      <c r="BR42" s="1">
        <f t="shared" si="15"/>
        <v>157693.62443218465</v>
      </c>
      <c r="BS42" s="1">
        <f t="shared" si="16"/>
        <v>154009.7492570545</v>
      </c>
      <c r="CD42" s="1"/>
      <c r="CE42" s="1"/>
      <c r="CF42" s="1"/>
      <c r="CG42" s="1"/>
    </row>
    <row r="43" spans="1:85" x14ac:dyDescent="0.3">
      <c r="B43" s="1">
        <f t="shared" si="0"/>
        <v>2966</v>
      </c>
      <c r="C43" s="1">
        <v>30</v>
      </c>
      <c r="D43" s="1">
        <v>47032</v>
      </c>
      <c r="E43" s="1">
        <v>2888</v>
      </c>
      <c r="F43" s="1">
        <v>0</v>
      </c>
      <c r="G43" s="1">
        <v>76</v>
      </c>
      <c r="H43" s="1">
        <v>0</v>
      </c>
      <c r="I43" s="1">
        <v>2</v>
      </c>
      <c r="J43" s="5">
        <v>53.99</v>
      </c>
      <c r="K43" s="5">
        <v>1.43</v>
      </c>
      <c r="L43" s="5">
        <v>16.8</v>
      </c>
      <c r="M43" s="111">
        <v>2.19</v>
      </c>
      <c r="N43" s="1">
        <v>754</v>
      </c>
      <c r="O43" s="1">
        <v>2202</v>
      </c>
      <c r="P43" s="1">
        <v>2142</v>
      </c>
      <c r="Q43" s="1">
        <v>58</v>
      </c>
      <c r="R43" s="1">
        <v>1</v>
      </c>
      <c r="S43" s="1">
        <v>0</v>
      </c>
      <c r="T43" s="1">
        <v>1304</v>
      </c>
      <c r="U43" s="1">
        <v>134</v>
      </c>
      <c r="V43" s="1">
        <v>2884</v>
      </c>
      <c r="W43" s="1">
        <v>70</v>
      </c>
      <c r="X43" s="1">
        <v>2</v>
      </c>
      <c r="Y43" s="114">
        <v>1.98</v>
      </c>
      <c r="AA43" s="1">
        <f t="shared" si="17"/>
        <v>47166</v>
      </c>
      <c r="AB43" s="1">
        <f t="shared" si="17"/>
        <v>5772</v>
      </c>
      <c r="AC43" s="1">
        <f t="shared" si="18"/>
        <v>146</v>
      </c>
      <c r="AD43" s="1">
        <f t="shared" si="19"/>
        <v>4</v>
      </c>
      <c r="AE43" s="1">
        <f t="shared" si="27"/>
        <v>296</v>
      </c>
      <c r="AF43" s="1">
        <f t="shared" si="20"/>
        <v>15</v>
      </c>
      <c r="AG43" s="1">
        <f t="shared" si="20"/>
        <v>0</v>
      </c>
      <c r="AH43" s="1">
        <f t="shared" si="20"/>
        <v>1</v>
      </c>
      <c r="AI43" s="1">
        <f t="shared" si="28"/>
        <v>312</v>
      </c>
      <c r="AJ43" s="9">
        <f t="shared" si="1"/>
        <v>6.7430883344571813E-4</v>
      </c>
      <c r="AK43" s="9">
        <f t="shared" si="2"/>
        <v>5.9319999999999998E-2</v>
      </c>
      <c r="AL43" s="9">
        <f t="shared" si="3"/>
        <v>5.7759999999999999E-2</v>
      </c>
      <c r="AM43" s="9">
        <f t="shared" si="4"/>
        <v>1.5200000000000001E-3</v>
      </c>
      <c r="AN43" s="9">
        <f t="shared" si="5"/>
        <v>4.0000000000000003E-5</v>
      </c>
      <c r="AO43" s="9">
        <f t="shared" si="6"/>
        <v>6.2399999999999999E-3</v>
      </c>
      <c r="AP43" s="1">
        <f t="shared" si="21"/>
        <v>297</v>
      </c>
      <c r="AQ43" s="1">
        <f t="shared" si="21"/>
        <v>14</v>
      </c>
      <c r="AR43" s="1"/>
      <c r="AS43" s="1">
        <f t="shared" si="22"/>
        <v>1</v>
      </c>
      <c r="AT43" s="1">
        <f t="shared" si="29"/>
        <v>312</v>
      </c>
      <c r="AU43" s="1">
        <f t="shared" si="7"/>
        <v>2956</v>
      </c>
      <c r="AV43" s="9">
        <f t="shared" si="23"/>
        <v>5.9119999999999999E-2</v>
      </c>
      <c r="AW43" s="9">
        <f t="shared" si="8"/>
        <v>5.7680000000000002E-2</v>
      </c>
      <c r="AX43" s="9">
        <f t="shared" si="9"/>
        <v>1.4E-3</v>
      </c>
      <c r="AY43" s="9">
        <f t="shared" si="10"/>
        <v>4.0000000000000003E-5</v>
      </c>
      <c r="AZ43" s="9">
        <f t="shared" si="11"/>
        <v>6.2399999999999999E-3</v>
      </c>
      <c r="BA43" s="1">
        <f t="shared" si="24"/>
        <v>6.7658998646820032E-4</v>
      </c>
      <c r="BJ43" s="7">
        <f t="shared" si="31"/>
        <v>45</v>
      </c>
      <c r="BK43" s="7">
        <f t="shared" si="31"/>
        <v>30</v>
      </c>
      <c r="BL43" s="1">
        <f t="shared" si="12"/>
        <v>0</v>
      </c>
      <c r="BM43" s="74">
        <f>+EvolOf!H32</f>
        <v>24926</v>
      </c>
      <c r="BN43" s="1">
        <f t="shared" si="13"/>
        <v>0</v>
      </c>
      <c r="BO43" s="1">
        <f t="shared" si="25"/>
        <v>0</v>
      </c>
      <c r="BP43" s="36">
        <f t="shared" si="26"/>
        <v>0</v>
      </c>
      <c r="BQ43" s="1">
        <f t="shared" si="14"/>
        <v>0</v>
      </c>
      <c r="BR43" s="1">
        <f t="shared" si="15"/>
        <v>176231.83499090417</v>
      </c>
      <c r="BS43" s="1">
        <f t="shared" si="16"/>
        <v>171597.28235122428</v>
      </c>
      <c r="CD43" s="1"/>
      <c r="CE43" s="1"/>
      <c r="CF43" s="1"/>
      <c r="CG43" s="1"/>
    </row>
    <row r="44" spans="1:85" x14ac:dyDescent="0.3">
      <c r="B44" s="1">
        <f t="shared" si="0"/>
        <v>3141</v>
      </c>
      <c r="C44" s="1">
        <v>31</v>
      </c>
      <c r="D44" s="1">
        <v>46857</v>
      </c>
      <c r="E44" s="1">
        <v>3047</v>
      </c>
      <c r="F44" s="1">
        <v>0</v>
      </c>
      <c r="G44" s="1">
        <v>92</v>
      </c>
      <c r="H44" s="1">
        <v>0</v>
      </c>
      <c r="I44" s="1">
        <v>2</v>
      </c>
      <c r="J44" s="5">
        <v>53.55</v>
      </c>
      <c r="K44" s="5">
        <v>1.41</v>
      </c>
      <c r="L44" s="5">
        <v>17.100000000000001</v>
      </c>
      <c r="M44" s="111">
        <v>2.13</v>
      </c>
      <c r="N44" s="1">
        <v>838</v>
      </c>
      <c r="O44" s="1">
        <v>2293</v>
      </c>
      <c r="P44" s="1">
        <v>2233</v>
      </c>
      <c r="Q44" s="1">
        <v>58</v>
      </c>
      <c r="R44" s="1">
        <v>1</v>
      </c>
      <c r="S44" s="1">
        <v>0</v>
      </c>
      <c r="T44" s="1">
        <v>1504</v>
      </c>
      <c r="U44" s="1">
        <v>154</v>
      </c>
      <c r="V44" s="1">
        <v>3043</v>
      </c>
      <c r="W44" s="1">
        <v>85</v>
      </c>
      <c r="X44" s="1">
        <v>2</v>
      </c>
      <c r="Y44" s="114">
        <v>1.93</v>
      </c>
      <c r="AA44" s="1">
        <f t="shared" si="17"/>
        <v>47011</v>
      </c>
      <c r="AB44" s="1">
        <f t="shared" si="17"/>
        <v>6090</v>
      </c>
      <c r="AC44" s="1">
        <f t="shared" si="18"/>
        <v>177</v>
      </c>
      <c r="AD44" s="1">
        <f t="shared" si="19"/>
        <v>4</v>
      </c>
      <c r="AE44" s="1">
        <f t="shared" si="27"/>
        <v>159</v>
      </c>
      <c r="AF44" s="1">
        <f t="shared" si="20"/>
        <v>16</v>
      </c>
      <c r="AG44" s="1">
        <f t="shared" si="20"/>
        <v>0</v>
      </c>
      <c r="AH44" s="1">
        <f t="shared" si="20"/>
        <v>0</v>
      </c>
      <c r="AI44" s="1">
        <f t="shared" si="28"/>
        <v>175</v>
      </c>
      <c r="AJ44" s="9">
        <f t="shared" si="1"/>
        <v>6.3673989175421842E-4</v>
      </c>
      <c r="AK44" s="9">
        <f t="shared" si="2"/>
        <v>6.2820000000000001E-2</v>
      </c>
      <c r="AL44" s="9">
        <f t="shared" si="3"/>
        <v>6.0940000000000001E-2</v>
      </c>
      <c r="AM44" s="9">
        <f t="shared" si="4"/>
        <v>1.8400000000000001E-3</v>
      </c>
      <c r="AN44" s="9">
        <f t="shared" si="5"/>
        <v>4.0000000000000003E-5</v>
      </c>
      <c r="AO44" s="9">
        <f t="shared" si="6"/>
        <v>3.5000000000000001E-3</v>
      </c>
      <c r="AP44" s="1">
        <f t="shared" si="21"/>
        <v>159</v>
      </c>
      <c r="AQ44" s="1">
        <f t="shared" si="21"/>
        <v>15</v>
      </c>
      <c r="AR44" s="1"/>
      <c r="AS44" s="1">
        <f t="shared" si="22"/>
        <v>0</v>
      </c>
      <c r="AT44" s="1">
        <f t="shared" si="29"/>
        <v>174</v>
      </c>
      <c r="AU44" s="1">
        <f t="shared" si="7"/>
        <v>3130</v>
      </c>
      <c r="AV44" s="9">
        <f t="shared" si="23"/>
        <v>6.2600000000000003E-2</v>
      </c>
      <c r="AW44" s="9">
        <f t="shared" si="8"/>
        <v>6.0859999999999997E-2</v>
      </c>
      <c r="AX44" s="9">
        <f t="shared" si="9"/>
        <v>1.6999999999999999E-3</v>
      </c>
      <c r="AY44" s="9">
        <f t="shared" si="10"/>
        <v>4.0000000000000003E-5</v>
      </c>
      <c r="AZ44" s="9">
        <f t="shared" si="11"/>
        <v>3.48E-3</v>
      </c>
      <c r="BA44" s="1">
        <f t="shared" si="24"/>
        <v>6.3897763578274762E-4</v>
      </c>
      <c r="BJ44" s="7">
        <f t="shared" si="31"/>
        <v>46</v>
      </c>
      <c r="BK44" s="7">
        <f t="shared" si="31"/>
        <v>31</v>
      </c>
      <c r="BL44" s="1">
        <f t="shared" si="12"/>
        <v>0</v>
      </c>
      <c r="BM44" s="74">
        <f>+EvolOf!H33</f>
        <v>28572</v>
      </c>
      <c r="BN44" s="1">
        <f t="shared" si="13"/>
        <v>0</v>
      </c>
      <c r="BO44" s="1">
        <f t="shared" si="25"/>
        <v>0</v>
      </c>
      <c r="BP44" s="36">
        <f t="shared" si="26"/>
        <v>0</v>
      </c>
      <c r="BQ44" s="1">
        <f t="shared" si="14"/>
        <v>0</v>
      </c>
      <c r="BR44" s="1">
        <f t="shared" si="15"/>
        <v>186629.86975941673</v>
      </c>
      <c r="BS44" s="1">
        <f t="shared" si="16"/>
        <v>181044.63965518711</v>
      </c>
      <c r="CD44" s="1"/>
      <c r="CE44" s="1"/>
      <c r="CF44" s="1"/>
      <c r="CG44" s="1"/>
    </row>
    <row r="45" spans="1:85" x14ac:dyDescent="0.3">
      <c r="B45" s="1">
        <f t="shared" si="0"/>
        <v>3322</v>
      </c>
      <c r="C45" s="1">
        <v>32</v>
      </c>
      <c r="D45" s="1">
        <v>46676</v>
      </c>
      <c r="E45" s="1">
        <v>3205</v>
      </c>
      <c r="F45" s="1">
        <v>0</v>
      </c>
      <c r="G45" s="1">
        <v>114</v>
      </c>
      <c r="H45" s="1">
        <v>0</v>
      </c>
      <c r="I45" s="1">
        <v>3</v>
      </c>
      <c r="J45" s="5">
        <v>53.14</v>
      </c>
      <c r="K45" s="5">
        <v>1.4</v>
      </c>
      <c r="L45" s="5">
        <v>18.2</v>
      </c>
      <c r="M45" s="111">
        <v>2.11</v>
      </c>
      <c r="N45" s="1">
        <v>932</v>
      </c>
      <c r="O45" s="1">
        <v>2380</v>
      </c>
      <c r="P45" s="1">
        <v>2321</v>
      </c>
      <c r="Q45" s="1">
        <v>58</v>
      </c>
      <c r="R45" s="1">
        <v>1</v>
      </c>
      <c r="S45" s="1">
        <v>0</v>
      </c>
      <c r="T45" s="1">
        <v>1728</v>
      </c>
      <c r="U45" s="1">
        <v>179</v>
      </c>
      <c r="V45" s="1">
        <v>3205</v>
      </c>
      <c r="W45" s="1">
        <v>104</v>
      </c>
      <c r="X45" s="1">
        <v>3</v>
      </c>
      <c r="Y45" s="114">
        <v>1.79</v>
      </c>
      <c r="AA45" s="1">
        <f t="shared" si="17"/>
        <v>46855</v>
      </c>
      <c r="AB45" s="1">
        <f t="shared" si="17"/>
        <v>6410</v>
      </c>
      <c r="AC45" s="1">
        <f t="shared" si="18"/>
        <v>218</v>
      </c>
      <c r="AD45" s="1">
        <f t="shared" si="19"/>
        <v>6</v>
      </c>
      <c r="AE45" s="1">
        <f t="shared" si="27"/>
        <v>158</v>
      </c>
      <c r="AF45" s="1">
        <f t="shared" si="20"/>
        <v>22</v>
      </c>
      <c r="AG45" s="1">
        <f t="shared" si="20"/>
        <v>0</v>
      </c>
      <c r="AH45" s="1">
        <f t="shared" si="20"/>
        <v>1</v>
      </c>
      <c r="AI45" s="1">
        <f t="shared" si="28"/>
        <v>181</v>
      </c>
      <c r="AJ45" s="9">
        <f t="shared" si="1"/>
        <v>9.0307043949428055E-4</v>
      </c>
      <c r="AK45" s="9">
        <f t="shared" si="2"/>
        <v>6.6439999999999999E-2</v>
      </c>
      <c r="AL45" s="9">
        <f t="shared" si="3"/>
        <v>6.4100000000000004E-2</v>
      </c>
      <c r="AM45" s="9">
        <f t="shared" si="4"/>
        <v>2.2799999999999999E-3</v>
      </c>
      <c r="AN45" s="9">
        <f t="shared" si="5"/>
        <v>6.0000000000000002E-5</v>
      </c>
      <c r="AO45" s="9">
        <f t="shared" si="6"/>
        <v>3.62E-3</v>
      </c>
      <c r="AP45" s="1">
        <f t="shared" si="21"/>
        <v>162</v>
      </c>
      <c r="AQ45" s="1">
        <f t="shared" si="21"/>
        <v>19</v>
      </c>
      <c r="AR45" s="1"/>
      <c r="AS45" s="1">
        <f t="shared" si="22"/>
        <v>1</v>
      </c>
      <c r="AT45" s="1">
        <f t="shared" si="29"/>
        <v>182</v>
      </c>
      <c r="AU45" s="1">
        <f t="shared" si="7"/>
        <v>3312</v>
      </c>
      <c r="AV45" s="9">
        <f t="shared" si="23"/>
        <v>6.6239999999999993E-2</v>
      </c>
      <c r="AW45" s="9">
        <f t="shared" si="8"/>
        <v>6.4100000000000004E-2</v>
      </c>
      <c r="AX45" s="9">
        <f t="shared" si="9"/>
        <v>2.0799999999999998E-3</v>
      </c>
      <c r="AY45" s="9">
        <f t="shared" si="10"/>
        <v>6.0000000000000002E-5</v>
      </c>
      <c r="AZ45" s="9">
        <f t="shared" si="11"/>
        <v>3.64E-3</v>
      </c>
      <c r="BA45" s="1">
        <f t="shared" si="24"/>
        <v>9.0579710144927537E-4</v>
      </c>
      <c r="BJ45" s="7">
        <f t="shared" si="31"/>
        <v>47</v>
      </c>
      <c r="BK45" s="7">
        <f t="shared" si="31"/>
        <v>32</v>
      </c>
      <c r="BL45" s="1">
        <f t="shared" si="12"/>
        <v>0</v>
      </c>
      <c r="BM45" s="74">
        <f>+EvolOf!H34</f>
        <v>33089</v>
      </c>
      <c r="BN45" s="1">
        <f t="shared" si="13"/>
        <v>0</v>
      </c>
      <c r="BO45" s="1">
        <f t="shared" si="25"/>
        <v>0</v>
      </c>
      <c r="BP45" s="36">
        <f t="shared" si="26"/>
        <v>0</v>
      </c>
      <c r="BQ45" s="1">
        <f t="shared" si="14"/>
        <v>0</v>
      </c>
      <c r="BR45" s="1">
        <f t="shared" si="15"/>
        <v>197384.40857713541</v>
      </c>
      <c r="BS45" s="1">
        <f t="shared" si="16"/>
        <v>190432.57961761559</v>
      </c>
      <c r="CD45" s="1"/>
      <c r="CE45" s="1"/>
      <c r="CF45" s="1"/>
      <c r="CG45" s="1"/>
    </row>
    <row r="46" spans="1:85" x14ac:dyDescent="0.3">
      <c r="B46" s="1">
        <f t="shared" si="0"/>
        <v>3509</v>
      </c>
      <c r="C46" s="1">
        <v>33</v>
      </c>
      <c r="D46" s="1">
        <v>46489</v>
      </c>
      <c r="E46" s="1">
        <v>3370</v>
      </c>
      <c r="F46" s="1">
        <v>0</v>
      </c>
      <c r="G46" s="1">
        <v>136</v>
      </c>
      <c r="H46" s="1">
        <v>0</v>
      </c>
      <c r="I46" s="1">
        <v>3</v>
      </c>
      <c r="J46" s="5">
        <v>52.76</v>
      </c>
      <c r="K46" s="5">
        <v>1.4</v>
      </c>
      <c r="L46" s="5">
        <v>18.3</v>
      </c>
      <c r="M46" s="111">
        <v>2.06</v>
      </c>
      <c r="N46" s="1">
        <v>1030</v>
      </c>
      <c r="O46" s="1">
        <v>2470</v>
      </c>
      <c r="P46" s="1">
        <v>2410</v>
      </c>
      <c r="Q46" s="1">
        <v>58</v>
      </c>
      <c r="R46" s="1">
        <v>1</v>
      </c>
      <c r="S46" s="1">
        <v>0</v>
      </c>
      <c r="T46" s="1">
        <v>1946</v>
      </c>
      <c r="U46" s="1">
        <v>202</v>
      </c>
      <c r="V46" s="1">
        <v>3370</v>
      </c>
      <c r="W46" s="1">
        <v>126</v>
      </c>
      <c r="X46" s="1">
        <v>3</v>
      </c>
      <c r="Y46" s="114">
        <v>1.75</v>
      </c>
      <c r="AA46" s="1">
        <f t="shared" si="17"/>
        <v>46691</v>
      </c>
      <c r="AB46" s="1">
        <f t="shared" si="17"/>
        <v>6740</v>
      </c>
      <c r="AC46" s="1">
        <f t="shared" si="18"/>
        <v>262</v>
      </c>
      <c r="AD46" s="1">
        <f t="shared" si="19"/>
        <v>6</v>
      </c>
      <c r="AE46" s="1">
        <f t="shared" si="27"/>
        <v>165</v>
      </c>
      <c r="AF46" s="1">
        <f t="shared" si="20"/>
        <v>22</v>
      </c>
      <c r="AG46" s="1">
        <f t="shared" si="20"/>
        <v>0</v>
      </c>
      <c r="AH46" s="1">
        <f t="shared" si="20"/>
        <v>0</v>
      </c>
      <c r="AI46" s="1">
        <f t="shared" si="28"/>
        <v>187</v>
      </c>
      <c r="AJ46" s="9">
        <f t="shared" si="1"/>
        <v>8.549444286121402E-4</v>
      </c>
      <c r="AK46" s="9">
        <f t="shared" si="2"/>
        <v>7.0180000000000006E-2</v>
      </c>
      <c r="AL46" s="9">
        <f t="shared" si="3"/>
        <v>6.7400000000000002E-2</v>
      </c>
      <c r="AM46" s="9">
        <f t="shared" si="4"/>
        <v>2.7200000000000002E-3</v>
      </c>
      <c r="AN46" s="9">
        <f t="shared" si="5"/>
        <v>6.0000000000000002E-5</v>
      </c>
      <c r="AO46" s="9">
        <f t="shared" si="6"/>
        <v>3.7399999999999998E-3</v>
      </c>
      <c r="AP46" s="1">
        <f t="shared" si="21"/>
        <v>165</v>
      </c>
      <c r="AQ46" s="1">
        <f t="shared" si="21"/>
        <v>22</v>
      </c>
      <c r="AR46" s="1"/>
      <c r="AS46" s="1">
        <f t="shared" si="22"/>
        <v>0</v>
      </c>
      <c r="AT46" s="1">
        <f t="shared" si="29"/>
        <v>187</v>
      </c>
      <c r="AU46" s="1">
        <f t="shared" si="7"/>
        <v>3499</v>
      </c>
      <c r="AV46" s="9">
        <f t="shared" si="23"/>
        <v>6.9980000000000001E-2</v>
      </c>
      <c r="AW46" s="9">
        <f t="shared" si="8"/>
        <v>6.7400000000000002E-2</v>
      </c>
      <c r="AX46" s="9">
        <f t="shared" si="9"/>
        <v>2.5200000000000001E-3</v>
      </c>
      <c r="AY46" s="9">
        <f t="shared" si="10"/>
        <v>6.0000000000000002E-5</v>
      </c>
      <c r="AZ46" s="9">
        <f t="shared" si="11"/>
        <v>3.7399999999999998E-3</v>
      </c>
      <c r="BA46" s="1">
        <f t="shared" si="24"/>
        <v>8.573878250928837E-4</v>
      </c>
      <c r="BJ46" s="7">
        <f t="shared" si="31"/>
        <v>48</v>
      </c>
      <c r="BK46" s="7">
        <f t="shared" si="31"/>
        <v>33</v>
      </c>
      <c r="BL46" s="1">
        <f t="shared" si="12"/>
        <v>0</v>
      </c>
      <c r="BM46" s="74">
        <f>+EvolOf!H35</f>
        <v>39673</v>
      </c>
      <c r="BN46" s="1">
        <f t="shared" si="13"/>
        <v>0</v>
      </c>
      <c r="BO46" s="1">
        <f t="shared" si="25"/>
        <v>0</v>
      </c>
      <c r="BP46" s="36">
        <f t="shared" si="26"/>
        <v>0</v>
      </c>
      <c r="BQ46" s="1">
        <f t="shared" si="14"/>
        <v>0</v>
      </c>
      <c r="BR46" s="1">
        <f t="shared" si="15"/>
        <v>208495.45144406025</v>
      </c>
      <c r="BS46" s="1">
        <f t="shared" si="16"/>
        <v>200236.44097078458</v>
      </c>
      <c r="CD46" s="1"/>
      <c r="CE46" s="1"/>
      <c r="CF46" s="1"/>
      <c r="CG46" s="1"/>
    </row>
    <row r="47" spans="1:85" x14ac:dyDescent="0.3">
      <c r="A47" s="4"/>
      <c r="B47" s="1">
        <f t="shared" si="0"/>
        <v>3706</v>
      </c>
      <c r="C47" s="1">
        <v>34</v>
      </c>
      <c r="D47" s="1">
        <v>46293</v>
      </c>
      <c r="E47" s="1">
        <v>3539</v>
      </c>
      <c r="F47" s="1">
        <v>0</v>
      </c>
      <c r="G47" s="1">
        <v>162</v>
      </c>
      <c r="H47" s="1">
        <v>0</v>
      </c>
      <c r="I47" s="1">
        <v>5</v>
      </c>
      <c r="J47" s="5">
        <v>52.4</v>
      </c>
      <c r="K47" s="5">
        <v>1.4</v>
      </c>
      <c r="L47" s="5">
        <v>18.399999999999999</v>
      </c>
      <c r="M47" s="111">
        <v>2.04</v>
      </c>
      <c r="N47" s="1">
        <v>1127</v>
      </c>
      <c r="O47" s="1">
        <v>2569</v>
      </c>
      <c r="P47" s="1">
        <v>2509</v>
      </c>
      <c r="Q47" s="1">
        <v>58</v>
      </c>
      <c r="R47" s="1">
        <v>1</v>
      </c>
      <c r="S47" s="1">
        <v>0</v>
      </c>
      <c r="T47" s="1">
        <v>2194</v>
      </c>
      <c r="U47" s="1">
        <v>228</v>
      </c>
      <c r="V47" s="1">
        <v>3539</v>
      </c>
      <c r="W47" s="1">
        <v>152</v>
      </c>
      <c r="X47" s="1">
        <v>5</v>
      </c>
      <c r="Y47" s="114">
        <v>1.75</v>
      </c>
      <c r="AA47" s="1">
        <f t="shared" si="17"/>
        <v>46521</v>
      </c>
      <c r="AB47" s="1">
        <f t="shared" si="17"/>
        <v>7078</v>
      </c>
      <c r="AC47" s="1">
        <f t="shared" si="18"/>
        <v>314</v>
      </c>
      <c r="AD47" s="1">
        <f t="shared" si="19"/>
        <v>10</v>
      </c>
      <c r="AE47" s="1">
        <f t="shared" si="27"/>
        <v>169</v>
      </c>
      <c r="AF47" s="1">
        <f t="shared" si="20"/>
        <v>26</v>
      </c>
      <c r="AG47" s="1">
        <f t="shared" si="20"/>
        <v>0</v>
      </c>
      <c r="AH47" s="1">
        <f t="shared" si="20"/>
        <v>2</v>
      </c>
      <c r="AI47" s="1">
        <f t="shared" si="28"/>
        <v>197</v>
      </c>
      <c r="AJ47" s="9">
        <f t="shared" si="1"/>
        <v>1.3491635186184566E-3</v>
      </c>
      <c r="AK47" s="9">
        <f t="shared" si="2"/>
        <v>7.4120000000000005E-2</v>
      </c>
      <c r="AL47" s="9">
        <f t="shared" si="3"/>
        <v>7.0779999999999996E-2</v>
      </c>
      <c r="AM47" s="9">
        <f t="shared" si="4"/>
        <v>3.2399999999999998E-3</v>
      </c>
      <c r="AN47" s="9">
        <f t="shared" si="5"/>
        <v>1E-4</v>
      </c>
      <c r="AO47" s="9">
        <f t="shared" si="6"/>
        <v>3.9399999999999999E-3</v>
      </c>
      <c r="AP47" s="1">
        <f t="shared" si="21"/>
        <v>169</v>
      </c>
      <c r="AQ47" s="1">
        <f t="shared" si="21"/>
        <v>26</v>
      </c>
      <c r="AR47" s="1"/>
      <c r="AS47" s="1">
        <f t="shared" si="22"/>
        <v>2</v>
      </c>
      <c r="AT47" s="1">
        <f t="shared" si="29"/>
        <v>197</v>
      </c>
      <c r="AU47" s="1">
        <f t="shared" si="7"/>
        <v>3696</v>
      </c>
      <c r="AV47" s="9">
        <f t="shared" si="23"/>
        <v>7.392E-2</v>
      </c>
      <c r="AW47" s="9">
        <f t="shared" si="8"/>
        <v>7.0779999999999996E-2</v>
      </c>
      <c r="AX47" s="9">
        <f t="shared" si="9"/>
        <v>3.0400000000000002E-3</v>
      </c>
      <c r="AY47" s="9">
        <f t="shared" si="10"/>
        <v>1E-4</v>
      </c>
      <c r="AZ47" s="9">
        <f t="shared" si="11"/>
        <v>3.9399999999999999E-3</v>
      </c>
      <c r="BA47" s="1">
        <f t="shared" si="24"/>
        <v>1.3528138528138528E-3</v>
      </c>
      <c r="BJ47" s="7">
        <f t="shared" si="31"/>
        <v>49</v>
      </c>
      <c r="BK47" s="7">
        <f t="shared" si="31"/>
        <v>34</v>
      </c>
      <c r="BL47" s="1">
        <f t="shared" si="12"/>
        <v>0</v>
      </c>
      <c r="BM47" s="74">
        <f>+EvolOf!H36</f>
        <v>47610</v>
      </c>
      <c r="BN47" s="1">
        <f t="shared" si="13"/>
        <v>0</v>
      </c>
      <c r="BO47" s="1">
        <f t="shared" si="25"/>
        <v>0</v>
      </c>
      <c r="BP47" s="36">
        <f t="shared" si="26"/>
        <v>0</v>
      </c>
      <c r="BQ47" s="1">
        <f t="shared" si="14"/>
        <v>0</v>
      </c>
      <c r="BR47" s="1">
        <f t="shared" si="15"/>
        <v>220200.66772632868</v>
      </c>
      <c r="BS47" s="1">
        <f t="shared" si="16"/>
        <v>210277.97169009098</v>
      </c>
    </row>
    <row r="48" spans="1:85" x14ac:dyDescent="0.3">
      <c r="B48" s="1">
        <f t="shared" si="0"/>
        <v>3902</v>
      </c>
      <c r="C48" s="1">
        <v>35</v>
      </c>
      <c r="D48" s="1">
        <v>46096</v>
      </c>
      <c r="E48" s="1">
        <v>3701</v>
      </c>
      <c r="F48" s="1">
        <v>0</v>
      </c>
      <c r="G48" s="1">
        <v>195</v>
      </c>
      <c r="H48" s="1">
        <v>0</v>
      </c>
      <c r="I48" s="1">
        <v>6</v>
      </c>
      <c r="J48" s="5">
        <v>52.05</v>
      </c>
      <c r="K48" s="5">
        <v>1.4</v>
      </c>
      <c r="L48" s="5">
        <v>18.8</v>
      </c>
      <c r="M48" s="111">
        <v>2.02</v>
      </c>
      <c r="N48" s="1">
        <v>1218</v>
      </c>
      <c r="O48" s="1">
        <v>2675</v>
      </c>
      <c r="P48" s="1">
        <v>2615</v>
      </c>
      <c r="Q48" s="1">
        <v>58</v>
      </c>
      <c r="R48" s="1">
        <v>1</v>
      </c>
      <c r="S48" s="1">
        <v>0</v>
      </c>
      <c r="T48" s="1">
        <v>2453</v>
      </c>
      <c r="U48" s="1">
        <v>252</v>
      </c>
      <c r="V48" s="1">
        <v>3701</v>
      </c>
      <c r="W48" s="1">
        <v>185</v>
      </c>
      <c r="X48" s="1">
        <v>6</v>
      </c>
      <c r="Y48" s="114">
        <v>1.77</v>
      </c>
      <c r="AA48" s="1">
        <f t="shared" si="17"/>
        <v>46348</v>
      </c>
      <c r="AB48" s="1">
        <f t="shared" si="17"/>
        <v>7402</v>
      </c>
      <c r="AC48" s="1">
        <f t="shared" si="18"/>
        <v>380</v>
      </c>
      <c r="AD48" s="1">
        <f t="shared" si="19"/>
        <v>12</v>
      </c>
      <c r="AE48" s="1">
        <f t="shared" si="27"/>
        <v>162</v>
      </c>
      <c r="AF48" s="1">
        <f t="shared" si="20"/>
        <v>33</v>
      </c>
      <c r="AG48" s="1">
        <f t="shared" si="20"/>
        <v>0</v>
      </c>
      <c r="AH48" s="1">
        <f t="shared" si="20"/>
        <v>1</v>
      </c>
      <c r="AI48" s="1">
        <f t="shared" si="28"/>
        <v>196</v>
      </c>
      <c r="AJ48" s="9">
        <f t="shared" si="1"/>
        <v>1.5376729882111738E-3</v>
      </c>
      <c r="AK48" s="9">
        <f t="shared" si="2"/>
        <v>7.8039999999999998E-2</v>
      </c>
      <c r="AL48" s="9">
        <f t="shared" si="3"/>
        <v>7.4020000000000002E-2</v>
      </c>
      <c r="AM48" s="9">
        <f t="shared" si="4"/>
        <v>3.8999999999999998E-3</v>
      </c>
      <c r="AN48" s="9">
        <f t="shared" si="5"/>
        <v>1.2E-4</v>
      </c>
      <c r="AO48" s="9">
        <f t="shared" si="6"/>
        <v>3.9199999999999999E-3</v>
      </c>
      <c r="AP48" s="1">
        <f t="shared" si="21"/>
        <v>162</v>
      </c>
      <c r="AQ48" s="1">
        <f t="shared" si="21"/>
        <v>33</v>
      </c>
      <c r="AR48" s="1"/>
      <c r="AS48" s="1">
        <f t="shared" si="22"/>
        <v>1</v>
      </c>
      <c r="AT48" s="1">
        <f t="shared" si="29"/>
        <v>196</v>
      </c>
      <c r="AU48" s="1">
        <f t="shared" si="7"/>
        <v>3892</v>
      </c>
      <c r="AV48" s="9">
        <f t="shared" si="23"/>
        <v>7.7840000000000006E-2</v>
      </c>
      <c r="AW48" s="9">
        <f t="shared" si="8"/>
        <v>7.4020000000000002E-2</v>
      </c>
      <c r="AX48" s="9">
        <f t="shared" si="9"/>
        <v>3.7000000000000002E-3</v>
      </c>
      <c r="AY48" s="9">
        <f t="shared" si="10"/>
        <v>1.2E-4</v>
      </c>
      <c r="AZ48" s="9">
        <f t="shared" si="11"/>
        <v>3.9199999999999999E-3</v>
      </c>
      <c r="BA48" s="1">
        <f t="shared" si="24"/>
        <v>1.5416238437821171E-3</v>
      </c>
      <c r="BJ48" s="7">
        <f t="shared" ref="BJ48:BK63" si="32">+BJ47+1</f>
        <v>50</v>
      </c>
      <c r="BK48" s="7">
        <f t="shared" si="32"/>
        <v>35</v>
      </c>
      <c r="BL48" s="1">
        <f t="shared" si="12"/>
        <v>0</v>
      </c>
      <c r="BM48" s="74">
        <f>+EvolOf!H37</f>
        <v>56188</v>
      </c>
      <c r="BN48" s="1">
        <f t="shared" si="13"/>
        <v>0</v>
      </c>
      <c r="BO48" s="1">
        <f t="shared" si="25"/>
        <v>0</v>
      </c>
      <c r="BP48" s="36">
        <f t="shared" si="26"/>
        <v>0</v>
      </c>
      <c r="BQ48" s="1">
        <f t="shared" si="14"/>
        <v>0</v>
      </c>
      <c r="BR48" s="1">
        <f t="shared" si="15"/>
        <v>231846.46666706272</v>
      </c>
      <c r="BS48" s="1">
        <f t="shared" si="16"/>
        <v>219903.5810186569</v>
      </c>
    </row>
    <row r="49" spans="2:71" x14ac:dyDescent="0.3">
      <c r="B49" s="1">
        <f t="shared" si="0"/>
        <v>4102</v>
      </c>
      <c r="C49" s="1">
        <v>36</v>
      </c>
      <c r="D49" s="1">
        <v>45896</v>
      </c>
      <c r="E49" s="1">
        <v>3861</v>
      </c>
      <c r="F49" s="1">
        <v>0</v>
      </c>
      <c r="G49" s="1">
        <v>233</v>
      </c>
      <c r="H49" s="1">
        <v>0</v>
      </c>
      <c r="I49" s="1">
        <v>8</v>
      </c>
      <c r="J49" s="5">
        <v>51.73</v>
      </c>
      <c r="K49" s="5">
        <v>1.39</v>
      </c>
      <c r="L49" s="5">
        <v>19</v>
      </c>
      <c r="M49" s="111">
        <v>2.0299999999999998</v>
      </c>
      <c r="N49" s="1">
        <v>1306</v>
      </c>
      <c r="O49" s="1">
        <v>2786</v>
      </c>
      <c r="P49" s="1">
        <v>2727</v>
      </c>
      <c r="Q49" s="1">
        <v>58</v>
      </c>
      <c r="R49" s="1">
        <v>1</v>
      </c>
      <c r="S49" s="1">
        <v>0</v>
      </c>
      <c r="T49" s="1">
        <v>2725</v>
      </c>
      <c r="U49" s="1">
        <v>278</v>
      </c>
      <c r="V49" s="1">
        <v>3861</v>
      </c>
      <c r="W49" s="1">
        <v>223</v>
      </c>
      <c r="X49" s="1">
        <v>8</v>
      </c>
      <c r="Y49" s="114">
        <v>1.9</v>
      </c>
      <c r="AA49" s="1">
        <f t="shared" si="17"/>
        <v>46174</v>
      </c>
      <c r="AB49" s="1">
        <f t="shared" si="17"/>
        <v>7722</v>
      </c>
      <c r="AC49" s="1">
        <f t="shared" si="18"/>
        <v>456</v>
      </c>
      <c r="AD49" s="1">
        <f t="shared" si="19"/>
        <v>16</v>
      </c>
      <c r="AE49" s="1">
        <f t="shared" si="27"/>
        <v>160</v>
      </c>
      <c r="AF49" s="1">
        <f t="shared" si="20"/>
        <v>38</v>
      </c>
      <c r="AG49" s="1">
        <f t="shared" si="20"/>
        <v>0</v>
      </c>
      <c r="AH49" s="1">
        <f t="shared" si="20"/>
        <v>2</v>
      </c>
      <c r="AI49" s="1">
        <f t="shared" si="28"/>
        <v>200</v>
      </c>
      <c r="AJ49" s="9">
        <f t="shared" si="1"/>
        <v>1.9502681618722574E-3</v>
      </c>
      <c r="AK49" s="9">
        <f t="shared" si="2"/>
        <v>8.2040000000000002E-2</v>
      </c>
      <c r="AL49" s="9">
        <f t="shared" si="3"/>
        <v>7.7219999999999997E-2</v>
      </c>
      <c r="AM49" s="9">
        <f t="shared" si="4"/>
        <v>4.6600000000000001E-3</v>
      </c>
      <c r="AN49" s="9">
        <f t="shared" si="5"/>
        <v>1.6000000000000001E-4</v>
      </c>
      <c r="AO49" s="9">
        <f t="shared" si="6"/>
        <v>4.0000000000000001E-3</v>
      </c>
      <c r="AP49" s="1">
        <f t="shared" si="21"/>
        <v>160</v>
      </c>
      <c r="AQ49" s="1">
        <f t="shared" si="21"/>
        <v>38</v>
      </c>
      <c r="AR49" s="1"/>
      <c r="AS49" s="1">
        <f t="shared" si="22"/>
        <v>2</v>
      </c>
      <c r="AT49" s="1">
        <f t="shared" si="29"/>
        <v>200</v>
      </c>
      <c r="AU49" s="1">
        <f t="shared" si="7"/>
        <v>4092</v>
      </c>
      <c r="AV49" s="9">
        <f t="shared" si="23"/>
        <v>8.1839999999999996E-2</v>
      </c>
      <c r="AW49" s="9">
        <f t="shared" si="8"/>
        <v>7.7219999999999997E-2</v>
      </c>
      <c r="AX49" s="9">
        <f t="shared" si="9"/>
        <v>4.4600000000000004E-3</v>
      </c>
      <c r="AY49" s="9">
        <f t="shared" si="10"/>
        <v>1.6000000000000001E-4</v>
      </c>
      <c r="AZ49" s="9">
        <f t="shared" si="11"/>
        <v>4.0000000000000001E-3</v>
      </c>
      <c r="BA49" s="1">
        <f t="shared" si="24"/>
        <v>1.9550342130987292E-3</v>
      </c>
      <c r="BJ49" s="7">
        <f t="shared" si="32"/>
        <v>51</v>
      </c>
      <c r="BK49" s="7">
        <f t="shared" si="32"/>
        <v>36</v>
      </c>
      <c r="BL49" s="1">
        <f t="shared" si="12"/>
        <v>0</v>
      </c>
      <c r="BM49" s="74">
        <f>+EvolOf!H38</f>
        <v>64059</v>
      </c>
      <c r="BN49" s="1">
        <f t="shared" si="13"/>
        <v>0</v>
      </c>
      <c r="BO49" s="1">
        <f t="shared" si="25"/>
        <v>0</v>
      </c>
      <c r="BP49" s="36">
        <f t="shared" si="26"/>
        <v>0</v>
      </c>
      <c r="BQ49" s="1">
        <f t="shared" si="14"/>
        <v>0</v>
      </c>
      <c r="BR49" s="1">
        <f t="shared" si="15"/>
        <v>243729.93497393423</v>
      </c>
      <c r="BS49" s="1">
        <f t="shared" si="16"/>
        <v>229410.35566415408</v>
      </c>
    </row>
    <row r="50" spans="2:71" x14ac:dyDescent="0.3">
      <c r="B50" s="1">
        <f t="shared" si="0"/>
        <v>4310</v>
      </c>
      <c r="C50" s="1">
        <v>37</v>
      </c>
      <c r="D50" s="1">
        <v>45688</v>
      </c>
      <c r="E50" s="1">
        <v>4026</v>
      </c>
      <c r="F50" s="1">
        <v>0</v>
      </c>
      <c r="G50" s="1">
        <v>275</v>
      </c>
      <c r="H50" s="1">
        <v>0</v>
      </c>
      <c r="I50" s="1">
        <v>9</v>
      </c>
      <c r="J50" s="5">
        <v>51.43</v>
      </c>
      <c r="K50" s="5">
        <v>1.39</v>
      </c>
      <c r="L50" s="5">
        <v>19.100000000000001</v>
      </c>
      <c r="M50" s="111">
        <v>1.97</v>
      </c>
      <c r="N50" s="1">
        <v>1398</v>
      </c>
      <c r="O50" s="1">
        <v>2903</v>
      </c>
      <c r="P50" s="1">
        <v>2842</v>
      </c>
      <c r="Q50" s="1">
        <v>58</v>
      </c>
      <c r="R50" s="1">
        <v>1</v>
      </c>
      <c r="S50" s="1">
        <v>0</v>
      </c>
      <c r="T50" s="1">
        <v>2856</v>
      </c>
      <c r="U50" s="1">
        <v>289</v>
      </c>
      <c r="V50" s="1">
        <v>4026</v>
      </c>
      <c r="W50" s="1">
        <v>265</v>
      </c>
      <c r="X50" s="1">
        <v>9</v>
      </c>
      <c r="Y50" s="114">
        <v>1.85</v>
      </c>
      <c r="AA50" s="1">
        <f t="shared" si="17"/>
        <v>45977</v>
      </c>
      <c r="AB50" s="1">
        <f t="shared" si="17"/>
        <v>8052</v>
      </c>
      <c r="AC50" s="1">
        <f t="shared" si="18"/>
        <v>540</v>
      </c>
      <c r="AD50" s="1">
        <f t="shared" si="19"/>
        <v>18</v>
      </c>
      <c r="AE50" s="1">
        <f t="shared" si="27"/>
        <v>165</v>
      </c>
      <c r="AF50" s="1">
        <f t="shared" si="20"/>
        <v>42</v>
      </c>
      <c r="AG50" s="1">
        <f t="shared" si="20"/>
        <v>0</v>
      </c>
      <c r="AH50" s="1">
        <f t="shared" si="20"/>
        <v>1</v>
      </c>
      <c r="AI50" s="1">
        <f t="shared" si="28"/>
        <v>208</v>
      </c>
      <c r="AJ50" s="9">
        <f t="shared" si="1"/>
        <v>2.0881670533642693E-3</v>
      </c>
      <c r="AK50" s="9">
        <f t="shared" si="2"/>
        <v>8.6199999999999999E-2</v>
      </c>
      <c r="AL50" s="9">
        <f t="shared" si="3"/>
        <v>8.0519999999999994E-2</v>
      </c>
      <c r="AM50" s="9">
        <f t="shared" si="4"/>
        <v>5.4999999999999997E-3</v>
      </c>
      <c r="AN50" s="9">
        <f t="shared" si="5"/>
        <v>1.8000000000000001E-4</v>
      </c>
      <c r="AO50" s="9">
        <f t="shared" si="6"/>
        <v>4.1599999999999996E-3</v>
      </c>
      <c r="AP50" s="1">
        <f t="shared" si="21"/>
        <v>165</v>
      </c>
      <c r="AQ50" s="1">
        <f t="shared" si="21"/>
        <v>42</v>
      </c>
      <c r="AR50" s="1"/>
      <c r="AS50" s="1">
        <f t="shared" si="22"/>
        <v>1</v>
      </c>
      <c r="AT50" s="1">
        <f t="shared" si="29"/>
        <v>208</v>
      </c>
      <c r="AU50" s="1">
        <f t="shared" si="7"/>
        <v>4300</v>
      </c>
      <c r="AV50" s="9">
        <f t="shared" si="23"/>
        <v>8.5999999999999993E-2</v>
      </c>
      <c r="AW50" s="9">
        <f t="shared" si="8"/>
        <v>8.0519999999999994E-2</v>
      </c>
      <c r="AX50" s="9">
        <f t="shared" si="9"/>
        <v>5.3E-3</v>
      </c>
      <c r="AY50" s="9">
        <f t="shared" si="10"/>
        <v>1.8000000000000001E-4</v>
      </c>
      <c r="AZ50" s="9">
        <f t="shared" si="11"/>
        <v>4.1599999999999996E-3</v>
      </c>
      <c r="BA50" s="1">
        <f t="shared" si="24"/>
        <v>2.0930232558139536E-3</v>
      </c>
      <c r="BJ50" s="7">
        <f t="shared" si="32"/>
        <v>52</v>
      </c>
      <c r="BK50" s="7">
        <f t="shared" si="32"/>
        <v>37</v>
      </c>
      <c r="BL50" s="1">
        <f t="shared" si="12"/>
        <v>0</v>
      </c>
      <c r="BM50" s="74">
        <f>+EvolOf!H39</f>
        <v>72248</v>
      </c>
      <c r="BN50" s="1">
        <f t="shared" si="13"/>
        <v>0</v>
      </c>
      <c r="BO50" s="1">
        <f t="shared" si="25"/>
        <v>0</v>
      </c>
      <c r="BP50" s="36">
        <f t="shared" si="26"/>
        <v>0</v>
      </c>
      <c r="BQ50" s="1">
        <f t="shared" si="14"/>
        <v>0</v>
      </c>
      <c r="BR50" s="1">
        <f t="shared" si="15"/>
        <v>256088.74201308057</v>
      </c>
      <c r="BS50" s="1">
        <f t="shared" si="16"/>
        <v>239214.21701732307</v>
      </c>
    </row>
    <row r="51" spans="2:71" x14ac:dyDescent="0.3">
      <c r="B51" s="1">
        <f t="shared" si="0"/>
        <v>4518</v>
      </c>
      <c r="C51" s="1">
        <v>38</v>
      </c>
      <c r="D51" s="1">
        <v>45479</v>
      </c>
      <c r="E51" s="1">
        <v>4177</v>
      </c>
      <c r="F51" s="1">
        <v>0</v>
      </c>
      <c r="G51" s="1">
        <v>330</v>
      </c>
      <c r="H51" s="1">
        <v>0</v>
      </c>
      <c r="I51" s="1">
        <v>11</v>
      </c>
      <c r="J51" s="5">
        <v>51.14</v>
      </c>
      <c r="K51" s="5">
        <v>1.38</v>
      </c>
      <c r="L51" s="5">
        <v>19.5</v>
      </c>
      <c r="M51" s="111">
        <v>1.93</v>
      </c>
      <c r="N51" s="1">
        <v>1492</v>
      </c>
      <c r="O51" s="1">
        <v>3018</v>
      </c>
      <c r="P51" s="1">
        <v>2957</v>
      </c>
      <c r="Q51" s="1">
        <v>58</v>
      </c>
      <c r="R51" s="1">
        <v>1</v>
      </c>
      <c r="S51" s="1">
        <v>0</v>
      </c>
      <c r="T51" s="1">
        <v>2981</v>
      </c>
      <c r="U51" s="1">
        <v>301</v>
      </c>
      <c r="V51" s="1">
        <v>4177</v>
      </c>
      <c r="W51" s="1">
        <v>320</v>
      </c>
      <c r="X51" s="1">
        <v>11</v>
      </c>
      <c r="Y51" s="114">
        <v>1.82</v>
      </c>
      <c r="AA51" s="1">
        <f t="shared" si="17"/>
        <v>45780</v>
      </c>
      <c r="AB51" s="1">
        <f t="shared" si="17"/>
        <v>8354</v>
      </c>
      <c r="AC51" s="1">
        <f t="shared" si="18"/>
        <v>650</v>
      </c>
      <c r="AD51" s="1">
        <f t="shared" si="19"/>
        <v>22</v>
      </c>
      <c r="AE51" s="1">
        <f t="shared" si="27"/>
        <v>151</v>
      </c>
      <c r="AF51" s="1">
        <f t="shared" si="20"/>
        <v>55</v>
      </c>
      <c r="AG51" s="1">
        <f t="shared" si="20"/>
        <v>0</v>
      </c>
      <c r="AH51" s="1">
        <f t="shared" si="20"/>
        <v>2</v>
      </c>
      <c r="AI51" s="1">
        <f t="shared" si="28"/>
        <v>208</v>
      </c>
      <c r="AJ51" s="9">
        <f t="shared" si="1"/>
        <v>2.4347056219566178E-3</v>
      </c>
      <c r="AK51" s="9">
        <f t="shared" si="2"/>
        <v>9.0359999999999996E-2</v>
      </c>
      <c r="AL51" s="9">
        <f t="shared" si="3"/>
        <v>8.3540000000000003E-2</v>
      </c>
      <c r="AM51" s="9">
        <f t="shared" si="4"/>
        <v>6.6E-3</v>
      </c>
      <c r="AN51" s="9">
        <f t="shared" si="5"/>
        <v>2.2000000000000001E-4</v>
      </c>
      <c r="AO51" s="9">
        <f t="shared" si="6"/>
        <v>4.1599999999999996E-3</v>
      </c>
      <c r="AP51" s="1">
        <f t="shared" si="21"/>
        <v>151</v>
      </c>
      <c r="AQ51" s="1">
        <f t="shared" si="21"/>
        <v>55</v>
      </c>
      <c r="AR51" s="1"/>
      <c r="AS51" s="1">
        <f t="shared" si="22"/>
        <v>2</v>
      </c>
      <c r="AT51" s="1">
        <f t="shared" si="29"/>
        <v>208</v>
      </c>
      <c r="AU51" s="1">
        <f t="shared" si="7"/>
        <v>4508</v>
      </c>
      <c r="AV51" s="9">
        <f t="shared" si="23"/>
        <v>9.0160000000000004E-2</v>
      </c>
      <c r="AW51" s="9">
        <f t="shared" si="8"/>
        <v>8.3540000000000003E-2</v>
      </c>
      <c r="AX51" s="9">
        <f t="shared" si="9"/>
        <v>6.4000000000000003E-3</v>
      </c>
      <c r="AY51" s="9">
        <f t="shared" si="10"/>
        <v>2.2000000000000001E-4</v>
      </c>
      <c r="AZ51" s="9">
        <f t="shared" si="11"/>
        <v>4.1599999999999996E-3</v>
      </c>
      <c r="BA51" s="1">
        <f t="shared" si="24"/>
        <v>2.4401064773735583E-3</v>
      </c>
      <c r="BJ51" s="7">
        <f t="shared" si="32"/>
        <v>53</v>
      </c>
      <c r="BK51" s="7">
        <f t="shared" si="32"/>
        <v>38</v>
      </c>
      <c r="BL51" s="1">
        <f t="shared" si="12"/>
        <v>0</v>
      </c>
      <c r="BM51" s="74">
        <f>+EvolOf!H40</f>
        <v>78797</v>
      </c>
      <c r="BN51" s="1">
        <f t="shared" si="13"/>
        <v>0</v>
      </c>
      <c r="BO51" s="1">
        <f t="shared" si="25"/>
        <v>0</v>
      </c>
      <c r="BP51" s="36">
        <f t="shared" si="26"/>
        <v>0</v>
      </c>
      <c r="BQ51" s="1">
        <f t="shared" si="14"/>
        <v>0</v>
      </c>
      <c r="BR51" s="1">
        <f t="shared" si="15"/>
        <v>268447.54905222694</v>
      </c>
      <c r="BS51" s="1">
        <f t="shared" si="16"/>
        <v>248186.23558901102</v>
      </c>
    </row>
    <row r="52" spans="2:71" x14ac:dyDescent="0.3">
      <c r="B52" s="1">
        <f t="shared" si="0"/>
        <v>4724</v>
      </c>
      <c r="C52" s="1">
        <v>39</v>
      </c>
      <c r="D52" s="1">
        <v>45273</v>
      </c>
      <c r="E52" s="1">
        <v>4323</v>
      </c>
      <c r="F52" s="1">
        <v>0</v>
      </c>
      <c r="G52" s="1">
        <v>388</v>
      </c>
      <c r="H52" s="1">
        <v>0</v>
      </c>
      <c r="I52" s="1">
        <v>13</v>
      </c>
      <c r="J52" s="5">
        <v>50.86</v>
      </c>
      <c r="K52" s="5">
        <v>1.37</v>
      </c>
      <c r="L52" s="5">
        <v>19.7</v>
      </c>
      <c r="M52" s="111">
        <v>1.91</v>
      </c>
      <c r="N52" s="1">
        <v>1584</v>
      </c>
      <c r="O52" s="1">
        <v>3132</v>
      </c>
      <c r="P52" s="1">
        <v>3071</v>
      </c>
      <c r="Q52" s="1">
        <v>59</v>
      </c>
      <c r="R52" s="1">
        <v>1</v>
      </c>
      <c r="S52" s="1">
        <v>0</v>
      </c>
      <c r="T52" s="1">
        <v>3108</v>
      </c>
      <c r="U52" s="1">
        <v>313</v>
      </c>
      <c r="V52" s="1">
        <v>4323</v>
      </c>
      <c r="W52" s="1">
        <v>378</v>
      </c>
      <c r="X52" s="1">
        <v>13</v>
      </c>
      <c r="Y52" s="114">
        <v>1.8</v>
      </c>
      <c r="AA52" s="1">
        <f t="shared" si="17"/>
        <v>45586</v>
      </c>
      <c r="AB52" s="1">
        <f t="shared" si="17"/>
        <v>8646</v>
      </c>
      <c r="AC52" s="1">
        <f t="shared" si="18"/>
        <v>766</v>
      </c>
      <c r="AD52" s="1">
        <f t="shared" si="19"/>
        <v>26</v>
      </c>
      <c r="AE52" s="1">
        <f t="shared" si="27"/>
        <v>146</v>
      </c>
      <c r="AF52" s="1">
        <f t="shared" si="20"/>
        <v>58</v>
      </c>
      <c r="AG52" s="1">
        <f t="shared" si="20"/>
        <v>0</v>
      </c>
      <c r="AH52" s="1">
        <f t="shared" si="20"/>
        <v>2</v>
      </c>
      <c r="AI52" s="1">
        <f t="shared" si="28"/>
        <v>206</v>
      </c>
      <c r="AJ52" s="9">
        <f t="shared" si="1"/>
        <v>2.75190516511431E-3</v>
      </c>
      <c r="AK52" s="9">
        <f t="shared" si="2"/>
        <v>9.4479999999999995E-2</v>
      </c>
      <c r="AL52" s="9">
        <f t="shared" si="3"/>
        <v>8.6459999999999995E-2</v>
      </c>
      <c r="AM52" s="9">
        <f t="shared" si="4"/>
        <v>7.7600000000000004E-3</v>
      </c>
      <c r="AN52" s="9">
        <f t="shared" si="5"/>
        <v>2.5999999999999998E-4</v>
      </c>
      <c r="AO52" s="9">
        <f t="shared" si="6"/>
        <v>4.1200000000000004E-3</v>
      </c>
      <c r="AP52" s="1">
        <f t="shared" si="21"/>
        <v>146</v>
      </c>
      <c r="AQ52" s="1">
        <f t="shared" si="21"/>
        <v>58</v>
      </c>
      <c r="AR52" s="1"/>
      <c r="AS52" s="1">
        <f t="shared" si="22"/>
        <v>2</v>
      </c>
      <c r="AT52" s="1">
        <f t="shared" si="29"/>
        <v>206</v>
      </c>
      <c r="AU52" s="1">
        <f t="shared" si="7"/>
        <v>4714</v>
      </c>
      <c r="AV52" s="9">
        <f t="shared" si="23"/>
        <v>9.4280000000000003E-2</v>
      </c>
      <c r="AW52" s="9">
        <f t="shared" si="8"/>
        <v>8.6459999999999995E-2</v>
      </c>
      <c r="AX52" s="9">
        <f t="shared" si="9"/>
        <v>7.5599999999999999E-3</v>
      </c>
      <c r="AY52" s="9">
        <f t="shared" si="10"/>
        <v>2.5999999999999998E-4</v>
      </c>
      <c r="AZ52" s="9">
        <f t="shared" si="11"/>
        <v>4.1200000000000004E-3</v>
      </c>
      <c r="BA52" s="1">
        <f t="shared" si="24"/>
        <v>2.7577428935086977E-3</v>
      </c>
      <c r="BJ52" s="7">
        <f t="shared" si="32"/>
        <v>54</v>
      </c>
      <c r="BK52" s="7">
        <f t="shared" si="32"/>
        <v>39</v>
      </c>
      <c r="BL52" s="1">
        <f t="shared" si="12"/>
        <v>0</v>
      </c>
      <c r="BM52" s="74">
        <f>+EvolOf!H41</f>
        <v>85195</v>
      </c>
      <c r="BN52" s="1">
        <f t="shared" si="13"/>
        <v>0</v>
      </c>
      <c r="BO52" s="1">
        <f t="shared" si="25"/>
        <v>0</v>
      </c>
      <c r="BP52" s="36">
        <f t="shared" si="26"/>
        <v>0</v>
      </c>
      <c r="BQ52" s="1">
        <f t="shared" si="14"/>
        <v>0</v>
      </c>
      <c r="BR52" s="1">
        <f t="shared" si="15"/>
        <v>280687.52140830457</v>
      </c>
      <c r="BS52" s="1">
        <f t="shared" si="16"/>
        <v>256861.16745302721</v>
      </c>
    </row>
    <row r="53" spans="2:71" x14ac:dyDescent="0.3">
      <c r="B53" s="1">
        <f t="shared" si="0"/>
        <v>4928</v>
      </c>
      <c r="C53" s="1">
        <v>40</v>
      </c>
      <c r="D53" s="1">
        <v>45071</v>
      </c>
      <c r="E53" s="1">
        <v>4457</v>
      </c>
      <c r="F53" s="1">
        <v>0</v>
      </c>
      <c r="G53" s="1">
        <v>455</v>
      </c>
      <c r="H53" s="1">
        <v>0</v>
      </c>
      <c r="I53" s="1">
        <v>16</v>
      </c>
      <c r="J53" s="5">
        <v>50.61</v>
      </c>
      <c r="K53" s="5">
        <v>1.37</v>
      </c>
      <c r="L53" s="5">
        <v>20</v>
      </c>
      <c r="M53" s="111">
        <v>1.86</v>
      </c>
      <c r="N53" s="1">
        <v>1679</v>
      </c>
      <c r="O53" s="1">
        <v>3238</v>
      </c>
      <c r="P53" s="1">
        <v>3177</v>
      </c>
      <c r="Q53" s="1">
        <v>60</v>
      </c>
      <c r="R53" s="1">
        <v>1</v>
      </c>
      <c r="S53" s="1">
        <v>0</v>
      </c>
      <c r="T53" s="1">
        <v>3235</v>
      </c>
      <c r="U53" s="1">
        <v>325</v>
      </c>
      <c r="V53" s="1">
        <v>4457</v>
      </c>
      <c r="W53" s="1">
        <v>445</v>
      </c>
      <c r="X53" s="1">
        <v>16</v>
      </c>
      <c r="Y53" s="114">
        <v>1.76</v>
      </c>
      <c r="AA53" s="1">
        <f t="shared" si="17"/>
        <v>45396</v>
      </c>
      <c r="AB53" s="1">
        <f t="shared" si="17"/>
        <v>8914</v>
      </c>
      <c r="AC53" s="1">
        <f t="shared" si="18"/>
        <v>900</v>
      </c>
      <c r="AD53" s="1">
        <f t="shared" si="19"/>
        <v>32</v>
      </c>
      <c r="AE53" s="1">
        <f t="shared" si="27"/>
        <v>134</v>
      </c>
      <c r="AF53" s="1">
        <f t="shared" si="20"/>
        <v>67</v>
      </c>
      <c r="AG53" s="1">
        <f t="shared" si="20"/>
        <v>0</v>
      </c>
      <c r="AH53" s="1">
        <f t="shared" si="20"/>
        <v>3</v>
      </c>
      <c r="AI53" s="1">
        <f t="shared" si="28"/>
        <v>204</v>
      </c>
      <c r="AJ53" s="9">
        <f t="shared" si="1"/>
        <v>3.246753246753247E-3</v>
      </c>
      <c r="AK53" s="9">
        <f t="shared" si="2"/>
        <v>9.8559999999999995E-2</v>
      </c>
      <c r="AL53" s="9">
        <f t="shared" si="3"/>
        <v>8.9139999999999997E-2</v>
      </c>
      <c r="AM53" s="9">
        <f t="shared" si="4"/>
        <v>9.1000000000000004E-3</v>
      </c>
      <c r="AN53" s="9">
        <f t="shared" si="5"/>
        <v>3.2000000000000003E-4</v>
      </c>
      <c r="AO53" s="9">
        <f t="shared" si="6"/>
        <v>4.0800000000000003E-3</v>
      </c>
      <c r="AP53" s="1">
        <f t="shared" si="21"/>
        <v>134</v>
      </c>
      <c r="AQ53" s="1">
        <f t="shared" si="21"/>
        <v>67</v>
      </c>
      <c r="AR53" s="1"/>
      <c r="AS53" s="1">
        <f t="shared" si="22"/>
        <v>3</v>
      </c>
      <c r="AT53" s="1">
        <f t="shared" si="29"/>
        <v>204</v>
      </c>
      <c r="AU53" s="1">
        <f t="shared" si="7"/>
        <v>4918</v>
      </c>
      <c r="AV53" s="9">
        <f t="shared" si="23"/>
        <v>9.8360000000000003E-2</v>
      </c>
      <c r="AW53" s="9">
        <f t="shared" si="8"/>
        <v>8.9139999999999997E-2</v>
      </c>
      <c r="AX53" s="9">
        <f t="shared" si="9"/>
        <v>8.8999999999999999E-3</v>
      </c>
      <c r="AY53" s="9">
        <f t="shared" si="10"/>
        <v>3.2000000000000003E-4</v>
      </c>
      <c r="AZ53" s="9">
        <f t="shared" si="11"/>
        <v>4.0800000000000003E-3</v>
      </c>
      <c r="BA53" s="1">
        <f t="shared" si="24"/>
        <v>3.2533550223668157E-3</v>
      </c>
      <c r="BJ53" s="7">
        <f t="shared" si="32"/>
        <v>55</v>
      </c>
      <c r="BK53" s="7">
        <f t="shared" si="32"/>
        <v>40</v>
      </c>
      <c r="BL53" s="1">
        <f t="shared" si="12"/>
        <v>0</v>
      </c>
      <c r="BM53" s="74">
        <f>+EvolOf!H42</f>
        <v>94417</v>
      </c>
      <c r="BN53" s="1">
        <f t="shared" si="13"/>
        <v>0</v>
      </c>
      <c r="BO53" s="1">
        <f t="shared" si="25"/>
        <v>0</v>
      </c>
      <c r="BP53" s="36">
        <f t="shared" si="26"/>
        <v>0</v>
      </c>
      <c r="BQ53" s="1">
        <f t="shared" si="14"/>
        <v>0</v>
      </c>
      <c r="BR53" s="1">
        <f t="shared" si="15"/>
        <v>292808.65908131347</v>
      </c>
      <c r="BS53" s="1">
        <f t="shared" si="16"/>
        <v>264823.09121863113</v>
      </c>
    </row>
    <row r="54" spans="2:71" x14ac:dyDescent="0.3">
      <c r="B54" s="1">
        <f t="shared" si="0"/>
        <v>5115</v>
      </c>
      <c r="C54" s="1">
        <v>41</v>
      </c>
      <c r="D54" s="1">
        <v>44882</v>
      </c>
      <c r="E54" s="1">
        <v>4567</v>
      </c>
      <c r="F54" s="1">
        <v>0</v>
      </c>
      <c r="G54" s="1">
        <v>529</v>
      </c>
      <c r="H54" s="1">
        <v>0</v>
      </c>
      <c r="I54" s="1">
        <v>19</v>
      </c>
      <c r="J54" s="5">
        <v>50.36</v>
      </c>
      <c r="K54" s="5">
        <v>1.37</v>
      </c>
      <c r="L54" s="5">
        <v>20.2</v>
      </c>
      <c r="M54" s="111">
        <v>1.81</v>
      </c>
      <c r="N54" s="1">
        <v>1777</v>
      </c>
      <c r="O54" s="1">
        <v>3329</v>
      </c>
      <c r="P54" s="1">
        <v>3266</v>
      </c>
      <c r="Q54" s="1">
        <v>61</v>
      </c>
      <c r="R54" s="1">
        <v>1</v>
      </c>
      <c r="S54" s="1">
        <v>0</v>
      </c>
      <c r="T54" s="1">
        <v>3354</v>
      </c>
      <c r="U54" s="1">
        <v>336</v>
      </c>
      <c r="V54" s="1">
        <v>4567</v>
      </c>
      <c r="W54" s="1">
        <v>519</v>
      </c>
      <c r="X54" s="1">
        <v>19</v>
      </c>
      <c r="Y54" s="114">
        <v>1.73</v>
      </c>
      <c r="AA54" s="1">
        <f t="shared" si="17"/>
        <v>45218</v>
      </c>
      <c r="AB54" s="1">
        <f t="shared" si="17"/>
        <v>9134</v>
      </c>
      <c r="AC54" s="1">
        <f t="shared" si="18"/>
        <v>1048</v>
      </c>
      <c r="AD54" s="1">
        <f t="shared" si="19"/>
        <v>38</v>
      </c>
      <c r="AE54" s="1">
        <f t="shared" si="27"/>
        <v>110</v>
      </c>
      <c r="AF54" s="1">
        <f t="shared" si="20"/>
        <v>74</v>
      </c>
      <c r="AG54" s="1">
        <f t="shared" si="20"/>
        <v>0</v>
      </c>
      <c r="AH54" s="1">
        <f t="shared" si="20"/>
        <v>3</v>
      </c>
      <c r="AI54" s="1">
        <f t="shared" si="28"/>
        <v>187</v>
      </c>
      <c r="AJ54" s="9">
        <f t="shared" si="1"/>
        <v>3.7145650048875855E-3</v>
      </c>
      <c r="AK54" s="9">
        <f t="shared" si="2"/>
        <v>0.1023</v>
      </c>
      <c r="AL54" s="9">
        <f t="shared" si="3"/>
        <v>9.1340000000000005E-2</v>
      </c>
      <c r="AM54" s="9">
        <f t="shared" si="4"/>
        <v>1.0580000000000001E-2</v>
      </c>
      <c r="AN54" s="9">
        <f t="shared" si="5"/>
        <v>3.8000000000000002E-4</v>
      </c>
      <c r="AO54" s="9">
        <f t="shared" si="6"/>
        <v>3.7399999999999998E-3</v>
      </c>
      <c r="AP54" s="1">
        <f t="shared" si="21"/>
        <v>110</v>
      </c>
      <c r="AQ54" s="1">
        <f t="shared" si="21"/>
        <v>74</v>
      </c>
      <c r="AR54" s="1"/>
      <c r="AS54" s="1">
        <f t="shared" si="22"/>
        <v>3</v>
      </c>
      <c r="AT54" s="1">
        <f t="shared" si="29"/>
        <v>187</v>
      </c>
      <c r="AU54" s="1">
        <f t="shared" si="7"/>
        <v>5105</v>
      </c>
      <c r="AV54" s="9">
        <f t="shared" si="23"/>
        <v>0.1021</v>
      </c>
      <c r="AW54" s="9">
        <f t="shared" si="8"/>
        <v>9.1340000000000005E-2</v>
      </c>
      <c r="AX54" s="9">
        <f t="shared" si="9"/>
        <v>1.038E-2</v>
      </c>
      <c r="AY54" s="9">
        <f t="shared" si="10"/>
        <v>3.8000000000000002E-4</v>
      </c>
      <c r="AZ54" s="9">
        <f t="shared" si="11"/>
        <v>3.7399999999999998E-3</v>
      </c>
      <c r="BA54" s="1">
        <f t="shared" si="24"/>
        <v>3.7218413320274243E-3</v>
      </c>
      <c r="BJ54" s="7">
        <f t="shared" si="32"/>
        <v>56</v>
      </c>
      <c r="BK54" s="7">
        <f t="shared" si="32"/>
        <v>41</v>
      </c>
      <c r="BL54" s="1">
        <f t="shared" si="12"/>
        <v>0</v>
      </c>
      <c r="BM54" s="74">
        <f>+EvolOf!H43</f>
        <v>102136</v>
      </c>
      <c r="BN54" s="1">
        <f t="shared" si="13"/>
        <v>0</v>
      </c>
      <c r="BO54" s="1">
        <f t="shared" si="25"/>
        <v>0</v>
      </c>
      <c r="BP54" s="36">
        <f t="shared" si="26"/>
        <v>0</v>
      </c>
      <c r="BQ54" s="1">
        <f t="shared" si="14"/>
        <v>0</v>
      </c>
      <c r="BR54" s="1">
        <f t="shared" si="15"/>
        <v>303919.7019482383</v>
      </c>
      <c r="BS54" s="1">
        <f t="shared" si="16"/>
        <v>271358.99878741044</v>
      </c>
    </row>
    <row r="55" spans="2:71" x14ac:dyDescent="0.3">
      <c r="B55" s="1">
        <f t="shared" si="0"/>
        <v>5306</v>
      </c>
      <c r="C55" s="1">
        <v>42</v>
      </c>
      <c r="D55" s="1">
        <v>44692</v>
      </c>
      <c r="E55" s="1">
        <v>4675</v>
      </c>
      <c r="F55" s="1">
        <v>0</v>
      </c>
      <c r="G55" s="1">
        <v>609</v>
      </c>
      <c r="H55" s="1">
        <v>0</v>
      </c>
      <c r="I55" s="1">
        <v>22</v>
      </c>
      <c r="J55" s="5">
        <v>50.12</v>
      </c>
      <c r="K55" s="5">
        <v>1.37</v>
      </c>
      <c r="L55" s="5">
        <v>20.399999999999999</v>
      </c>
      <c r="M55" s="111">
        <v>1.81</v>
      </c>
      <c r="N55" s="1">
        <v>1883</v>
      </c>
      <c r="O55" s="1">
        <v>3413</v>
      </c>
      <c r="P55" s="1">
        <v>3348</v>
      </c>
      <c r="Q55" s="1">
        <v>63</v>
      </c>
      <c r="R55" s="1">
        <v>1</v>
      </c>
      <c r="S55" s="1">
        <v>0</v>
      </c>
      <c r="T55" s="1">
        <v>3471</v>
      </c>
      <c r="U55" s="1">
        <v>345</v>
      </c>
      <c r="V55" s="1">
        <v>4675</v>
      </c>
      <c r="W55" s="1">
        <v>599</v>
      </c>
      <c r="X55" s="1">
        <v>22</v>
      </c>
      <c r="Y55" s="114">
        <v>1.74</v>
      </c>
      <c r="AA55" s="1">
        <f t="shared" si="17"/>
        <v>45037</v>
      </c>
      <c r="AB55" s="1">
        <f t="shared" si="17"/>
        <v>9350</v>
      </c>
      <c r="AC55" s="1">
        <f t="shared" si="18"/>
        <v>1208</v>
      </c>
      <c r="AD55" s="1">
        <f t="shared" si="19"/>
        <v>44</v>
      </c>
      <c r="AE55" s="1">
        <f t="shared" si="27"/>
        <v>108</v>
      </c>
      <c r="AF55" s="1">
        <f t="shared" si="20"/>
        <v>80</v>
      </c>
      <c r="AG55" s="1">
        <f t="shared" si="20"/>
        <v>0</v>
      </c>
      <c r="AH55" s="1">
        <f t="shared" si="20"/>
        <v>3</v>
      </c>
      <c r="AI55" s="1">
        <f t="shared" si="28"/>
        <v>191</v>
      </c>
      <c r="AJ55" s="9">
        <f t="shared" si="1"/>
        <v>4.1462495288352805E-3</v>
      </c>
      <c r="AK55" s="9">
        <f t="shared" si="2"/>
        <v>0.10612000000000001</v>
      </c>
      <c r="AL55" s="9">
        <f t="shared" si="3"/>
        <v>9.35E-2</v>
      </c>
      <c r="AM55" s="9">
        <f t="shared" si="4"/>
        <v>1.218E-2</v>
      </c>
      <c r="AN55" s="9">
        <f t="shared" si="5"/>
        <v>4.4000000000000002E-4</v>
      </c>
      <c r="AO55" s="9">
        <f t="shared" si="6"/>
        <v>3.82E-3</v>
      </c>
      <c r="AP55" s="1">
        <f t="shared" si="21"/>
        <v>108</v>
      </c>
      <c r="AQ55" s="1">
        <f t="shared" si="21"/>
        <v>80</v>
      </c>
      <c r="AR55" s="1"/>
      <c r="AS55" s="1">
        <f t="shared" si="22"/>
        <v>3</v>
      </c>
      <c r="AT55" s="1">
        <f t="shared" si="29"/>
        <v>191</v>
      </c>
      <c r="AU55" s="1">
        <f t="shared" si="7"/>
        <v>5296</v>
      </c>
      <c r="AV55" s="9">
        <f t="shared" si="23"/>
        <v>0.10592</v>
      </c>
      <c r="AW55" s="9">
        <f t="shared" si="8"/>
        <v>9.35E-2</v>
      </c>
      <c r="AX55" s="9">
        <f t="shared" si="9"/>
        <v>1.1979999999999999E-2</v>
      </c>
      <c r="AY55" s="9">
        <f t="shared" si="10"/>
        <v>4.4000000000000002E-4</v>
      </c>
      <c r="AZ55" s="9">
        <f t="shared" si="11"/>
        <v>3.82E-3</v>
      </c>
      <c r="BA55" s="1">
        <f t="shared" si="24"/>
        <v>4.1540785498489427E-3</v>
      </c>
      <c r="BJ55" s="7">
        <f t="shared" si="32"/>
        <v>57</v>
      </c>
      <c r="BK55" s="7">
        <f t="shared" si="32"/>
        <v>42</v>
      </c>
      <c r="BL55" s="1">
        <f t="shared" si="12"/>
        <v>0</v>
      </c>
      <c r="BM55" s="74">
        <f>+EvolOf!H44</f>
        <v>110238</v>
      </c>
      <c r="BN55" s="1">
        <f t="shared" si="13"/>
        <v>0</v>
      </c>
      <c r="BO55" s="1">
        <f t="shared" si="25"/>
        <v>0</v>
      </c>
      <c r="BP55" s="36">
        <f t="shared" si="26"/>
        <v>0</v>
      </c>
      <c r="BQ55" s="1">
        <f t="shared" si="14"/>
        <v>0</v>
      </c>
      <c r="BR55" s="1">
        <f t="shared" si="15"/>
        <v>315268.41418130056</v>
      </c>
      <c r="BS55" s="1">
        <f t="shared" si="16"/>
        <v>277776.07167312101</v>
      </c>
    </row>
    <row r="56" spans="2:71" x14ac:dyDescent="0.3">
      <c r="B56" s="1">
        <f t="shared" si="0"/>
        <v>5486</v>
      </c>
      <c r="C56" s="1">
        <v>43</v>
      </c>
      <c r="D56" s="1">
        <v>44512</v>
      </c>
      <c r="E56" s="1">
        <v>4766</v>
      </c>
      <c r="F56" s="1">
        <v>0</v>
      </c>
      <c r="G56" s="1">
        <v>695</v>
      </c>
      <c r="H56" s="1">
        <v>0</v>
      </c>
      <c r="I56" s="1">
        <v>25</v>
      </c>
      <c r="J56" s="5">
        <v>49.9</v>
      </c>
      <c r="K56" s="5">
        <v>1.38</v>
      </c>
      <c r="L56" s="5">
        <v>20.5</v>
      </c>
      <c r="M56" s="111">
        <v>1.77</v>
      </c>
      <c r="N56" s="1">
        <v>1988</v>
      </c>
      <c r="O56" s="1">
        <v>3489</v>
      </c>
      <c r="P56" s="1">
        <v>3421</v>
      </c>
      <c r="Q56" s="1">
        <v>65</v>
      </c>
      <c r="R56" s="1">
        <v>1</v>
      </c>
      <c r="S56" s="1">
        <v>0</v>
      </c>
      <c r="T56" s="1">
        <v>3590</v>
      </c>
      <c r="U56" s="1">
        <v>357</v>
      </c>
      <c r="V56" s="1">
        <v>4766</v>
      </c>
      <c r="W56" s="1">
        <v>685</v>
      </c>
      <c r="X56" s="1">
        <v>25</v>
      </c>
      <c r="Y56" s="114">
        <v>1.71</v>
      </c>
      <c r="AA56" s="1">
        <f t="shared" si="17"/>
        <v>44869</v>
      </c>
      <c r="AB56" s="1">
        <f t="shared" si="17"/>
        <v>9532</v>
      </c>
      <c r="AC56" s="1">
        <f t="shared" si="18"/>
        <v>1380</v>
      </c>
      <c r="AD56" s="1">
        <f t="shared" si="19"/>
        <v>50</v>
      </c>
      <c r="AE56" s="1">
        <f t="shared" si="27"/>
        <v>91</v>
      </c>
      <c r="AF56" s="1">
        <f t="shared" si="20"/>
        <v>86</v>
      </c>
      <c r="AG56" s="1">
        <f t="shared" si="20"/>
        <v>0</v>
      </c>
      <c r="AH56" s="1">
        <f t="shared" si="20"/>
        <v>3</v>
      </c>
      <c r="AI56" s="1">
        <f t="shared" si="28"/>
        <v>180</v>
      </c>
      <c r="AJ56" s="9">
        <f t="shared" si="1"/>
        <v>4.5570543200874952E-3</v>
      </c>
      <c r="AK56" s="9">
        <f t="shared" si="2"/>
        <v>0.10972</v>
      </c>
      <c r="AL56" s="9">
        <f t="shared" si="3"/>
        <v>9.5320000000000002E-2</v>
      </c>
      <c r="AM56" s="9">
        <f t="shared" si="4"/>
        <v>1.3899999999999999E-2</v>
      </c>
      <c r="AN56" s="9">
        <f t="shared" si="5"/>
        <v>5.0000000000000001E-4</v>
      </c>
      <c r="AO56" s="9">
        <f t="shared" si="6"/>
        <v>3.5999999999999999E-3</v>
      </c>
      <c r="AP56" s="1">
        <f t="shared" si="21"/>
        <v>91</v>
      </c>
      <c r="AQ56" s="1">
        <f t="shared" si="21"/>
        <v>86</v>
      </c>
      <c r="AR56" s="1"/>
      <c r="AS56" s="1">
        <f t="shared" si="22"/>
        <v>3</v>
      </c>
      <c r="AT56" s="1">
        <f t="shared" si="29"/>
        <v>180</v>
      </c>
      <c r="AU56" s="1">
        <f t="shared" si="7"/>
        <v>5476</v>
      </c>
      <c r="AV56" s="9">
        <f t="shared" si="23"/>
        <v>0.10952000000000001</v>
      </c>
      <c r="AW56" s="9">
        <f t="shared" si="8"/>
        <v>9.5320000000000002E-2</v>
      </c>
      <c r="AX56" s="9">
        <f t="shared" si="9"/>
        <v>1.37E-2</v>
      </c>
      <c r="AY56" s="9">
        <f t="shared" si="10"/>
        <v>5.0000000000000001E-4</v>
      </c>
      <c r="AZ56" s="9">
        <f t="shared" si="11"/>
        <v>3.5999999999999999E-3</v>
      </c>
      <c r="BA56" s="1">
        <f t="shared" si="24"/>
        <v>4.5653761869978082E-3</v>
      </c>
      <c r="BJ56" s="7">
        <f t="shared" si="32"/>
        <v>58</v>
      </c>
      <c r="BK56" s="7">
        <f t="shared" si="32"/>
        <v>43</v>
      </c>
      <c r="BL56" s="1">
        <f t="shared" si="12"/>
        <v>0</v>
      </c>
      <c r="BM56" s="74">
        <f>+EvolOf!H45</f>
        <v>117710</v>
      </c>
      <c r="BN56" s="1">
        <f t="shared" si="13"/>
        <v>0</v>
      </c>
      <c r="BO56" s="1">
        <f t="shared" si="25"/>
        <v>0</v>
      </c>
      <c r="BP56" s="36">
        <f t="shared" si="26"/>
        <v>0</v>
      </c>
      <c r="BQ56" s="1">
        <f t="shared" si="14"/>
        <v>0</v>
      </c>
      <c r="BR56" s="1">
        <f t="shared" si="15"/>
        <v>325963.5356574849</v>
      </c>
      <c r="BS56" s="1">
        <f t="shared" si="16"/>
        <v>283183.04975274758</v>
      </c>
    </row>
    <row r="57" spans="2:71" x14ac:dyDescent="0.3">
      <c r="B57" s="1">
        <f t="shared" si="0"/>
        <v>5649</v>
      </c>
      <c r="C57" s="1">
        <v>44</v>
      </c>
      <c r="D57" s="1">
        <v>44349</v>
      </c>
      <c r="E57" s="1">
        <v>4832</v>
      </c>
      <c r="F57" s="1">
        <v>0</v>
      </c>
      <c r="G57" s="1">
        <v>787</v>
      </c>
      <c r="H57" s="1">
        <v>0</v>
      </c>
      <c r="I57" s="1">
        <v>30</v>
      </c>
      <c r="J57" s="5">
        <v>49.69</v>
      </c>
      <c r="K57" s="5">
        <v>1.38</v>
      </c>
      <c r="L57" s="5">
        <v>20.6</v>
      </c>
      <c r="M57" s="111">
        <v>1.74</v>
      </c>
      <c r="N57" s="1">
        <v>2087</v>
      </c>
      <c r="O57" s="1">
        <v>3552</v>
      </c>
      <c r="P57" s="1">
        <v>3480</v>
      </c>
      <c r="Q57" s="1">
        <v>69</v>
      </c>
      <c r="R57" s="1">
        <v>1</v>
      </c>
      <c r="S57" s="1">
        <v>0</v>
      </c>
      <c r="T57" s="1">
        <v>3703</v>
      </c>
      <c r="U57" s="1">
        <v>368</v>
      </c>
      <c r="V57" s="1">
        <v>4832</v>
      </c>
      <c r="W57" s="1">
        <v>777</v>
      </c>
      <c r="X57" s="1">
        <v>30</v>
      </c>
      <c r="Y57" s="114">
        <v>1.69</v>
      </c>
      <c r="AA57" s="1">
        <f t="shared" si="17"/>
        <v>44717</v>
      </c>
      <c r="AB57" s="1">
        <f t="shared" si="17"/>
        <v>9664</v>
      </c>
      <c r="AC57" s="1">
        <f t="shared" si="18"/>
        <v>1564</v>
      </c>
      <c r="AD57" s="1">
        <f t="shared" si="19"/>
        <v>60</v>
      </c>
      <c r="AE57" s="1">
        <f t="shared" si="27"/>
        <v>66</v>
      </c>
      <c r="AF57" s="1">
        <f t="shared" si="20"/>
        <v>92</v>
      </c>
      <c r="AG57" s="1">
        <f t="shared" si="20"/>
        <v>0</v>
      </c>
      <c r="AH57" s="1">
        <f t="shared" si="20"/>
        <v>5</v>
      </c>
      <c r="AI57" s="1">
        <f t="shared" si="28"/>
        <v>163</v>
      </c>
      <c r="AJ57" s="9">
        <f t="shared" si="1"/>
        <v>5.3106744556558685E-3</v>
      </c>
      <c r="AK57" s="9">
        <f t="shared" si="2"/>
        <v>0.11298</v>
      </c>
      <c r="AL57" s="9">
        <f t="shared" si="3"/>
        <v>9.6640000000000004E-2</v>
      </c>
      <c r="AM57" s="9">
        <f t="shared" si="4"/>
        <v>1.5740000000000001E-2</v>
      </c>
      <c r="AN57" s="9">
        <f t="shared" si="5"/>
        <v>5.9999999999999995E-4</v>
      </c>
      <c r="AO57" s="9">
        <f t="shared" si="6"/>
        <v>3.2599999999999999E-3</v>
      </c>
      <c r="AP57" s="1">
        <f t="shared" si="21"/>
        <v>66</v>
      </c>
      <c r="AQ57" s="1">
        <f t="shared" si="21"/>
        <v>92</v>
      </c>
      <c r="AR57" s="1"/>
      <c r="AS57" s="1">
        <f t="shared" si="22"/>
        <v>5</v>
      </c>
      <c r="AT57" s="1">
        <f t="shared" si="29"/>
        <v>163</v>
      </c>
      <c r="AU57" s="1">
        <f t="shared" si="7"/>
        <v>5639</v>
      </c>
      <c r="AV57" s="9">
        <f t="shared" si="23"/>
        <v>0.11278000000000001</v>
      </c>
      <c r="AW57" s="9">
        <f t="shared" si="8"/>
        <v>9.6640000000000004E-2</v>
      </c>
      <c r="AX57" s="9">
        <f t="shared" si="9"/>
        <v>1.554E-2</v>
      </c>
      <c r="AY57" s="9">
        <f t="shared" si="10"/>
        <v>5.9999999999999995E-4</v>
      </c>
      <c r="AZ57" s="9">
        <f t="shared" si="11"/>
        <v>3.2599999999999999E-3</v>
      </c>
      <c r="BA57" s="1">
        <f t="shared" si="24"/>
        <v>5.3200922149317254E-3</v>
      </c>
      <c r="BJ57" s="7">
        <f t="shared" si="32"/>
        <v>59</v>
      </c>
      <c r="BK57" s="7">
        <f t="shared" si="32"/>
        <v>44</v>
      </c>
      <c r="BL57" s="1">
        <f t="shared" si="12"/>
        <v>0</v>
      </c>
      <c r="BM57" s="74">
        <f>+EvolOf!H46</f>
        <v>124736</v>
      </c>
      <c r="BN57" s="1">
        <f t="shared" si="13"/>
        <v>0</v>
      </c>
      <c r="BO57" s="1">
        <f t="shared" si="25"/>
        <v>0</v>
      </c>
      <c r="BP57" s="36">
        <f t="shared" si="26"/>
        <v>0</v>
      </c>
      <c r="BQ57" s="1">
        <f t="shared" si="14"/>
        <v>0</v>
      </c>
      <c r="BR57" s="1">
        <f t="shared" si="15"/>
        <v>335648.56232758518</v>
      </c>
      <c r="BS57" s="1">
        <f t="shared" si="16"/>
        <v>287104.59429401514</v>
      </c>
    </row>
    <row r="58" spans="2:71" x14ac:dyDescent="0.3">
      <c r="B58" s="1">
        <f t="shared" si="0"/>
        <v>5805</v>
      </c>
      <c r="C58" s="1">
        <v>45</v>
      </c>
      <c r="D58" s="1">
        <v>44193</v>
      </c>
      <c r="E58" s="1">
        <v>4879</v>
      </c>
      <c r="F58" s="1">
        <v>0</v>
      </c>
      <c r="G58" s="1">
        <v>891</v>
      </c>
      <c r="H58" s="1">
        <v>0</v>
      </c>
      <c r="I58" s="1">
        <v>35</v>
      </c>
      <c r="J58" s="5">
        <v>49.49</v>
      </c>
      <c r="K58" s="5">
        <v>1.38</v>
      </c>
      <c r="L58" s="5">
        <v>20.7</v>
      </c>
      <c r="M58" s="111">
        <v>1.74</v>
      </c>
      <c r="N58" s="1">
        <v>2185</v>
      </c>
      <c r="O58" s="1">
        <v>3610</v>
      </c>
      <c r="P58" s="1">
        <v>3534</v>
      </c>
      <c r="Q58" s="1">
        <v>73</v>
      </c>
      <c r="R58" s="1">
        <v>1</v>
      </c>
      <c r="S58" s="1">
        <v>0</v>
      </c>
      <c r="T58" s="1">
        <v>3799</v>
      </c>
      <c r="U58" s="1">
        <v>377</v>
      </c>
      <c r="V58" s="1">
        <v>4879</v>
      </c>
      <c r="W58" s="1">
        <v>881</v>
      </c>
      <c r="X58" s="1">
        <v>35</v>
      </c>
      <c r="Y58" s="114">
        <v>1.69</v>
      </c>
      <c r="AA58" s="1">
        <f t="shared" si="17"/>
        <v>44570</v>
      </c>
      <c r="AB58" s="1">
        <f t="shared" si="17"/>
        <v>9758</v>
      </c>
      <c r="AC58" s="1">
        <f t="shared" si="18"/>
        <v>1772</v>
      </c>
      <c r="AD58" s="1">
        <f t="shared" si="19"/>
        <v>70</v>
      </c>
      <c r="AE58" s="1">
        <f t="shared" si="27"/>
        <v>47</v>
      </c>
      <c r="AF58" s="1">
        <f t="shared" si="20"/>
        <v>104</v>
      </c>
      <c r="AG58" s="1">
        <f t="shared" si="20"/>
        <v>0</v>
      </c>
      <c r="AH58" s="1">
        <f t="shared" si="20"/>
        <v>5</v>
      </c>
      <c r="AI58" s="1">
        <f t="shared" si="28"/>
        <v>156</v>
      </c>
      <c r="AJ58" s="9">
        <f t="shared" si="1"/>
        <v>6.029285099052541E-3</v>
      </c>
      <c r="AK58" s="9">
        <f t="shared" si="2"/>
        <v>0.11609999999999999</v>
      </c>
      <c r="AL58" s="9">
        <f t="shared" si="3"/>
        <v>9.758E-2</v>
      </c>
      <c r="AM58" s="9">
        <f t="shared" si="4"/>
        <v>1.7819999999999999E-2</v>
      </c>
      <c r="AN58" s="9">
        <f t="shared" si="5"/>
        <v>6.9999999999999999E-4</v>
      </c>
      <c r="AO58" s="9">
        <f t="shared" si="6"/>
        <v>3.1199999999999999E-3</v>
      </c>
      <c r="AP58" s="1">
        <f t="shared" si="21"/>
        <v>47</v>
      </c>
      <c r="AQ58" s="1">
        <f t="shared" si="21"/>
        <v>104</v>
      </c>
      <c r="AR58" s="1"/>
      <c r="AS58" s="1">
        <f t="shared" si="22"/>
        <v>5</v>
      </c>
      <c r="AT58" s="1">
        <f t="shared" si="29"/>
        <v>156</v>
      </c>
      <c r="AU58" s="1">
        <f t="shared" si="7"/>
        <v>5795</v>
      </c>
      <c r="AV58" s="9">
        <f t="shared" si="23"/>
        <v>0.1159</v>
      </c>
      <c r="AW58" s="9">
        <f t="shared" si="8"/>
        <v>9.758E-2</v>
      </c>
      <c r="AX58" s="9">
        <f t="shared" si="9"/>
        <v>1.762E-2</v>
      </c>
      <c r="AY58" s="9">
        <f t="shared" si="10"/>
        <v>6.9999999999999999E-4</v>
      </c>
      <c r="AZ58" s="9">
        <f t="shared" si="11"/>
        <v>3.1199999999999999E-3</v>
      </c>
      <c r="BA58" s="1">
        <f t="shared" si="24"/>
        <v>6.0396893874029335E-3</v>
      </c>
      <c r="BJ58" s="7">
        <f t="shared" si="32"/>
        <v>60</v>
      </c>
      <c r="BK58" s="7">
        <f t="shared" si="32"/>
        <v>45</v>
      </c>
      <c r="BL58" s="1">
        <f t="shared" si="12"/>
        <v>0</v>
      </c>
      <c r="BM58" s="74">
        <f>+EvolOf!H47</f>
        <v>130759</v>
      </c>
      <c r="BN58" s="1">
        <f t="shared" si="13"/>
        <v>0</v>
      </c>
      <c r="BO58" s="1">
        <f t="shared" si="25"/>
        <v>0</v>
      </c>
      <c r="BP58" s="36">
        <f t="shared" si="26"/>
        <v>0</v>
      </c>
      <c r="BQ58" s="1">
        <f t="shared" si="14"/>
        <v>0</v>
      </c>
      <c r="BR58" s="1">
        <f t="shared" si="15"/>
        <v>344917.66760694492</v>
      </c>
      <c r="BS58" s="1">
        <f t="shared" si="16"/>
        <v>289897.20934612997</v>
      </c>
    </row>
    <row r="59" spans="2:71" x14ac:dyDescent="0.3">
      <c r="B59" s="1">
        <f t="shared" si="0"/>
        <v>5955</v>
      </c>
      <c r="C59" s="1">
        <v>46</v>
      </c>
      <c r="D59" s="1">
        <v>44043</v>
      </c>
      <c r="E59" s="1">
        <v>4912</v>
      </c>
      <c r="F59" s="1">
        <v>0</v>
      </c>
      <c r="G59" s="1">
        <v>1003</v>
      </c>
      <c r="H59" s="1">
        <v>0</v>
      </c>
      <c r="I59" s="1">
        <v>40</v>
      </c>
      <c r="J59" s="5">
        <v>49.29</v>
      </c>
      <c r="K59" s="5">
        <v>1.39</v>
      </c>
      <c r="L59" s="5">
        <v>20.8</v>
      </c>
      <c r="M59" s="111">
        <v>1.73</v>
      </c>
      <c r="N59" s="1">
        <v>2284</v>
      </c>
      <c r="O59" s="1">
        <v>3662</v>
      </c>
      <c r="P59" s="1">
        <v>3579</v>
      </c>
      <c r="Q59" s="1">
        <v>80</v>
      </c>
      <c r="R59" s="1">
        <v>1</v>
      </c>
      <c r="S59" s="1">
        <v>0</v>
      </c>
      <c r="T59" s="1">
        <v>3885</v>
      </c>
      <c r="U59" s="1">
        <v>386</v>
      </c>
      <c r="V59" s="1">
        <v>4912</v>
      </c>
      <c r="W59" s="1">
        <v>993</v>
      </c>
      <c r="X59" s="1">
        <v>40</v>
      </c>
      <c r="Y59" s="114">
        <v>1.69</v>
      </c>
      <c r="AA59" s="1">
        <f t="shared" si="17"/>
        <v>44429</v>
      </c>
      <c r="AB59" s="1">
        <f t="shared" si="17"/>
        <v>9824</v>
      </c>
      <c r="AC59" s="1">
        <f t="shared" si="18"/>
        <v>1996</v>
      </c>
      <c r="AD59" s="1">
        <f t="shared" si="19"/>
        <v>80</v>
      </c>
      <c r="AE59" s="1">
        <f t="shared" si="27"/>
        <v>33</v>
      </c>
      <c r="AF59" s="1">
        <f t="shared" si="20"/>
        <v>112</v>
      </c>
      <c r="AG59" s="1">
        <f t="shared" si="20"/>
        <v>0</v>
      </c>
      <c r="AH59" s="1">
        <f t="shared" si="20"/>
        <v>5</v>
      </c>
      <c r="AI59" s="1">
        <f t="shared" si="28"/>
        <v>150</v>
      </c>
      <c r="AJ59" s="9">
        <f t="shared" si="1"/>
        <v>6.7170445004198151E-3</v>
      </c>
      <c r="AK59" s="9">
        <f t="shared" si="2"/>
        <v>0.1191</v>
      </c>
      <c r="AL59" s="9">
        <f t="shared" si="3"/>
        <v>9.8239999999999994E-2</v>
      </c>
      <c r="AM59" s="9">
        <f t="shared" si="4"/>
        <v>2.0060000000000001E-2</v>
      </c>
      <c r="AN59" s="9">
        <f t="shared" si="5"/>
        <v>8.0000000000000004E-4</v>
      </c>
      <c r="AO59" s="9">
        <f t="shared" si="6"/>
        <v>3.0000000000000001E-3</v>
      </c>
      <c r="AP59" s="1">
        <f t="shared" si="21"/>
        <v>33</v>
      </c>
      <c r="AQ59" s="1">
        <f t="shared" si="21"/>
        <v>112</v>
      </c>
      <c r="AR59" s="1"/>
      <c r="AS59" s="1">
        <f t="shared" si="22"/>
        <v>5</v>
      </c>
      <c r="AT59" s="1">
        <f t="shared" si="29"/>
        <v>150</v>
      </c>
      <c r="AU59" s="1">
        <f t="shared" si="7"/>
        <v>5945</v>
      </c>
      <c r="AV59" s="9">
        <f t="shared" si="23"/>
        <v>0.11890000000000001</v>
      </c>
      <c r="AW59" s="9">
        <f t="shared" si="8"/>
        <v>9.8239999999999994E-2</v>
      </c>
      <c r="AX59" s="9">
        <f t="shared" si="9"/>
        <v>1.9859999999999999E-2</v>
      </c>
      <c r="AY59" s="9">
        <f t="shared" si="10"/>
        <v>8.0000000000000004E-4</v>
      </c>
      <c r="AZ59" s="9">
        <f t="shared" si="11"/>
        <v>3.0000000000000001E-3</v>
      </c>
      <c r="BA59" s="1">
        <f t="shared" si="24"/>
        <v>6.7283431455004202E-3</v>
      </c>
      <c r="BJ59" s="7">
        <f t="shared" si="32"/>
        <v>61</v>
      </c>
      <c r="BK59" s="7">
        <f t="shared" si="32"/>
        <v>46</v>
      </c>
      <c r="BL59" s="1">
        <f t="shared" si="12"/>
        <v>0</v>
      </c>
      <c r="BM59" s="74">
        <f>+EvolOf!H48</f>
        <v>135032</v>
      </c>
      <c r="BN59" s="1">
        <f t="shared" si="13"/>
        <v>0</v>
      </c>
      <c r="BO59" s="1">
        <f t="shared" si="25"/>
        <v>0</v>
      </c>
      <c r="BP59" s="36">
        <f t="shared" si="26"/>
        <v>0</v>
      </c>
      <c r="BQ59" s="1">
        <f t="shared" si="14"/>
        <v>0</v>
      </c>
      <c r="BR59" s="1">
        <f t="shared" si="15"/>
        <v>353830.26883709856</v>
      </c>
      <c r="BS59" s="1">
        <f t="shared" si="16"/>
        <v>291857.98161676375</v>
      </c>
    </row>
    <row r="60" spans="2:71" x14ac:dyDescent="0.3">
      <c r="B60" s="1">
        <f t="shared" si="0"/>
        <v>6101</v>
      </c>
      <c r="C60" s="1">
        <v>47</v>
      </c>
      <c r="D60" s="1">
        <v>43897</v>
      </c>
      <c r="E60" s="1">
        <v>4928</v>
      </c>
      <c r="F60" s="1">
        <v>0</v>
      </c>
      <c r="G60" s="1">
        <v>1128</v>
      </c>
      <c r="H60" s="1">
        <v>0</v>
      </c>
      <c r="I60" s="1">
        <v>45</v>
      </c>
      <c r="J60" s="5">
        <v>49.11</v>
      </c>
      <c r="K60" s="5">
        <v>1.4</v>
      </c>
      <c r="L60" s="5">
        <v>21</v>
      </c>
      <c r="M60" s="111">
        <v>1.71</v>
      </c>
      <c r="N60" s="1">
        <v>2378</v>
      </c>
      <c r="O60" s="1">
        <v>3713</v>
      </c>
      <c r="P60" s="1">
        <v>3622</v>
      </c>
      <c r="Q60" s="1">
        <v>89</v>
      </c>
      <c r="R60" s="1">
        <v>1</v>
      </c>
      <c r="S60" s="1">
        <v>0</v>
      </c>
      <c r="T60" s="1">
        <v>3943</v>
      </c>
      <c r="U60" s="1">
        <v>392</v>
      </c>
      <c r="V60" s="1">
        <v>4928</v>
      </c>
      <c r="W60" s="1">
        <v>1118</v>
      </c>
      <c r="X60" s="1">
        <v>45</v>
      </c>
      <c r="Y60" s="114">
        <v>1.67</v>
      </c>
      <c r="AA60" s="1">
        <f t="shared" si="17"/>
        <v>44289</v>
      </c>
      <c r="AB60" s="1">
        <f t="shared" si="17"/>
        <v>9856</v>
      </c>
      <c r="AC60" s="1">
        <f t="shared" si="18"/>
        <v>2246</v>
      </c>
      <c r="AD60" s="1">
        <f t="shared" si="19"/>
        <v>90</v>
      </c>
      <c r="AE60" s="1">
        <f t="shared" si="27"/>
        <v>16</v>
      </c>
      <c r="AF60" s="1">
        <f t="shared" si="20"/>
        <v>125</v>
      </c>
      <c r="AG60" s="1">
        <f t="shared" si="20"/>
        <v>0</v>
      </c>
      <c r="AH60" s="1">
        <f t="shared" si="20"/>
        <v>5</v>
      </c>
      <c r="AI60" s="1">
        <f t="shared" si="28"/>
        <v>146</v>
      </c>
      <c r="AJ60" s="9">
        <f t="shared" si="1"/>
        <v>7.3758400262252093E-3</v>
      </c>
      <c r="AK60" s="9">
        <f t="shared" si="2"/>
        <v>0.12202</v>
      </c>
      <c r="AL60" s="9">
        <f t="shared" si="3"/>
        <v>9.8559999999999995E-2</v>
      </c>
      <c r="AM60" s="9">
        <f t="shared" si="4"/>
        <v>2.256E-2</v>
      </c>
      <c r="AN60" s="9">
        <f t="shared" si="5"/>
        <v>8.9999999999999998E-4</v>
      </c>
      <c r="AO60" s="9">
        <f t="shared" si="6"/>
        <v>2.9199999999999999E-3</v>
      </c>
      <c r="AP60" s="1">
        <f t="shared" si="21"/>
        <v>16</v>
      </c>
      <c r="AQ60" s="1">
        <f t="shared" si="21"/>
        <v>125</v>
      </c>
      <c r="AR60" s="1"/>
      <c r="AS60" s="1">
        <f t="shared" si="22"/>
        <v>5</v>
      </c>
      <c r="AT60" s="1">
        <f t="shared" si="29"/>
        <v>146</v>
      </c>
      <c r="AU60" s="1">
        <f t="shared" si="7"/>
        <v>6091</v>
      </c>
      <c r="AV60" s="9">
        <f t="shared" si="23"/>
        <v>0.12182</v>
      </c>
      <c r="AW60" s="9">
        <f t="shared" si="8"/>
        <v>9.8559999999999995E-2</v>
      </c>
      <c r="AX60" s="9">
        <f t="shared" si="9"/>
        <v>2.2360000000000001E-2</v>
      </c>
      <c r="AY60" s="9">
        <f t="shared" si="10"/>
        <v>8.9999999999999998E-4</v>
      </c>
      <c r="AZ60" s="9">
        <f t="shared" si="11"/>
        <v>2.9199999999999999E-3</v>
      </c>
      <c r="BA60" s="1">
        <f t="shared" si="24"/>
        <v>7.3879494335905432E-3</v>
      </c>
      <c r="BJ60" s="7">
        <f t="shared" si="32"/>
        <v>62</v>
      </c>
      <c r="BK60" s="7">
        <f t="shared" si="32"/>
        <v>47</v>
      </c>
      <c r="BL60" s="1">
        <f t="shared" si="12"/>
        <v>0</v>
      </c>
      <c r="BM60" s="74">
        <f>+EvolOf!H49</f>
        <v>140510</v>
      </c>
      <c r="BN60" s="1">
        <f t="shared" si="13"/>
        <v>0</v>
      </c>
      <c r="BO60" s="1">
        <f t="shared" si="25"/>
        <v>0</v>
      </c>
      <c r="BP60" s="36">
        <f t="shared" si="26"/>
        <v>0</v>
      </c>
      <c r="BQ60" s="1">
        <f t="shared" si="14"/>
        <v>0</v>
      </c>
      <c r="BR60" s="1">
        <f t="shared" si="15"/>
        <v>362505.20070111472</v>
      </c>
      <c r="BS60" s="1">
        <f t="shared" si="16"/>
        <v>292808.65908131347</v>
      </c>
    </row>
    <row r="61" spans="2:71" x14ac:dyDescent="0.3">
      <c r="B61" s="1">
        <f t="shared" si="0"/>
        <v>6247</v>
      </c>
      <c r="C61" s="1">
        <v>48</v>
      </c>
      <c r="D61" s="1">
        <v>43752</v>
      </c>
      <c r="E61" s="1">
        <v>4932</v>
      </c>
      <c r="F61" s="1">
        <v>0</v>
      </c>
      <c r="G61" s="1">
        <v>1263</v>
      </c>
      <c r="H61" s="1">
        <v>0</v>
      </c>
      <c r="I61" s="1">
        <v>52</v>
      </c>
      <c r="J61" s="5">
        <v>48.94</v>
      </c>
      <c r="K61" s="5">
        <v>1.4</v>
      </c>
      <c r="L61" s="5">
        <v>21.2</v>
      </c>
      <c r="M61" s="111">
        <v>1.69</v>
      </c>
      <c r="N61" s="1">
        <v>2474</v>
      </c>
      <c r="O61" s="1">
        <v>3762</v>
      </c>
      <c r="P61" s="1">
        <v>3661</v>
      </c>
      <c r="Q61" s="1">
        <v>99</v>
      </c>
      <c r="R61" s="1">
        <v>1</v>
      </c>
      <c r="S61" s="1">
        <v>0</v>
      </c>
      <c r="T61" s="1">
        <v>3993</v>
      </c>
      <c r="U61" s="1">
        <v>398</v>
      </c>
      <c r="V61" s="1">
        <v>4932</v>
      </c>
      <c r="W61" s="1">
        <v>1253</v>
      </c>
      <c r="X61" s="1">
        <v>52</v>
      </c>
      <c r="Y61" s="114">
        <v>1.64</v>
      </c>
      <c r="AA61" s="1">
        <f t="shared" si="17"/>
        <v>44150</v>
      </c>
      <c r="AB61" s="1">
        <f t="shared" si="17"/>
        <v>9864</v>
      </c>
      <c r="AC61" s="1">
        <f t="shared" si="18"/>
        <v>2516</v>
      </c>
      <c r="AD61" s="1">
        <f t="shared" si="19"/>
        <v>104</v>
      </c>
      <c r="AE61" s="1">
        <f t="shared" si="27"/>
        <v>4</v>
      </c>
      <c r="AF61" s="1">
        <f t="shared" si="20"/>
        <v>135</v>
      </c>
      <c r="AG61" s="1">
        <f t="shared" si="20"/>
        <v>0</v>
      </c>
      <c r="AH61" s="1">
        <f t="shared" si="20"/>
        <v>7</v>
      </c>
      <c r="AI61" s="1">
        <f t="shared" si="28"/>
        <v>146</v>
      </c>
      <c r="AJ61" s="9">
        <f t="shared" si="1"/>
        <v>8.3239955178485668E-3</v>
      </c>
      <c r="AK61" s="9">
        <f t="shared" si="2"/>
        <v>0.12494</v>
      </c>
      <c r="AL61" s="9">
        <f t="shared" si="3"/>
        <v>9.8640000000000005E-2</v>
      </c>
      <c r="AM61" s="9">
        <f t="shared" si="4"/>
        <v>2.5260000000000001E-2</v>
      </c>
      <c r="AN61" s="9">
        <f t="shared" si="5"/>
        <v>1.0399999999999999E-3</v>
      </c>
      <c r="AO61" s="9">
        <f t="shared" si="6"/>
        <v>2.9199999999999999E-3</v>
      </c>
      <c r="AP61" s="1">
        <f t="shared" si="21"/>
        <v>4</v>
      </c>
      <c r="AQ61" s="1">
        <f t="shared" si="21"/>
        <v>135</v>
      </c>
      <c r="AR61" s="1"/>
      <c r="AS61" s="1">
        <f t="shared" si="22"/>
        <v>7</v>
      </c>
      <c r="AT61" s="1">
        <f t="shared" si="29"/>
        <v>146</v>
      </c>
      <c r="AU61" s="1">
        <f t="shared" si="7"/>
        <v>6237</v>
      </c>
      <c r="AV61" s="9">
        <f t="shared" si="23"/>
        <v>0.12474</v>
      </c>
      <c r="AW61" s="9">
        <f t="shared" si="8"/>
        <v>9.8640000000000005E-2</v>
      </c>
      <c r="AX61" s="9">
        <f t="shared" si="9"/>
        <v>2.5059999999999999E-2</v>
      </c>
      <c r="AY61" s="9">
        <f t="shared" si="10"/>
        <v>1.0399999999999999E-3</v>
      </c>
      <c r="AZ61" s="9">
        <f t="shared" si="11"/>
        <v>2.9199999999999999E-3</v>
      </c>
      <c r="BA61" s="1">
        <f t="shared" si="24"/>
        <v>8.3373416706750032E-3</v>
      </c>
      <c r="BJ61" s="7">
        <f t="shared" si="32"/>
        <v>63</v>
      </c>
      <c r="BK61" s="7">
        <f t="shared" si="32"/>
        <v>48</v>
      </c>
      <c r="BL61" s="1">
        <f t="shared" si="12"/>
        <v>0</v>
      </c>
      <c r="BM61" s="74">
        <f>+EvolOf!H50</f>
        <v>146690</v>
      </c>
      <c r="BN61" s="1">
        <f t="shared" si="13"/>
        <v>0</v>
      </c>
      <c r="BO61" s="1">
        <f t="shared" si="25"/>
        <v>0</v>
      </c>
      <c r="BP61" s="36">
        <f t="shared" si="26"/>
        <v>0</v>
      </c>
      <c r="BQ61" s="1">
        <f t="shared" si="14"/>
        <v>0</v>
      </c>
      <c r="BR61" s="1">
        <f t="shared" si="15"/>
        <v>371180.13256513095</v>
      </c>
      <c r="BS61" s="1">
        <f t="shared" si="16"/>
        <v>293046.32844745088</v>
      </c>
    </row>
    <row r="62" spans="2:71" x14ac:dyDescent="0.3">
      <c r="B62" s="1">
        <f t="shared" si="0"/>
        <v>6380</v>
      </c>
      <c r="C62" s="1">
        <v>49</v>
      </c>
      <c r="D62" s="1">
        <v>43619</v>
      </c>
      <c r="E62" s="1">
        <v>4917</v>
      </c>
      <c r="F62" s="1">
        <v>0</v>
      </c>
      <c r="G62" s="1">
        <v>1405</v>
      </c>
      <c r="H62" s="1">
        <v>0</v>
      </c>
      <c r="I62" s="1">
        <v>58</v>
      </c>
      <c r="J62" s="5">
        <v>48.77</v>
      </c>
      <c r="K62" s="5">
        <v>1.4</v>
      </c>
      <c r="L62" s="5">
        <v>21.3</v>
      </c>
      <c r="M62" s="111">
        <v>1.65</v>
      </c>
      <c r="N62" s="1">
        <v>2567</v>
      </c>
      <c r="O62" s="1">
        <v>3802</v>
      </c>
      <c r="P62" s="1">
        <v>3689</v>
      </c>
      <c r="Q62" s="1">
        <v>111</v>
      </c>
      <c r="R62" s="1">
        <v>2</v>
      </c>
      <c r="S62" s="1">
        <v>0</v>
      </c>
      <c r="T62" s="1">
        <v>4024</v>
      </c>
      <c r="U62" s="1">
        <v>402</v>
      </c>
      <c r="V62" s="1">
        <v>4917</v>
      </c>
      <c r="W62" s="1">
        <v>1395</v>
      </c>
      <c r="X62" s="1">
        <v>58</v>
      </c>
      <c r="Y62" s="114">
        <v>1.61</v>
      </c>
      <c r="AA62" s="1">
        <f t="shared" si="17"/>
        <v>44021</v>
      </c>
      <c r="AB62" s="1">
        <f t="shared" si="17"/>
        <v>9834</v>
      </c>
      <c r="AC62" s="1">
        <f t="shared" si="18"/>
        <v>2800</v>
      </c>
      <c r="AD62" s="1">
        <f t="shared" si="19"/>
        <v>116</v>
      </c>
      <c r="AE62" s="1">
        <f t="shared" si="27"/>
        <v>-15</v>
      </c>
      <c r="AF62" s="1">
        <f t="shared" si="20"/>
        <v>142</v>
      </c>
      <c r="AG62" s="1">
        <f t="shared" si="20"/>
        <v>0</v>
      </c>
      <c r="AH62" s="1">
        <f t="shared" si="20"/>
        <v>6</v>
      </c>
      <c r="AI62" s="1">
        <f t="shared" si="28"/>
        <v>133</v>
      </c>
      <c r="AJ62" s="9">
        <f t="shared" si="1"/>
        <v>9.0909090909090905E-3</v>
      </c>
      <c r="AK62" s="9">
        <f t="shared" si="2"/>
        <v>0.12759999999999999</v>
      </c>
      <c r="AL62" s="9">
        <f t="shared" si="3"/>
        <v>9.8339999999999997E-2</v>
      </c>
      <c r="AM62" s="9">
        <f t="shared" si="4"/>
        <v>2.81E-2</v>
      </c>
      <c r="AN62" s="9">
        <f t="shared" si="5"/>
        <v>1.16E-3</v>
      </c>
      <c r="AO62" s="9">
        <f t="shared" si="6"/>
        <v>2.66E-3</v>
      </c>
      <c r="AP62" s="1">
        <f t="shared" si="21"/>
        <v>-15</v>
      </c>
      <c r="AQ62" s="1">
        <f t="shared" si="21"/>
        <v>142</v>
      </c>
      <c r="AR62" s="1"/>
      <c r="AS62" s="1">
        <f t="shared" si="22"/>
        <v>6</v>
      </c>
      <c r="AT62" s="1">
        <f t="shared" si="29"/>
        <v>133</v>
      </c>
      <c r="AU62" s="1">
        <f t="shared" si="7"/>
        <v>6370</v>
      </c>
      <c r="AV62" s="9">
        <f t="shared" si="23"/>
        <v>0.12740000000000001</v>
      </c>
      <c r="AW62" s="9">
        <f t="shared" si="8"/>
        <v>9.8339999999999997E-2</v>
      </c>
      <c r="AX62" s="9">
        <f t="shared" si="9"/>
        <v>2.7900000000000001E-2</v>
      </c>
      <c r="AY62" s="9">
        <f t="shared" si="10"/>
        <v>1.16E-3</v>
      </c>
      <c r="AZ62" s="9">
        <f t="shared" si="11"/>
        <v>2.66E-3</v>
      </c>
      <c r="BA62" s="1">
        <f t="shared" si="24"/>
        <v>9.1051805337519619E-3</v>
      </c>
      <c r="BJ62" s="7">
        <f t="shared" si="32"/>
        <v>64</v>
      </c>
      <c r="BK62" s="7">
        <f t="shared" si="32"/>
        <v>49</v>
      </c>
      <c r="BL62" s="1">
        <f t="shared" si="12"/>
        <v>0</v>
      </c>
      <c r="BM62" s="74">
        <f>+EvolOf!H51</f>
        <v>152446</v>
      </c>
      <c r="BN62" s="1">
        <f t="shared" si="13"/>
        <v>0</v>
      </c>
      <c r="BO62" s="1">
        <f t="shared" si="25"/>
        <v>0</v>
      </c>
      <c r="BP62" s="36">
        <f t="shared" si="26"/>
        <v>0</v>
      </c>
      <c r="BQ62" s="1">
        <f t="shared" si="14"/>
        <v>0</v>
      </c>
      <c r="BR62" s="1">
        <f t="shared" si="15"/>
        <v>379082.63898920047</v>
      </c>
      <c r="BS62" s="1">
        <f t="shared" si="16"/>
        <v>292155.06832443556</v>
      </c>
    </row>
    <row r="63" spans="2:71" x14ac:dyDescent="0.3">
      <c r="B63" s="1">
        <f t="shared" si="0"/>
        <v>6509</v>
      </c>
      <c r="C63" s="1">
        <v>50</v>
      </c>
      <c r="D63" s="1">
        <v>43489</v>
      </c>
      <c r="E63" s="1">
        <v>4889</v>
      </c>
      <c r="F63" s="1">
        <v>0</v>
      </c>
      <c r="G63" s="1">
        <v>1555</v>
      </c>
      <c r="H63" s="1">
        <v>0</v>
      </c>
      <c r="I63" s="1">
        <v>65</v>
      </c>
      <c r="J63" s="5">
        <v>48.61</v>
      </c>
      <c r="K63" s="5">
        <v>1.4</v>
      </c>
      <c r="L63" s="5">
        <v>21.5</v>
      </c>
      <c r="M63" s="111">
        <v>1.63</v>
      </c>
      <c r="N63" s="1">
        <v>2658</v>
      </c>
      <c r="O63" s="1">
        <v>3841</v>
      </c>
      <c r="P63" s="1">
        <v>3712</v>
      </c>
      <c r="Q63" s="1">
        <v>126</v>
      </c>
      <c r="R63" s="1">
        <v>2</v>
      </c>
      <c r="S63" s="1">
        <v>0</v>
      </c>
      <c r="T63" s="1">
        <v>4030</v>
      </c>
      <c r="U63" s="1">
        <v>402</v>
      </c>
      <c r="V63" s="1">
        <v>4889</v>
      </c>
      <c r="W63" s="1">
        <v>1545</v>
      </c>
      <c r="X63" s="1">
        <v>65</v>
      </c>
      <c r="Y63" s="114">
        <v>1.59</v>
      </c>
      <c r="AA63" s="1">
        <f t="shared" si="17"/>
        <v>43891</v>
      </c>
      <c r="AB63" s="1">
        <f t="shared" si="17"/>
        <v>9778</v>
      </c>
      <c r="AC63" s="1">
        <f t="shared" si="18"/>
        <v>3100</v>
      </c>
      <c r="AD63" s="1">
        <f t="shared" si="19"/>
        <v>130</v>
      </c>
      <c r="AE63" s="1">
        <f t="shared" si="27"/>
        <v>-28</v>
      </c>
      <c r="AF63" s="1">
        <f t="shared" si="20"/>
        <v>150</v>
      </c>
      <c r="AG63" s="1">
        <f t="shared" si="20"/>
        <v>0</v>
      </c>
      <c r="AH63" s="1">
        <f t="shared" si="20"/>
        <v>7</v>
      </c>
      <c r="AI63" s="1">
        <f t="shared" si="28"/>
        <v>129</v>
      </c>
      <c r="AJ63" s="9">
        <f t="shared" si="1"/>
        <v>9.9861729912428948E-3</v>
      </c>
      <c r="AK63" s="9">
        <f t="shared" si="2"/>
        <v>0.13017999999999999</v>
      </c>
      <c r="AL63" s="9">
        <f t="shared" si="3"/>
        <v>9.7780000000000006E-2</v>
      </c>
      <c r="AM63" s="9">
        <f t="shared" si="4"/>
        <v>3.1099999999999999E-2</v>
      </c>
      <c r="AN63" s="9">
        <f t="shared" si="5"/>
        <v>1.2999999999999999E-3</v>
      </c>
      <c r="AO63" s="9">
        <f t="shared" si="6"/>
        <v>2.5799999999999998E-3</v>
      </c>
      <c r="AP63" s="1">
        <f t="shared" si="21"/>
        <v>-28</v>
      </c>
      <c r="AQ63" s="1">
        <f t="shared" si="21"/>
        <v>150</v>
      </c>
      <c r="AR63" s="1"/>
      <c r="AS63" s="1">
        <f t="shared" si="22"/>
        <v>7</v>
      </c>
      <c r="AT63" s="1">
        <f t="shared" si="29"/>
        <v>129</v>
      </c>
      <c r="AU63" s="1">
        <f t="shared" si="7"/>
        <v>6499</v>
      </c>
      <c r="AV63" s="9">
        <f t="shared" si="23"/>
        <v>0.12998000000000001</v>
      </c>
      <c r="AW63" s="9">
        <f t="shared" si="8"/>
        <v>9.7780000000000006E-2</v>
      </c>
      <c r="AX63" s="9">
        <f t="shared" si="9"/>
        <v>3.09E-2</v>
      </c>
      <c r="AY63" s="9">
        <f t="shared" si="10"/>
        <v>1.2999999999999999E-3</v>
      </c>
      <c r="AZ63" s="9">
        <f t="shared" si="11"/>
        <v>2.5799999999999998E-3</v>
      </c>
      <c r="BA63" s="1">
        <f t="shared" si="24"/>
        <v>1.0001538698261271E-2</v>
      </c>
      <c r="BJ63" s="7">
        <f t="shared" si="32"/>
        <v>65</v>
      </c>
      <c r="BK63" s="7">
        <f t="shared" si="32"/>
        <v>50</v>
      </c>
      <c r="BL63" s="1">
        <f t="shared" si="12"/>
        <v>0</v>
      </c>
      <c r="BM63" s="74">
        <f>+EvolOf!H52</f>
        <v>157022</v>
      </c>
      <c r="BN63" s="1">
        <f t="shared" si="13"/>
        <v>0</v>
      </c>
      <c r="BO63" s="1">
        <f t="shared" si="25"/>
        <v>0</v>
      </c>
      <c r="BP63" s="36">
        <f t="shared" si="26"/>
        <v>0</v>
      </c>
      <c r="BQ63" s="1">
        <f t="shared" si="14"/>
        <v>0</v>
      </c>
      <c r="BR63" s="1">
        <f t="shared" si="15"/>
        <v>386747.47604713257</v>
      </c>
      <c r="BS63" s="1">
        <f t="shared" si="16"/>
        <v>290491.38276147353</v>
      </c>
    </row>
    <row r="64" spans="2:71" x14ac:dyDescent="0.3">
      <c r="B64" s="1">
        <f t="shared" si="0"/>
        <v>6633</v>
      </c>
      <c r="C64" s="1">
        <v>51</v>
      </c>
      <c r="D64" s="1">
        <v>43365</v>
      </c>
      <c r="E64" s="1">
        <v>4845</v>
      </c>
      <c r="F64" s="1">
        <v>0</v>
      </c>
      <c r="G64" s="1">
        <v>1717</v>
      </c>
      <c r="H64" s="1">
        <v>0</v>
      </c>
      <c r="I64" s="1">
        <v>71</v>
      </c>
      <c r="J64" s="5">
        <v>48.45</v>
      </c>
      <c r="K64" s="5">
        <v>1.41</v>
      </c>
      <c r="L64" s="5">
        <v>21.7</v>
      </c>
      <c r="M64" s="111">
        <v>1.62</v>
      </c>
      <c r="N64" s="1">
        <v>2746</v>
      </c>
      <c r="O64" s="1">
        <v>3878</v>
      </c>
      <c r="P64" s="1">
        <v>3732</v>
      </c>
      <c r="Q64" s="1">
        <v>144</v>
      </c>
      <c r="R64" s="1">
        <v>2</v>
      </c>
      <c r="S64" s="1">
        <v>0</v>
      </c>
      <c r="T64" s="1">
        <v>4017</v>
      </c>
      <c r="U64" s="1">
        <v>402</v>
      </c>
      <c r="V64" s="1">
        <v>4845</v>
      </c>
      <c r="W64" s="1">
        <v>1707</v>
      </c>
      <c r="X64" s="1">
        <v>71</v>
      </c>
      <c r="Y64" s="114">
        <v>1.58</v>
      </c>
      <c r="AA64" s="1">
        <f t="shared" si="17"/>
        <v>43767</v>
      </c>
      <c r="AB64" s="1">
        <f t="shared" si="17"/>
        <v>9690</v>
      </c>
      <c r="AC64" s="1">
        <f t="shared" si="18"/>
        <v>3424</v>
      </c>
      <c r="AD64" s="1">
        <f t="shared" si="19"/>
        <v>142</v>
      </c>
      <c r="AE64" s="1">
        <f t="shared" si="27"/>
        <v>-44</v>
      </c>
      <c r="AF64" s="1">
        <f t="shared" si="20"/>
        <v>162</v>
      </c>
      <c r="AG64" s="1">
        <f t="shared" si="20"/>
        <v>0</v>
      </c>
      <c r="AH64" s="1">
        <f t="shared" si="20"/>
        <v>6</v>
      </c>
      <c r="AI64" s="1">
        <f t="shared" si="28"/>
        <v>124</v>
      </c>
      <c r="AJ64" s="9">
        <f t="shared" si="1"/>
        <v>1.0704055480174883E-2</v>
      </c>
      <c r="AK64" s="9">
        <f t="shared" si="2"/>
        <v>0.13266</v>
      </c>
      <c r="AL64" s="9">
        <f t="shared" si="3"/>
        <v>9.69E-2</v>
      </c>
      <c r="AM64" s="9">
        <f t="shared" si="4"/>
        <v>3.4340000000000002E-2</v>
      </c>
      <c r="AN64" s="9">
        <f t="shared" si="5"/>
        <v>1.42E-3</v>
      </c>
      <c r="AO64" s="9">
        <f t="shared" si="6"/>
        <v>2.48E-3</v>
      </c>
      <c r="AP64" s="1">
        <f t="shared" si="21"/>
        <v>-44</v>
      </c>
      <c r="AQ64" s="1">
        <f t="shared" si="21"/>
        <v>162</v>
      </c>
      <c r="AR64" s="1"/>
      <c r="AS64" s="1">
        <f t="shared" si="22"/>
        <v>6</v>
      </c>
      <c r="AT64" s="1">
        <f t="shared" si="29"/>
        <v>124</v>
      </c>
      <c r="AU64" s="1">
        <f t="shared" si="7"/>
        <v>6623</v>
      </c>
      <c r="AV64" s="9">
        <f t="shared" si="23"/>
        <v>0.13245999999999999</v>
      </c>
      <c r="AW64" s="9">
        <f t="shared" si="8"/>
        <v>9.69E-2</v>
      </c>
      <c r="AX64" s="9">
        <f t="shared" si="9"/>
        <v>3.4139999999999997E-2</v>
      </c>
      <c r="AY64" s="9">
        <f t="shared" si="10"/>
        <v>1.42E-3</v>
      </c>
      <c r="AZ64" s="9">
        <f t="shared" si="11"/>
        <v>2.48E-3</v>
      </c>
      <c r="BA64" s="1">
        <f t="shared" si="24"/>
        <v>1.0720217424128039E-2</v>
      </c>
      <c r="BJ64" s="7">
        <f t="shared" ref="BJ64:BK79" si="33">+BJ63+1</f>
        <v>66</v>
      </c>
      <c r="BK64" s="7">
        <f t="shared" si="33"/>
        <v>51</v>
      </c>
      <c r="BL64" s="1">
        <f t="shared" si="12"/>
        <v>0</v>
      </c>
      <c r="BM64" s="74">
        <f>+EvolOf!H53</f>
        <v>161852</v>
      </c>
      <c r="BN64" s="1">
        <f t="shared" si="13"/>
        <v>0</v>
      </c>
      <c r="BO64" s="1">
        <f t="shared" si="25"/>
        <v>0</v>
      </c>
      <c r="BP64" s="36">
        <f t="shared" si="26"/>
        <v>0</v>
      </c>
      <c r="BQ64" s="1">
        <f t="shared" si="14"/>
        <v>0</v>
      </c>
      <c r="BR64" s="1">
        <f t="shared" si="15"/>
        <v>394115.22639739292</v>
      </c>
      <c r="BS64" s="1">
        <f t="shared" si="16"/>
        <v>287877.01973396179</v>
      </c>
    </row>
    <row r="65" spans="2:71" x14ac:dyDescent="0.3">
      <c r="B65" s="1">
        <f t="shared" si="0"/>
        <v>6759</v>
      </c>
      <c r="C65" s="1">
        <v>52</v>
      </c>
      <c r="D65" s="1">
        <v>43239</v>
      </c>
      <c r="E65" s="1">
        <v>4788</v>
      </c>
      <c r="F65" s="1">
        <v>0</v>
      </c>
      <c r="G65" s="1">
        <v>1893</v>
      </c>
      <c r="H65" s="1">
        <v>0</v>
      </c>
      <c r="I65" s="1">
        <v>78</v>
      </c>
      <c r="J65" s="5">
        <v>48.3</v>
      </c>
      <c r="K65" s="5">
        <v>1.41</v>
      </c>
      <c r="L65" s="5">
        <v>21.9</v>
      </c>
      <c r="M65" s="111">
        <v>1.6</v>
      </c>
      <c r="N65" s="1">
        <v>2835</v>
      </c>
      <c r="O65" s="1">
        <v>3915</v>
      </c>
      <c r="P65" s="1">
        <v>3745</v>
      </c>
      <c r="Q65" s="1">
        <v>166</v>
      </c>
      <c r="R65" s="1">
        <v>2</v>
      </c>
      <c r="S65" s="1">
        <v>0</v>
      </c>
      <c r="T65" s="1">
        <v>3984</v>
      </c>
      <c r="U65" s="1">
        <v>398</v>
      </c>
      <c r="V65" s="1">
        <v>4788</v>
      </c>
      <c r="W65" s="1">
        <v>1883</v>
      </c>
      <c r="X65" s="1">
        <v>78</v>
      </c>
      <c r="Y65" s="114">
        <v>1.57</v>
      </c>
      <c r="AA65" s="1">
        <f t="shared" si="17"/>
        <v>43637</v>
      </c>
      <c r="AB65" s="1">
        <f t="shared" si="17"/>
        <v>9576</v>
      </c>
      <c r="AC65" s="1">
        <f t="shared" si="18"/>
        <v>3776</v>
      </c>
      <c r="AD65" s="1">
        <f t="shared" si="19"/>
        <v>156</v>
      </c>
      <c r="AE65" s="1">
        <f t="shared" si="27"/>
        <v>-57</v>
      </c>
      <c r="AF65" s="1">
        <f t="shared" si="20"/>
        <v>176</v>
      </c>
      <c r="AG65" s="1">
        <f t="shared" si="20"/>
        <v>0</v>
      </c>
      <c r="AH65" s="1">
        <f t="shared" si="20"/>
        <v>7</v>
      </c>
      <c r="AI65" s="1">
        <f t="shared" si="28"/>
        <v>126</v>
      </c>
      <c r="AJ65" s="9">
        <f t="shared" si="1"/>
        <v>1.154016866400355E-2</v>
      </c>
      <c r="AK65" s="9">
        <f t="shared" si="2"/>
        <v>0.13517999999999999</v>
      </c>
      <c r="AL65" s="9">
        <f t="shared" si="3"/>
        <v>9.5759999999999998E-2</v>
      </c>
      <c r="AM65" s="9">
        <f t="shared" si="4"/>
        <v>3.7859999999999998E-2</v>
      </c>
      <c r="AN65" s="9">
        <f t="shared" si="5"/>
        <v>1.56E-3</v>
      </c>
      <c r="AO65" s="9">
        <f t="shared" si="6"/>
        <v>2.5200000000000001E-3</v>
      </c>
      <c r="AP65" s="1">
        <f t="shared" si="21"/>
        <v>-57</v>
      </c>
      <c r="AQ65" s="1">
        <f t="shared" si="21"/>
        <v>176</v>
      </c>
      <c r="AR65" s="1"/>
      <c r="AS65" s="1">
        <f t="shared" si="22"/>
        <v>7</v>
      </c>
      <c r="AT65" s="1">
        <f t="shared" si="29"/>
        <v>126</v>
      </c>
      <c r="AU65" s="1">
        <f t="shared" si="7"/>
        <v>6749</v>
      </c>
      <c r="AV65" s="9">
        <f t="shared" si="23"/>
        <v>0.13497999999999999</v>
      </c>
      <c r="AW65" s="9">
        <f t="shared" si="8"/>
        <v>9.5759999999999998E-2</v>
      </c>
      <c r="AX65" s="9">
        <f t="shared" si="9"/>
        <v>3.7659999999999999E-2</v>
      </c>
      <c r="AY65" s="9">
        <f t="shared" si="10"/>
        <v>1.56E-3</v>
      </c>
      <c r="AZ65" s="9">
        <f t="shared" si="11"/>
        <v>2.5200000000000001E-3</v>
      </c>
      <c r="BA65" s="1">
        <f t="shared" si="24"/>
        <v>1.1557267743369388E-2</v>
      </c>
      <c r="BJ65" s="7">
        <f t="shared" si="33"/>
        <v>67</v>
      </c>
      <c r="BK65" s="7">
        <f t="shared" si="33"/>
        <v>52</v>
      </c>
      <c r="BL65" s="1">
        <f t="shared" si="12"/>
        <v>0</v>
      </c>
      <c r="BM65" s="74">
        <f>+EvolOf!H54</f>
        <v>0</v>
      </c>
      <c r="BN65" s="1">
        <f t="shared" si="13"/>
        <v>0</v>
      </c>
      <c r="BO65" s="1">
        <f t="shared" si="25"/>
        <v>0</v>
      </c>
      <c r="BP65" s="36">
        <f t="shared" si="26"/>
        <v>0</v>
      </c>
      <c r="BQ65" s="1">
        <f t="shared" si="14"/>
        <v>0</v>
      </c>
      <c r="BR65" s="1">
        <f t="shared" si="15"/>
        <v>401601.81143072195</v>
      </c>
      <c r="BS65" s="1">
        <f t="shared" si="16"/>
        <v>284490.2312665034</v>
      </c>
    </row>
    <row r="66" spans="2:71" x14ac:dyDescent="0.3">
      <c r="B66" s="1">
        <f t="shared" si="0"/>
        <v>6875</v>
      </c>
      <c r="C66" s="1">
        <v>53</v>
      </c>
      <c r="D66" s="1">
        <v>43123</v>
      </c>
      <c r="E66" s="1">
        <v>4712</v>
      </c>
      <c r="F66" s="1">
        <v>0</v>
      </c>
      <c r="G66" s="1">
        <v>2077</v>
      </c>
      <c r="H66" s="1">
        <v>0</v>
      </c>
      <c r="I66" s="1">
        <v>86</v>
      </c>
      <c r="J66" s="5">
        <v>48.16</v>
      </c>
      <c r="K66" s="5">
        <v>1.42</v>
      </c>
      <c r="L66" s="5">
        <v>22.1</v>
      </c>
      <c r="M66" s="111">
        <v>1.59</v>
      </c>
      <c r="N66" s="1">
        <v>2918</v>
      </c>
      <c r="O66" s="1">
        <v>3948</v>
      </c>
      <c r="P66" s="1">
        <v>3754</v>
      </c>
      <c r="Q66" s="1">
        <v>191</v>
      </c>
      <c r="R66" s="1">
        <v>3</v>
      </c>
      <c r="S66" s="1">
        <v>0</v>
      </c>
      <c r="T66" s="1">
        <v>3938</v>
      </c>
      <c r="U66" s="1">
        <v>393</v>
      </c>
      <c r="V66" s="1">
        <v>4712</v>
      </c>
      <c r="W66" s="1">
        <v>2067</v>
      </c>
      <c r="X66" s="1">
        <v>86</v>
      </c>
      <c r="Y66" s="114">
        <v>1.56</v>
      </c>
      <c r="AA66" s="1">
        <f t="shared" si="17"/>
        <v>43516</v>
      </c>
      <c r="AB66" s="1">
        <f t="shared" si="17"/>
        <v>9424</v>
      </c>
      <c r="AC66" s="1">
        <f t="shared" si="18"/>
        <v>4144</v>
      </c>
      <c r="AD66" s="1">
        <f t="shared" si="19"/>
        <v>172</v>
      </c>
      <c r="AE66" s="1">
        <f t="shared" si="27"/>
        <v>-76</v>
      </c>
      <c r="AF66" s="1">
        <f t="shared" si="20"/>
        <v>184</v>
      </c>
      <c r="AG66" s="1">
        <f t="shared" si="20"/>
        <v>0</v>
      </c>
      <c r="AH66" s="1">
        <f t="shared" si="20"/>
        <v>8</v>
      </c>
      <c r="AI66" s="1">
        <f t="shared" si="28"/>
        <v>116</v>
      </c>
      <c r="AJ66" s="9">
        <f t="shared" si="1"/>
        <v>1.2509090909090909E-2</v>
      </c>
      <c r="AK66" s="9">
        <f t="shared" si="2"/>
        <v>0.13750000000000001</v>
      </c>
      <c r="AL66" s="9">
        <f t="shared" si="3"/>
        <v>9.4240000000000004E-2</v>
      </c>
      <c r="AM66" s="9">
        <f t="shared" si="4"/>
        <v>4.1540000000000001E-2</v>
      </c>
      <c r="AN66" s="9">
        <f t="shared" si="5"/>
        <v>1.72E-3</v>
      </c>
      <c r="AO66" s="9">
        <f t="shared" si="6"/>
        <v>2.32E-3</v>
      </c>
      <c r="AP66" s="1">
        <f t="shared" si="21"/>
        <v>-76</v>
      </c>
      <c r="AQ66" s="1">
        <f t="shared" si="21"/>
        <v>184</v>
      </c>
      <c r="AR66" s="1"/>
      <c r="AS66" s="1">
        <f t="shared" si="22"/>
        <v>8</v>
      </c>
      <c r="AT66" s="1">
        <f t="shared" si="29"/>
        <v>116</v>
      </c>
      <c r="AU66" s="1">
        <f t="shared" si="7"/>
        <v>6865</v>
      </c>
      <c r="AV66" s="9">
        <f t="shared" si="23"/>
        <v>0.13730000000000001</v>
      </c>
      <c r="AW66" s="9">
        <f t="shared" si="8"/>
        <v>9.4240000000000004E-2</v>
      </c>
      <c r="AX66" s="9">
        <f t="shared" si="9"/>
        <v>4.1340000000000002E-2</v>
      </c>
      <c r="AY66" s="9">
        <f t="shared" si="10"/>
        <v>1.72E-3</v>
      </c>
      <c r="AZ66" s="9">
        <f t="shared" si="11"/>
        <v>2.32E-3</v>
      </c>
      <c r="BA66" s="1">
        <f t="shared" si="24"/>
        <v>1.2527312454479243E-2</v>
      </c>
      <c r="BJ66" s="7">
        <f t="shared" si="33"/>
        <v>68</v>
      </c>
      <c r="BK66" s="7">
        <f t="shared" si="33"/>
        <v>53</v>
      </c>
      <c r="BL66" s="1">
        <f t="shared" si="12"/>
        <v>0</v>
      </c>
      <c r="BM66" s="74">
        <f>+EvolOf!H55</f>
        <v>0</v>
      </c>
      <c r="BN66" s="1">
        <f t="shared" si="13"/>
        <v>0</v>
      </c>
      <c r="BO66" s="1">
        <f t="shared" si="25"/>
        <v>0</v>
      </c>
      <c r="BP66" s="36">
        <f t="shared" si="26"/>
        <v>0</v>
      </c>
      <c r="BQ66" s="1">
        <f t="shared" si="14"/>
        <v>0</v>
      </c>
      <c r="BR66" s="1">
        <f t="shared" si="15"/>
        <v>408494.22304870741</v>
      </c>
      <c r="BS66" s="1">
        <f t="shared" si="16"/>
        <v>279974.51330989227</v>
      </c>
    </row>
    <row r="67" spans="2:71" x14ac:dyDescent="0.3">
      <c r="B67" s="1">
        <f t="shared" si="0"/>
        <v>6996</v>
      </c>
      <c r="C67" s="1">
        <v>54</v>
      </c>
      <c r="D67" s="1">
        <v>43002</v>
      </c>
      <c r="E67" s="1">
        <v>4626</v>
      </c>
      <c r="F67" s="1">
        <v>0</v>
      </c>
      <c r="G67" s="1">
        <v>2276</v>
      </c>
      <c r="H67" s="1">
        <v>0</v>
      </c>
      <c r="I67" s="1">
        <v>94</v>
      </c>
      <c r="J67" s="5">
        <v>48.03</v>
      </c>
      <c r="K67" s="5">
        <v>1.42</v>
      </c>
      <c r="L67" s="5">
        <v>22.3</v>
      </c>
      <c r="M67" s="111">
        <v>1.59</v>
      </c>
      <c r="N67" s="1">
        <v>3002</v>
      </c>
      <c r="O67" s="1">
        <v>3985</v>
      </c>
      <c r="P67" s="1">
        <v>3761</v>
      </c>
      <c r="Q67" s="1">
        <v>219</v>
      </c>
      <c r="R67" s="1">
        <v>3</v>
      </c>
      <c r="S67" s="1">
        <v>0</v>
      </c>
      <c r="T67" s="1">
        <v>3875</v>
      </c>
      <c r="U67" s="1">
        <v>388</v>
      </c>
      <c r="V67" s="1">
        <v>4626</v>
      </c>
      <c r="W67" s="1">
        <v>2266</v>
      </c>
      <c r="X67" s="1">
        <v>94</v>
      </c>
      <c r="Y67" s="114">
        <v>1.56</v>
      </c>
      <c r="AA67" s="1">
        <f t="shared" si="17"/>
        <v>43390</v>
      </c>
      <c r="AB67" s="1">
        <f t="shared" si="17"/>
        <v>9252</v>
      </c>
      <c r="AC67" s="1">
        <f t="shared" si="18"/>
        <v>4542</v>
      </c>
      <c r="AD67" s="1">
        <f t="shared" si="19"/>
        <v>188</v>
      </c>
      <c r="AE67" s="1">
        <f t="shared" si="27"/>
        <v>-86</v>
      </c>
      <c r="AF67" s="1">
        <f t="shared" si="20"/>
        <v>199</v>
      </c>
      <c r="AG67" s="1">
        <f t="shared" si="20"/>
        <v>0</v>
      </c>
      <c r="AH67" s="1">
        <f t="shared" si="20"/>
        <v>8</v>
      </c>
      <c r="AI67" s="1">
        <f t="shared" si="28"/>
        <v>121</v>
      </c>
      <c r="AJ67" s="9">
        <f t="shared" si="1"/>
        <v>1.3436249285305889E-2</v>
      </c>
      <c r="AK67" s="9">
        <f t="shared" si="2"/>
        <v>0.13991999999999999</v>
      </c>
      <c r="AL67" s="9">
        <f t="shared" si="3"/>
        <v>9.2520000000000005E-2</v>
      </c>
      <c r="AM67" s="9">
        <f t="shared" si="4"/>
        <v>4.5519999999999998E-2</v>
      </c>
      <c r="AN67" s="9">
        <f t="shared" si="5"/>
        <v>1.8799999999999999E-3</v>
      </c>
      <c r="AO67" s="9">
        <f t="shared" si="6"/>
        <v>2.4199999999999998E-3</v>
      </c>
      <c r="AP67" s="1">
        <f t="shared" si="21"/>
        <v>-86</v>
      </c>
      <c r="AQ67" s="1">
        <f t="shared" si="21"/>
        <v>199</v>
      </c>
      <c r="AR67" s="1"/>
      <c r="AS67" s="1">
        <f t="shared" si="22"/>
        <v>8</v>
      </c>
      <c r="AT67" s="1">
        <f t="shared" si="29"/>
        <v>121</v>
      </c>
      <c r="AU67" s="1">
        <f t="shared" si="7"/>
        <v>6986</v>
      </c>
      <c r="AV67" s="9">
        <f t="shared" si="23"/>
        <v>0.13972000000000001</v>
      </c>
      <c r="AW67" s="9">
        <f t="shared" si="8"/>
        <v>9.2520000000000005E-2</v>
      </c>
      <c r="AX67" s="9">
        <f t="shared" si="9"/>
        <v>4.5319999999999999E-2</v>
      </c>
      <c r="AY67" s="9">
        <f t="shared" si="10"/>
        <v>1.8799999999999999E-3</v>
      </c>
      <c r="AZ67" s="9">
        <f t="shared" si="11"/>
        <v>2.4199999999999998E-3</v>
      </c>
      <c r="BA67" s="1">
        <f t="shared" si="24"/>
        <v>1.3455482393358144E-2</v>
      </c>
      <c r="BJ67" s="7">
        <f t="shared" si="33"/>
        <v>69</v>
      </c>
      <c r="BK67" s="7">
        <f t="shared" si="33"/>
        <v>54</v>
      </c>
      <c r="BL67" s="1">
        <f t="shared" si="12"/>
        <v>0</v>
      </c>
      <c r="BM67" s="74">
        <f>+EvolOf!H56</f>
        <v>0</v>
      </c>
      <c r="BN67" s="1">
        <f t="shared" si="13"/>
        <v>0</v>
      </c>
      <c r="BO67" s="1">
        <f t="shared" si="25"/>
        <v>0</v>
      </c>
      <c r="BP67" s="36">
        <f t="shared" si="26"/>
        <v>0</v>
      </c>
      <c r="BQ67" s="1">
        <f t="shared" si="14"/>
        <v>0</v>
      </c>
      <c r="BR67" s="1">
        <f t="shared" si="15"/>
        <v>415683.72137436463</v>
      </c>
      <c r="BS67" s="1">
        <f t="shared" si="16"/>
        <v>274864.62193793751</v>
      </c>
    </row>
    <row r="68" spans="2:71" x14ac:dyDescent="0.3">
      <c r="B68" s="1">
        <f t="shared" si="0"/>
        <v>7107</v>
      </c>
      <c r="C68" s="1">
        <v>55</v>
      </c>
      <c r="D68" s="1">
        <v>42892</v>
      </c>
      <c r="E68" s="1">
        <v>4526</v>
      </c>
      <c r="F68" s="1">
        <v>0</v>
      </c>
      <c r="G68" s="1">
        <v>2479</v>
      </c>
      <c r="H68" s="1">
        <v>0</v>
      </c>
      <c r="I68" s="1">
        <v>102</v>
      </c>
      <c r="J68" s="5">
        <v>47.89</v>
      </c>
      <c r="K68" s="5">
        <v>1.42</v>
      </c>
      <c r="L68" s="5">
        <v>22.5</v>
      </c>
      <c r="M68" s="111">
        <v>1.56</v>
      </c>
      <c r="N68" s="1">
        <v>3080</v>
      </c>
      <c r="O68" s="1">
        <v>4017</v>
      </c>
      <c r="P68" s="1">
        <v>3760</v>
      </c>
      <c r="Q68" s="1">
        <v>253</v>
      </c>
      <c r="R68" s="1">
        <v>3</v>
      </c>
      <c r="S68" s="1">
        <v>0</v>
      </c>
      <c r="T68" s="1">
        <v>3799</v>
      </c>
      <c r="U68" s="1">
        <v>381</v>
      </c>
      <c r="V68" s="1">
        <v>4526</v>
      </c>
      <c r="W68" s="1">
        <v>2469</v>
      </c>
      <c r="X68" s="1">
        <v>102</v>
      </c>
      <c r="Y68" s="114">
        <v>1.53</v>
      </c>
      <c r="AA68" s="1">
        <f t="shared" si="17"/>
        <v>43273</v>
      </c>
      <c r="AB68" s="1">
        <f t="shared" si="17"/>
        <v>9052</v>
      </c>
      <c r="AC68" s="1">
        <f t="shared" si="18"/>
        <v>4948</v>
      </c>
      <c r="AD68" s="1">
        <f t="shared" si="19"/>
        <v>204</v>
      </c>
      <c r="AE68" s="1">
        <f t="shared" si="27"/>
        <v>-100</v>
      </c>
      <c r="AF68" s="1">
        <f t="shared" si="20"/>
        <v>203</v>
      </c>
      <c r="AG68" s="1">
        <f t="shared" si="20"/>
        <v>0</v>
      </c>
      <c r="AH68" s="1">
        <f t="shared" si="20"/>
        <v>8</v>
      </c>
      <c r="AI68" s="1">
        <f t="shared" si="28"/>
        <v>111</v>
      </c>
      <c r="AJ68" s="9">
        <f t="shared" si="1"/>
        <v>1.4352047277332207E-2</v>
      </c>
      <c r="AK68" s="9">
        <f t="shared" si="2"/>
        <v>0.14213999999999999</v>
      </c>
      <c r="AL68" s="9">
        <f t="shared" si="3"/>
        <v>9.0520000000000003E-2</v>
      </c>
      <c r="AM68" s="9">
        <f t="shared" si="4"/>
        <v>4.9579999999999999E-2</v>
      </c>
      <c r="AN68" s="9">
        <f t="shared" si="5"/>
        <v>2.0400000000000001E-3</v>
      </c>
      <c r="AO68" s="9">
        <f t="shared" si="6"/>
        <v>2.2200000000000002E-3</v>
      </c>
      <c r="AP68" s="1">
        <f t="shared" si="21"/>
        <v>-100</v>
      </c>
      <c r="AQ68" s="1">
        <f t="shared" si="21"/>
        <v>203</v>
      </c>
      <c r="AR68" s="1"/>
      <c r="AS68" s="1">
        <f t="shared" si="22"/>
        <v>8</v>
      </c>
      <c r="AT68" s="1">
        <f t="shared" si="29"/>
        <v>111</v>
      </c>
      <c r="AU68" s="1">
        <f t="shared" si="7"/>
        <v>7097</v>
      </c>
      <c r="AV68" s="9">
        <f t="shared" si="23"/>
        <v>0.14194000000000001</v>
      </c>
      <c r="AW68" s="9">
        <f t="shared" si="8"/>
        <v>9.0520000000000003E-2</v>
      </c>
      <c r="AX68" s="9">
        <f t="shared" si="9"/>
        <v>4.938E-2</v>
      </c>
      <c r="AY68" s="9">
        <f t="shared" si="10"/>
        <v>2.0400000000000001E-3</v>
      </c>
      <c r="AZ68" s="9">
        <f t="shared" si="11"/>
        <v>2.2200000000000002E-3</v>
      </c>
      <c r="BA68" s="1">
        <f t="shared" si="24"/>
        <v>1.4372269973228125E-2</v>
      </c>
      <c r="BJ68" s="7">
        <f t="shared" si="33"/>
        <v>70</v>
      </c>
      <c r="BK68" s="7">
        <f t="shared" si="33"/>
        <v>55</v>
      </c>
      <c r="BL68" s="1">
        <f t="shared" si="12"/>
        <v>0</v>
      </c>
      <c r="BM68" s="74">
        <f>+EvolOf!H57</f>
        <v>0</v>
      </c>
      <c r="BN68" s="1">
        <f t="shared" si="13"/>
        <v>0</v>
      </c>
      <c r="BO68" s="1">
        <f t="shared" si="25"/>
        <v>0</v>
      </c>
      <c r="BP68" s="36">
        <f t="shared" si="26"/>
        <v>0</v>
      </c>
      <c r="BQ68" s="1">
        <f t="shared" si="14"/>
        <v>0</v>
      </c>
      <c r="BR68" s="1">
        <f t="shared" si="15"/>
        <v>422279.04628467833</v>
      </c>
      <c r="BS68" s="1">
        <f t="shared" si="16"/>
        <v>268922.88778450177</v>
      </c>
    </row>
    <row r="69" spans="2:71" x14ac:dyDescent="0.3">
      <c r="B69" s="1">
        <f t="shared" si="0"/>
        <v>7168</v>
      </c>
      <c r="C69" s="1">
        <v>56</v>
      </c>
      <c r="D69" s="1">
        <v>42830</v>
      </c>
      <c r="E69" s="1">
        <v>4374</v>
      </c>
      <c r="F69" s="1">
        <v>0</v>
      </c>
      <c r="G69" s="1">
        <v>2684</v>
      </c>
      <c r="H69" s="1">
        <v>0</v>
      </c>
      <c r="I69" s="1">
        <v>110</v>
      </c>
      <c r="J69" s="5">
        <v>47.54</v>
      </c>
      <c r="K69" s="5">
        <v>1.4</v>
      </c>
      <c r="L69" s="5">
        <v>22.7</v>
      </c>
      <c r="M69" s="111">
        <v>1.55</v>
      </c>
      <c r="N69" s="1">
        <v>3127</v>
      </c>
      <c r="O69" s="1">
        <v>4032</v>
      </c>
      <c r="P69" s="1">
        <v>3774</v>
      </c>
      <c r="Q69" s="1">
        <v>253</v>
      </c>
      <c r="R69" s="1">
        <v>3</v>
      </c>
      <c r="S69" s="1">
        <v>0</v>
      </c>
      <c r="T69" s="1">
        <v>3714</v>
      </c>
      <c r="U69" s="1">
        <v>374</v>
      </c>
      <c r="V69" s="1">
        <v>4374</v>
      </c>
      <c r="W69" s="1">
        <v>2674</v>
      </c>
      <c r="X69" s="1">
        <v>110</v>
      </c>
      <c r="Y69" s="114">
        <v>1.52</v>
      </c>
      <c r="AA69" s="1">
        <f t="shared" si="17"/>
        <v>43204</v>
      </c>
      <c r="AB69" s="1">
        <f t="shared" si="17"/>
        <v>8748</v>
      </c>
      <c r="AC69" s="1">
        <f t="shared" si="18"/>
        <v>5358</v>
      </c>
      <c r="AD69" s="1">
        <f t="shared" si="19"/>
        <v>220</v>
      </c>
      <c r="AE69" s="1">
        <f t="shared" si="27"/>
        <v>-152</v>
      </c>
      <c r="AF69" s="1">
        <f t="shared" si="20"/>
        <v>205</v>
      </c>
      <c r="AG69" s="1">
        <f t="shared" si="20"/>
        <v>0</v>
      </c>
      <c r="AH69" s="1">
        <f t="shared" si="20"/>
        <v>8</v>
      </c>
      <c r="AI69" s="1">
        <f t="shared" si="28"/>
        <v>61</v>
      </c>
      <c r="AJ69" s="9">
        <f t="shared" si="1"/>
        <v>1.5345982142857142E-2</v>
      </c>
      <c r="AK69" s="9">
        <f t="shared" si="2"/>
        <v>0.14335999999999999</v>
      </c>
      <c r="AL69" s="9">
        <f t="shared" si="3"/>
        <v>8.7480000000000002E-2</v>
      </c>
      <c r="AM69" s="9">
        <f t="shared" si="4"/>
        <v>5.3679999999999999E-2</v>
      </c>
      <c r="AN69" s="9">
        <f t="shared" si="5"/>
        <v>2.2000000000000001E-3</v>
      </c>
      <c r="AO69" s="9">
        <f t="shared" si="6"/>
        <v>1.2199999999999999E-3</v>
      </c>
      <c r="AP69" s="1">
        <f t="shared" si="21"/>
        <v>-152</v>
      </c>
      <c r="AQ69" s="1">
        <f t="shared" si="21"/>
        <v>205</v>
      </c>
      <c r="AR69" s="1"/>
      <c r="AS69" s="1">
        <f t="shared" si="22"/>
        <v>8</v>
      </c>
      <c r="AT69" s="1">
        <f t="shared" si="29"/>
        <v>61</v>
      </c>
      <c r="AU69" s="1">
        <f t="shared" si="7"/>
        <v>7158</v>
      </c>
      <c r="AV69" s="9">
        <f t="shared" si="23"/>
        <v>0.14316000000000001</v>
      </c>
      <c r="AW69" s="9">
        <f t="shared" si="8"/>
        <v>8.7480000000000002E-2</v>
      </c>
      <c r="AX69" s="9">
        <f t="shared" si="9"/>
        <v>5.348E-2</v>
      </c>
      <c r="AY69" s="9">
        <f t="shared" si="10"/>
        <v>2.2000000000000001E-3</v>
      </c>
      <c r="AZ69" s="9">
        <f t="shared" si="11"/>
        <v>1.2199999999999999E-3</v>
      </c>
      <c r="BA69" s="1">
        <f t="shared" si="24"/>
        <v>1.5367421067337244E-2</v>
      </c>
      <c r="BJ69" s="7">
        <f t="shared" si="33"/>
        <v>71</v>
      </c>
      <c r="BK69" s="7">
        <f t="shared" si="33"/>
        <v>56</v>
      </c>
      <c r="BL69" s="1">
        <f t="shared" si="12"/>
        <v>0</v>
      </c>
      <c r="BM69" s="74">
        <f>+EvolOf!H58</f>
        <v>0</v>
      </c>
      <c r="BN69" s="1">
        <f t="shared" si="13"/>
        <v>0</v>
      </c>
      <c r="BO69" s="1">
        <f t="shared" si="25"/>
        <v>0</v>
      </c>
      <c r="BP69" s="36">
        <f t="shared" si="26"/>
        <v>0</v>
      </c>
      <c r="BQ69" s="1">
        <f t="shared" si="14"/>
        <v>0</v>
      </c>
      <c r="BR69" s="1">
        <f t="shared" si="15"/>
        <v>425903.50411827414</v>
      </c>
      <c r="BS69" s="1">
        <f t="shared" si="16"/>
        <v>259891.45187127945</v>
      </c>
    </row>
    <row r="70" spans="2:71" x14ac:dyDescent="0.3">
      <c r="B70" s="1">
        <f t="shared" si="0"/>
        <v>7229</v>
      </c>
      <c r="C70" s="1">
        <v>57</v>
      </c>
      <c r="D70" s="1">
        <v>42769</v>
      </c>
      <c r="E70" s="1">
        <v>4206</v>
      </c>
      <c r="F70" s="1">
        <v>0</v>
      </c>
      <c r="G70" s="1">
        <v>2903</v>
      </c>
      <c r="H70" s="1">
        <v>0</v>
      </c>
      <c r="I70" s="1">
        <v>120</v>
      </c>
      <c r="J70" s="5">
        <v>47.19</v>
      </c>
      <c r="K70" s="5">
        <v>1.39</v>
      </c>
      <c r="L70" s="5">
        <v>22.9</v>
      </c>
      <c r="M70" s="111">
        <v>1.53</v>
      </c>
      <c r="N70" s="1">
        <v>3173</v>
      </c>
      <c r="O70" s="1">
        <v>4046</v>
      </c>
      <c r="P70" s="1">
        <v>3789</v>
      </c>
      <c r="Q70" s="1">
        <v>253</v>
      </c>
      <c r="R70" s="1">
        <v>3</v>
      </c>
      <c r="S70" s="1">
        <v>0</v>
      </c>
      <c r="T70" s="1">
        <v>3611</v>
      </c>
      <c r="U70" s="1">
        <v>363</v>
      </c>
      <c r="V70" s="1">
        <v>4206</v>
      </c>
      <c r="W70" s="1">
        <v>2893</v>
      </c>
      <c r="X70" s="1">
        <v>120</v>
      </c>
      <c r="Y70" s="114">
        <v>1.5</v>
      </c>
      <c r="AA70" s="1">
        <f t="shared" si="17"/>
        <v>43132</v>
      </c>
      <c r="AB70" s="1">
        <f t="shared" si="17"/>
        <v>8412</v>
      </c>
      <c r="AC70" s="1">
        <f t="shared" si="18"/>
        <v>5796</v>
      </c>
      <c r="AD70" s="1">
        <f t="shared" si="19"/>
        <v>240</v>
      </c>
      <c r="AE70" s="1">
        <f t="shared" si="27"/>
        <v>-168</v>
      </c>
      <c r="AF70" s="1">
        <f t="shared" si="20"/>
        <v>219</v>
      </c>
      <c r="AG70" s="1">
        <f t="shared" si="20"/>
        <v>0</v>
      </c>
      <c r="AH70" s="1">
        <f t="shared" si="20"/>
        <v>10</v>
      </c>
      <c r="AI70" s="1">
        <f t="shared" si="28"/>
        <v>61</v>
      </c>
      <c r="AJ70" s="9">
        <f t="shared" si="1"/>
        <v>1.659980633559275E-2</v>
      </c>
      <c r="AK70" s="9">
        <f t="shared" si="2"/>
        <v>0.14457999999999999</v>
      </c>
      <c r="AL70" s="9">
        <f t="shared" si="3"/>
        <v>8.412E-2</v>
      </c>
      <c r="AM70" s="9">
        <f t="shared" si="4"/>
        <v>5.806E-2</v>
      </c>
      <c r="AN70" s="9">
        <f t="shared" si="5"/>
        <v>2.3999999999999998E-3</v>
      </c>
      <c r="AO70" s="9">
        <f t="shared" si="6"/>
        <v>1.2199999999999999E-3</v>
      </c>
      <c r="AP70" s="1">
        <f t="shared" si="21"/>
        <v>-168</v>
      </c>
      <c r="AQ70" s="1">
        <f t="shared" si="21"/>
        <v>219</v>
      </c>
      <c r="AR70" s="1"/>
      <c r="AS70" s="1">
        <f t="shared" si="22"/>
        <v>10</v>
      </c>
      <c r="AT70" s="1">
        <f t="shared" si="29"/>
        <v>61</v>
      </c>
      <c r="AU70" s="1">
        <f t="shared" si="7"/>
        <v>7219</v>
      </c>
      <c r="AV70" s="9">
        <f t="shared" si="23"/>
        <v>0.14438000000000001</v>
      </c>
      <c r="AW70" s="9">
        <f t="shared" si="8"/>
        <v>8.412E-2</v>
      </c>
      <c r="AX70" s="9">
        <f t="shared" si="9"/>
        <v>5.7860000000000002E-2</v>
      </c>
      <c r="AY70" s="9">
        <f t="shared" si="10"/>
        <v>2.3999999999999998E-3</v>
      </c>
      <c r="AZ70" s="9">
        <f t="shared" si="11"/>
        <v>1.2199999999999999E-3</v>
      </c>
      <c r="BA70" s="1">
        <f t="shared" si="24"/>
        <v>1.6622800941958719E-2</v>
      </c>
      <c r="BJ70" s="7">
        <f t="shared" si="33"/>
        <v>72</v>
      </c>
      <c r="BK70" s="7">
        <f t="shared" si="33"/>
        <v>57</v>
      </c>
      <c r="BL70" s="1">
        <f t="shared" si="12"/>
        <v>0</v>
      </c>
      <c r="BM70" s="74">
        <f>+EvolOf!H59</f>
        <v>0</v>
      </c>
      <c r="BN70" s="1">
        <f t="shared" si="13"/>
        <v>0</v>
      </c>
      <c r="BO70" s="1">
        <f t="shared" si="25"/>
        <v>0</v>
      </c>
      <c r="BP70" s="36">
        <f t="shared" si="26"/>
        <v>0</v>
      </c>
      <c r="BQ70" s="1">
        <f t="shared" si="14"/>
        <v>0</v>
      </c>
      <c r="BR70" s="1">
        <f t="shared" si="15"/>
        <v>429527.96195186995</v>
      </c>
      <c r="BS70" s="1">
        <f t="shared" si="16"/>
        <v>249909.33849350738</v>
      </c>
    </row>
    <row r="71" spans="2:71" x14ac:dyDescent="0.3">
      <c r="B71" s="1">
        <f t="shared" si="0"/>
        <v>7288</v>
      </c>
      <c r="C71" s="1">
        <v>58</v>
      </c>
      <c r="D71" s="1">
        <v>42710</v>
      </c>
      <c r="E71" s="1">
        <v>4039</v>
      </c>
      <c r="F71" s="1">
        <v>0</v>
      </c>
      <c r="G71" s="1">
        <v>3121</v>
      </c>
      <c r="H71" s="1">
        <v>0</v>
      </c>
      <c r="I71" s="1">
        <v>128</v>
      </c>
      <c r="J71" s="5">
        <v>46.86</v>
      </c>
      <c r="K71" s="5">
        <v>1.38</v>
      </c>
      <c r="L71" s="5">
        <v>23.1</v>
      </c>
      <c r="M71" s="111">
        <v>1.5</v>
      </c>
      <c r="N71" s="1">
        <v>3218</v>
      </c>
      <c r="O71" s="1">
        <v>4060</v>
      </c>
      <c r="P71" s="1">
        <v>3803</v>
      </c>
      <c r="Q71" s="1">
        <v>253</v>
      </c>
      <c r="R71" s="1">
        <v>3</v>
      </c>
      <c r="S71" s="1">
        <v>0</v>
      </c>
      <c r="T71" s="1">
        <v>3510</v>
      </c>
      <c r="U71" s="1">
        <v>351</v>
      </c>
      <c r="V71" s="1">
        <v>4039</v>
      </c>
      <c r="W71" s="1">
        <v>3111</v>
      </c>
      <c r="X71" s="1">
        <v>128</v>
      </c>
      <c r="Y71" s="114">
        <v>1.47</v>
      </c>
      <c r="AA71" s="1">
        <f t="shared" si="17"/>
        <v>43061</v>
      </c>
      <c r="AB71" s="1">
        <f t="shared" si="17"/>
        <v>8078</v>
      </c>
      <c r="AC71" s="1">
        <f t="shared" si="18"/>
        <v>6232</v>
      </c>
      <c r="AD71" s="1">
        <f t="shared" si="19"/>
        <v>256</v>
      </c>
      <c r="AE71" s="1">
        <f t="shared" si="27"/>
        <v>-167</v>
      </c>
      <c r="AF71" s="1">
        <f t="shared" si="20"/>
        <v>218</v>
      </c>
      <c r="AG71" s="1">
        <f t="shared" si="20"/>
        <v>0</v>
      </c>
      <c r="AH71" s="1">
        <f t="shared" si="20"/>
        <v>8</v>
      </c>
      <c r="AI71" s="1">
        <f t="shared" si="28"/>
        <v>59</v>
      </c>
      <c r="AJ71" s="9">
        <f t="shared" si="1"/>
        <v>1.756311745334797E-2</v>
      </c>
      <c r="AK71" s="9">
        <f t="shared" si="2"/>
        <v>0.14576</v>
      </c>
      <c r="AL71" s="9">
        <f t="shared" si="3"/>
        <v>8.0780000000000005E-2</v>
      </c>
      <c r="AM71" s="9">
        <f t="shared" si="4"/>
        <v>6.2420000000000003E-2</v>
      </c>
      <c r="AN71" s="9">
        <f t="shared" si="5"/>
        <v>2.5600000000000002E-3</v>
      </c>
      <c r="AO71" s="9">
        <f t="shared" si="6"/>
        <v>1.1800000000000001E-3</v>
      </c>
      <c r="AP71" s="1">
        <f t="shared" si="21"/>
        <v>-167</v>
      </c>
      <c r="AQ71" s="1">
        <f t="shared" si="21"/>
        <v>218</v>
      </c>
      <c r="AR71" s="1"/>
      <c r="AS71" s="1">
        <f t="shared" si="22"/>
        <v>8</v>
      </c>
      <c r="AT71" s="1">
        <f t="shared" si="29"/>
        <v>59</v>
      </c>
      <c r="AU71" s="1">
        <f t="shared" si="7"/>
        <v>7278</v>
      </c>
      <c r="AV71" s="9">
        <f t="shared" si="23"/>
        <v>0.14555999999999999</v>
      </c>
      <c r="AW71" s="9">
        <f t="shared" si="8"/>
        <v>8.0780000000000005E-2</v>
      </c>
      <c r="AX71" s="9">
        <f t="shared" si="9"/>
        <v>6.2219999999999998E-2</v>
      </c>
      <c r="AY71" s="9">
        <f t="shared" si="10"/>
        <v>2.5600000000000002E-3</v>
      </c>
      <c r="AZ71" s="9">
        <f t="shared" si="11"/>
        <v>1.1800000000000001E-3</v>
      </c>
      <c r="BA71" s="1">
        <f t="shared" si="24"/>
        <v>1.7587249244297883E-2</v>
      </c>
      <c r="BJ71" s="7">
        <f t="shared" si="33"/>
        <v>73</v>
      </c>
      <c r="BK71" s="7">
        <f t="shared" si="33"/>
        <v>58</v>
      </c>
      <c r="BL71" s="1">
        <f t="shared" si="12"/>
        <v>0</v>
      </c>
      <c r="BM71" s="74">
        <f>+EvolOf!H60</f>
        <v>0</v>
      </c>
      <c r="BN71" s="1">
        <f t="shared" si="13"/>
        <v>0</v>
      </c>
      <c r="BO71" s="1">
        <f t="shared" si="25"/>
        <v>0</v>
      </c>
      <c r="BP71" s="36">
        <f t="shared" si="26"/>
        <v>0</v>
      </c>
      <c r="BQ71" s="1">
        <f t="shared" si="14"/>
        <v>0</v>
      </c>
      <c r="BR71" s="1">
        <f t="shared" si="15"/>
        <v>433033.58510239702</v>
      </c>
      <c r="BS71" s="1">
        <f t="shared" si="16"/>
        <v>239986.64245726971</v>
      </c>
    </row>
    <row r="72" spans="2:71" x14ac:dyDescent="0.3">
      <c r="B72" s="1">
        <f t="shared" si="0"/>
        <v>7346</v>
      </c>
      <c r="C72" s="1">
        <v>59</v>
      </c>
      <c r="D72" s="1">
        <v>42651</v>
      </c>
      <c r="E72" s="1">
        <v>3867</v>
      </c>
      <c r="F72" s="1">
        <v>0</v>
      </c>
      <c r="G72" s="1">
        <v>3342</v>
      </c>
      <c r="H72" s="1">
        <v>0</v>
      </c>
      <c r="I72" s="1">
        <v>137</v>
      </c>
      <c r="J72" s="5">
        <v>46.54</v>
      </c>
      <c r="K72" s="5">
        <v>1.37</v>
      </c>
      <c r="L72" s="5">
        <v>23.2</v>
      </c>
      <c r="M72" s="111">
        <v>1.47</v>
      </c>
      <c r="N72" s="1">
        <v>3264</v>
      </c>
      <c r="O72" s="1">
        <v>4074</v>
      </c>
      <c r="P72" s="1">
        <v>3816</v>
      </c>
      <c r="Q72" s="1">
        <v>253</v>
      </c>
      <c r="R72" s="1">
        <v>3</v>
      </c>
      <c r="S72" s="1">
        <v>0</v>
      </c>
      <c r="T72" s="1">
        <v>3396</v>
      </c>
      <c r="U72" s="1">
        <v>339</v>
      </c>
      <c r="V72" s="1">
        <v>3867</v>
      </c>
      <c r="W72" s="1">
        <v>3332</v>
      </c>
      <c r="X72" s="1">
        <v>137</v>
      </c>
      <c r="Y72" s="114">
        <v>1.45</v>
      </c>
      <c r="AA72" s="1">
        <f t="shared" si="17"/>
        <v>42990</v>
      </c>
      <c r="AB72" s="1">
        <f t="shared" si="17"/>
        <v>7734</v>
      </c>
      <c r="AC72" s="1">
        <f t="shared" si="18"/>
        <v>6674</v>
      </c>
      <c r="AD72" s="1">
        <f t="shared" si="19"/>
        <v>274</v>
      </c>
      <c r="AE72" s="1">
        <f t="shared" si="27"/>
        <v>-172</v>
      </c>
      <c r="AF72" s="1">
        <f t="shared" si="20"/>
        <v>221</v>
      </c>
      <c r="AG72" s="1">
        <f t="shared" si="20"/>
        <v>0</v>
      </c>
      <c r="AH72" s="1">
        <f t="shared" si="20"/>
        <v>9</v>
      </c>
      <c r="AI72" s="1">
        <f t="shared" si="28"/>
        <v>58</v>
      </c>
      <c r="AJ72" s="9">
        <f t="shared" si="1"/>
        <v>1.8649605227334602E-2</v>
      </c>
      <c r="AK72" s="9">
        <f t="shared" si="2"/>
        <v>0.14692</v>
      </c>
      <c r="AL72" s="9">
        <f t="shared" si="3"/>
        <v>7.7340000000000006E-2</v>
      </c>
      <c r="AM72" s="9">
        <f t="shared" si="4"/>
        <v>6.6839999999999997E-2</v>
      </c>
      <c r="AN72" s="9">
        <f t="shared" si="5"/>
        <v>2.7399999999999998E-3</v>
      </c>
      <c r="AO72" s="9">
        <f t="shared" si="6"/>
        <v>1.16E-3</v>
      </c>
      <c r="AP72" s="1">
        <f t="shared" si="21"/>
        <v>-172</v>
      </c>
      <c r="AQ72" s="1">
        <f t="shared" si="21"/>
        <v>221</v>
      </c>
      <c r="AR72" s="1"/>
      <c r="AS72" s="1">
        <f t="shared" si="22"/>
        <v>9</v>
      </c>
      <c r="AT72" s="1">
        <f t="shared" si="29"/>
        <v>58</v>
      </c>
      <c r="AU72" s="1">
        <f t="shared" si="7"/>
        <v>7336</v>
      </c>
      <c r="AV72" s="9">
        <f t="shared" si="23"/>
        <v>0.14671999999999999</v>
      </c>
      <c r="AW72" s="9">
        <f t="shared" si="8"/>
        <v>7.7340000000000006E-2</v>
      </c>
      <c r="AX72" s="9">
        <f t="shared" si="9"/>
        <v>6.6640000000000005E-2</v>
      </c>
      <c r="AY72" s="9">
        <f t="shared" si="10"/>
        <v>2.7399999999999998E-3</v>
      </c>
      <c r="AZ72" s="9">
        <f t="shared" si="11"/>
        <v>1.16E-3</v>
      </c>
      <c r="BA72" s="1">
        <f t="shared" si="24"/>
        <v>1.8675027262813521E-2</v>
      </c>
      <c r="BJ72" s="7">
        <f t="shared" si="33"/>
        <v>74</v>
      </c>
      <c r="BK72" s="7">
        <f t="shared" si="33"/>
        <v>59</v>
      </c>
      <c r="BL72" s="1">
        <f t="shared" si="12"/>
        <v>0</v>
      </c>
      <c r="BM72" s="74">
        <f>+EvolOf!H61</f>
        <v>0</v>
      </c>
      <c r="BN72" s="1">
        <f t="shared" si="13"/>
        <v>0</v>
      </c>
      <c r="BO72" s="1">
        <f t="shared" si="25"/>
        <v>0</v>
      </c>
      <c r="BP72" s="36">
        <f t="shared" si="26"/>
        <v>0</v>
      </c>
      <c r="BQ72" s="1">
        <f t="shared" si="14"/>
        <v>0</v>
      </c>
      <c r="BR72" s="1">
        <f t="shared" si="15"/>
        <v>436479.79091138975</v>
      </c>
      <c r="BS72" s="1">
        <f t="shared" si="16"/>
        <v>229766.85971336023</v>
      </c>
    </row>
    <row r="73" spans="2:71" x14ac:dyDescent="0.3">
      <c r="B73" s="1">
        <f t="shared" si="0"/>
        <v>7398</v>
      </c>
      <c r="C73" s="1">
        <v>60</v>
      </c>
      <c r="D73" s="1">
        <v>42599</v>
      </c>
      <c r="E73" s="1">
        <v>3693</v>
      </c>
      <c r="F73" s="1">
        <v>0</v>
      </c>
      <c r="G73" s="1">
        <v>3559</v>
      </c>
      <c r="H73" s="1">
        <v>0</v>
      </c>
      <c r="I73" s="1">
        <v>146</v>
      </c>
      <c r="J73" s="5">
        <v>46.24</v>
      </c>
      <c r="K73" s="5">
        <v>1.36</v>
      </c>
      <c r="L73" s="5">
        <v>23.4</v>
      </c>
      <c r="M73" s="111">
        <v>1.44</v>
      </c>
      <c r="N73" s="1">
        <v>3302</v>
      </c>
      <c r="O73" s="1">
        <v>4087</v>
      </c>
      <c r="P73" s="1">
        <v>3830</v>
      </c>
      <c r="Q73" s="1">
        <v>253</v>
      </c>
      <c r="R73" s="1">
        <v>3</v>
      </c>
      <c r="S73" s="1">
        <v>0</v>
      </c>
      <c r="T73" s="1">
        <v>3290</v>
      </c>
      <c r="U73" s="1">
        <v>329</v>
      </c>
      <c r="V73" s="1">
        <v>3693</v>
      </c>
      <c r="W73" s="1">
        <v>3549</v>
      </c>
      <c r="X73" s="1">
        <v>146</v>
      </c>
      <c r="Y73" s="114">
        <v>1.42</v>
      </c>
      <c r="AA73" s="1">
        <f t="shared" si="17"/>
        <v>42928</v>
      </c>
      <c r="AB73" s="1">
        <f t="shared" si="17"/>
        <v>7386</v>
      </c>
      <c r="AC73" s="1">
        <f t="shared" si="18"/>
        <v>7108</v>
      </c>
      <c r="AD73" s="1">
        <f t="shared" si="19"/>
        <v>292</v>
      </c>
      <c r="AE73" s="1">
        <f t="shared" si="27"/>
        <v>-174</v>
      </c>
      <c r="AF73" s="1">
        <f t="shared" si="20"/>
        <v>217</v>
      </c>
      <c r="AG73" s="1">
        <f t="shared" si="20"/>
        <v>0</v>
      </c>
      <c r="AH73" s="1">
        <f t="shared" si="20"/>
        <v>9</v>
      </c>
      <c r="AI73" s="1">
        <f t="shared" si="28"/>
        <v>52</v>
      </c>
      <c r="AJ73" s="9">
        <f t="shared" si="1"/>
        <v>1.973506353068397E-2</v>
      </c>
      <c r="AK73" s="9">
        <f t="shared" si="2"/>
        <v>0.14796000000000001</v>
      </c>
      <c r="AL73" s="9">
        <f t="shared" si="3"/>
        <v>7.3859999999999995E-2</v>
      </c>
      <c r="AM73" s="9">
        <f t="shared" si="4"/>
        <v>7.1179999999999993E-2</v>
      </c>
      <c r="AN73" s="9">
        <f t="shared" si="5"/>
        <v>2.9199999999999999E-3</v>
      </c>
      <c r="AO73" s="9">
        <f t="shared" si="6"/>
        <v>1.0399999999999999E-3</v>
      </c>
      <c r="AP73" s="1">
        <f t="shared" si="21"/>
        <v>-174</v>
      </c>
      <c r="AQ73" s="1">
        <f t="shared" si="21"/>
        <v>217</v>
      </c>
      <c r="AR73" s="1"/>
      <c r="AS73" s="1">
        <f t="shared" si="22"/>
        <v>9</v>
      </c>
      <c r="AT73" s="1">
        <f t="shared" si="29"/>
        <v>52</v>
      </c>
      <c r="AU73" s="1">
        <f t="shared" si="7"/>
        <v>7388</v>
      </c>
      <c r="AV73" s="9">
        <f t="shared" si="23"/>
        <v>0.14776</v>
      </c>
      <c r="AW73" s="9">
        <f t="shared" si="8"/>
        <v>7.3859999999999995E-2</v>
      </c>
      <c r="AX73" s="9">
        <f t="shared" si="9"/>
        <v>7.0980000000000001E-2</v>
      </c>
      <c r="AY73" s="9">
        <f t="shared" si="10"/>
        <v>2.9199999999999999E-3</v>
      </c>
      <c r="AZ73" s="9">
        <f t="shared" si="11"/>
        <v>1.0399999999999999E-3</v>
      </c>
      <c r="BA73" s="1">
        <f t="shared" si="24"/>
        <v>1.9761775852734163E-2</v>
      </c>
      <c r="BJ73" s="7">
        <f t="shared" si="33"/>
        <v>75</v>
      </c>
      <c r="BK73" s="7">
        <f t="shared" si="33"/>
        <v>60</v>
      </c>
      <c r="BL73" s="1">
        <f t="shared" si="12"/>
        <v>0</v>
      </c>
      <c r="BM73" s="74">
        <f>+EvolOf!H62</f>
        <v>0</v>
      </c>
      <c r="BN73" s="1">
        <f t="shared" si="13"/>
        <v>0</v>
      </c>
      <c r="BO73" s="1">
        <f t="shared" si="25"/>
        <v>0</v>
      </c>
      <c r="BP73" s="36">
        <f t="shared" si="26"/>
        <v>0</v>
      </c>
      <c r="BQ73" s="1">
        <f t="shared" si="14"/>
        <v>0</v>
      </c>
      <c r="BR73" s="1">
        <f t="shared" si="15"/>
        <v>439569.49267117633</v>
      </c>
      <c r="BS73" s="1">
        <f t="shared" si="16"/>
        <v>219428.24228638204</v>
      </c>
    </row>
    <row r="74" spans="2:71" x14ac:dyDescent="0.3">
      <c r="B74" s="1">
        <f t="shared" si="0"/>
        <v>7448</v>
      </c>
      <c r="C74" s="1">
        <v>61</v>
      </c>
      <c r="D74" s="1">
        <v>42550</v>
      </c>
      <c r="E74" s="1">
        <v>3514</v>
      </c>
      <c r="F74" s="1">
        <v>0</v>
      </c>
      <c r="G74" s="1">
        <v>3779</v>
      </c>
      <c r="H74" s="1">
        <v>0</v>
      </c>
      <c r="I74" s="1">
        <v>155</v>
      </c>
      <c r="J74" s="5">
        <v>45.94</v>
      </c>
      <c r="K74" s="5">
        <v>1.35</v>
      </c>
      <c r="L74" s="5">
        <v>23.5</v>
      </c>
      <c r="M74" s="111">
        <v>1.4</v>
      </c>
      <c r="N74" s="1">
        <v>3340</v>
      </c>
      <c r="O74" s="1">
        <v>4099</v>
      </c>
      <c r="P74" s="1">
        <v>3842</v>
      </c>
      <c r="Q74" s="1">
        <v>253</v>
      </c>
      <c r="R74" s="1">
        <v>3</v>
      </c>
      <c r="S74" s="1">
        <v>0</v>
      </c>
      <c r="T74" s="1">
        <v>3172</v>
      </c>
      <c r="U74" s="1">
        <v>318</v>
      </c>
      <c r="V74" s="1">
        <v>3514</v>
      </c>
      <c r="W74" s="1">
        <v>3769</v>
      </c>
      <c r="X74" s="1">
        <v>155</v>
      </c>
      <c r="Y74" s="114">
        <v>1.38</v>
      </c>
      <c r="AA74" s="1">
        <f t="shared" si="17"/>
        <v>42868</v>
      </c>
      <c r="AB74" s="1">
        <f t="shared" si="17"/>
        <v>7028</v>
      </c>
      <c r="AC74" s="1">
        <f t="shared" si="18"/>
        <v>7548</v>
      </c>
      <c r="AD74" s="1">
        <f t="shared" si="19"/>
        <v>310</v>
      </c>
      <c r="AE74" s="1">
        <f t="shared" si="27"/>
        <v>-179</v>
      </c>
      <c r="AF74" s="1">
        <f t="shared" si="20"/>
        <v>220</v>
      </c>
      <c r="AG74" s="1">
        <f t="shared" si="20"/>
        <v>0</v>
      </c>
      <c r="AH74" s="1">
        <f t="shared" si="20"/>
        <v>9</v>
      </c>
      <c r="AI74" s="1">
        <f t="shared" si="28"/>
        <v>50</v>
      </c>
      <c r="AJ74" s="9">
        <f t="shared" si="1"/>
        <v>2.0810955961331902E-2</v>
      </c>
      <c r="AK74" s="9">
        <f t="shared" si="2"/>
        <v>0.14896000000000001</v>
      </c>
      <c r="AL74" s="9">
        <f t="shared" si="3"/>
        <v>7.0279999999999995E-2</v>
      </c>
      <c r="AM74" s="9">
        <f t="shared" si="4"/>
        <v>7.5579999999999994E-2</v>
      </c>
      <c r="AN74" s="9">
        <f t="shared" si="5"/>
        <v>3.0999999999999999E-3</v>
      </c>
      <c r="AO74" s="9">
        <f t="shared" si="6"/>
        <v>1E-3</v>
      </c>
      <c r="AP74" s="1">
        <f t="shared" si="21"/>
        <v>-179</v>
      </c>
      <c r="AQ74" s="1">
        <f t="shared" si="21"/>
        <v>220</v>
      </c>
      <c r="AR74" s="1"/>
      <c r="AS74" s="1">
        <f t="shared" si="22"/>
        <v>9</v>
      </c>
      <c r="AT74" s="1">
        <f t="shared" si="29"/>
        <v>50</v>
      </c>
      <c r="AU74" s="1">
        <f t="shared" si="7"/>
        <v>7438</v>
      </c>
      <c r="AV74" s="9">
        <f t="shared" si="23"/>
        <v>0.14876</v>
      </c>
      <c r="AW74" s="9">
        <f t="shared" si="8"/>
        <v>7.0279999999999995E-2</v>
      </c>
      <c r="AX74" s="9">
        <f t="shared" si="9"/>
        <v>7.5380000000000003E-2</v>
      </c>
      <c r="AY74" s="9">
        <f t="shared" si="10"/>
        <v>3.0999999999999999E-3</v>
      </c>
      <c r="AZ74" s="9">
        <f t="shared" si="11"/>
        <v>1E-3</v>
      </c>
      <c r="BA74" s="1">
        <f t="shared" si="24"/>
        <v>2.0838935197633773E-2</v>
      </c>
      <c r="BJ74" s="7">
        <f t="shared" si="33"/>
        <v>76</v>
      </c>
      <c r="BK74" s="7">
        <f t="shared" si="33"/>
        <v>61</v>
      </c>
      <c r="BL74" s="1">
        <f t="shared" si="12"/>
        <v>0</v>
      </c>
      <c r="BM74" s="74">
        <f>+EvolOf!H63</f>
        <v>0</v>
      </c>
      <c r="BN74" s="1">
        <f t="shared" si="13"/>
        <v>0</v>
      </c>
      <c r="BO74" s="1">
        <f t="shared" si="25"/>
        <v>0</v>
      </c>
      <c r="BP74" s="36">
        <f t="shared" si="26"/>
        <v>0</v>
      </c>
      <c r="BQ74" s="1">
        <f t="shared" si="14"/>
        <v>0</v>
      </c>
      <c r="BR74" s="1">
        <f t="shared" si="15"/>
        <v>442540.35974789422</v>
      </c>
      <c r="BS74" s="1">
        <f t="shared" si="16"/>
        <v>208792.53815173203</v>
      </c>
    </row>
    <row r="75" spans="2:71" x14ac:dyDescent="0.3">
      <c r="B75" s="1">
        <f t="shared" si="0"/>
        <v>7491</v>
      </c>
      <c r="C75" s="1">
        <v>62</v>
      </c>
      <c r="D75" s="1">
        <v>42507</v>
      </c>
      <c r="E75" s="1">
        <v>3372</v>
      </c>
      <c r="F75" s="1">
        <v>0</v>
      </c>
      <c r="G75" s="1">
        <v>3957</v>
      </c>
      <c r="H75" s="1">
        <v>0</v>
      </c>
      <c r="I75" s="1">
        <v>162</v>
      </c>
      <c r="J75" s="5">
        <v>45.66</v>
      </c>
      <c r="K75" s="5">
        <v>1.34</v>
      </c>
      <c r="L75" s="5">
        <v>23.7</v>
      </c>
      <c r="M75" s="111">
        <v>1.4</v>
      </c>
      <c r="N75" s="1">
        <v>3373</v>
      </c>
      <c r="O75" s="1">
        <v>4108</v>
      </c>
      <c r="P75" s="1">
        <v>3851</v>
      </c>
      <c r="Q75" s="1">
        <v>253</v>
      </c>
      <c r="R75" s="1">
        <v>3</v>
      </c>
      <c r="S75" s="1">
        <v>0</v>
      </c>
      <c r="T75" s="1">
        <v>3049</v>
      </c>
      <c r="U75" s="1">
        <v>307</v>
      </c>
      <c r="V75" s="1">
        <v>3372</v>
      </c>
      <c r="W75" s="1">
        <v>3947</v>
      </c>
      <c r="X75" s="1">
        <v>162</v>
      </c>
      <c r="Y75" s="114">
        <v>1.38</v>
      </c>
      <c r="AA75" s="1">
        <f t="shared" si="17"/>
        <v>42814</v>
      </c>
      <c r="AB75" s="1">
        <f t="shared" si="17"/>
        <v>6744</v>
      </c>
      <c r="AC75" s="1">
        <f t="shared" si="18"/>
        <v>7904</v>
      </c>
      <c r="AD75" s="1">
        <f t="shared" si="19"/>
        <v>324</v>
      </c>
      <c r="AE75" s="1">
        <f t="shared" si="27"/>
        <v>-142</v>
      </c>
      <c r="AF75" s="1">
        <f t="shared" si="20"/>
        <v>178</v>
      </c>
      <c r="AG75" s="1">
        <f t="shared" si="20"/>
        <v>0</v>
      </c>
      <c r="AH75" s="1">
        <f t="shared" si="20"/>
        <v>7</v>
      </c>
      <c r="AI75" s="1">
        <f t="shared" si="28"/>
        <v>43</v>
      </c>
      <c r="AJ75" s="9">
        <f t="shared" si="1"/>
        <v>2.1625951141369643E-2</v>
      </c>
      <c r="AK75" s="9">
        <f t="shared" si="2"/>
        <v>0.14982000000000001</v>
      </c>
      <c r="AL75" s="9">
        <f t="shared" si="3"/>
        <v>6.744E-2</v>
      </c>
      <c r="AM75" s="9">
        <f t="shared" si="4"/>
        <v>7.9140000000000002E-2</v>
      </c>
      <c r="AN75" s="9">
        <f t="shared" si="5"/>
        <v>3.2399999999999998E-3</v>
      </c>
      <c r="AO75" s="9">
        <f t="shared" si="6"/>
        <v>8.5999999999999998E-4</v>
      </c>
      <c r="AP75" s="1">
        <f t="shared" si="21"/>
        <v>-142</v>
      </c>
      <c r="AQ75" s="1">
        <f t="shared" si="21"/>
        <v>178</v>
      </c>
      <c r="AR75" s="1"/>
      <c r="AS75" s="1">
        <f t="shared" si="22"/>
        <v>7</v>
      </c>
      <c r="AT75" s="1">
        <f t="shared" si="29"/>
        <v>43</v>
      </c>
      <c r="AU75" s="1">
        <f t="shared" si="7"/>
        <v>7481</v>
      </c>
      <c r="AV75" s="9">
        <f t="shared" si="23"/>
        <v>0.14962</v>
      </c>
      <c r="AW75" s="9">
        <f t="shared" si="8"/>
        <v>6.744E-2</v>
      </c>
      <c r="AX75" s="9">
        <f t="shared" si="9"/>
        <v>7.8939999999999996E-2</v>
      </c>
      <c r="AY75" s="9">
        <f t="shared" si="10"/>
        <v>3.2399999999999998E-3</v>
      </c>
      <c r="AZ75" s="9">
        <f t="shared" si="11"/>
        <v>8.5999999999999998E-4</v>
      </c>
      <c r="BA75" s="1">
        <f t="shared" si="24"/>
        <v>2.1654858976072718E-2</v>
      </c>
      <c r="BJ75" s="7">
        <f t="shared" si="33"/>
        <v>77</v>
      </c>
      <c r="BK75" s="7">
        <f t="shared" si="33"/>
        <v>62</v>
      </c>
      <c r="BL75" s="1">
        <f t="shared" si="12"/>
        <v>0</v>
      </c>
      <c r="BM75" s="74">
        <f>+EvolOf!H64</f>
        <v>0</v>
      </c>
      <c r="BN75" s="1">
        <f t="shared" si="13"/>
        <v>0</v>
      </c>
      <c r="BO75" s="1">
        <f t="shared" si="25"/>
        <v>0</v>
      </c>
      <c r="BP75" s="36">
        <f t="shared" si="26"/>
        <v>0</v>
      </c>
      <c r="BQ75" s="1">
        <f t="shared" si="14"/>
        <v>0</v>
      </c>
      <c r="BR75" s="1">
        <f t="shared" si="15"/>
        <v>445095.30543387157</v>
      </c>
      <c r="BS75" s="1">
        <f t="shared" si="16"/>
        <v>200355.27565385328</v>
      </c>
    </row>
    <row r="76" spans="2:71" x14ac:dyDescent="0.3">
      <c r="B76" s="1">
        <f t="shared" si="0"/>
        <v>7532</v>
      </c>
      <c r="C76" s="1">
        <v>63</v>
      </c>
      <c r="D76" s="1">
        <v>42467</v>
      </c>
      <c r="E76" s="1">
        <v>3229</v>
      </c>
      <c r="F76" s="1">
        <v>0</v>
      </c>
      <c r="G76" s="1">
        <v>4133</v>
      </c>
      <c r="H76" s="1">
        <v>0</v>
      </c>
      <c r="I76" s="1">
        <v>170</v>
      </c>
      <c r="J76" s="5">
        <v>45.38</v>
      </c>
      <c r="K76" s="5">
        <v>1.34</v>
      </c>
      <c r="L76" s="5">
        <v>23.7</v>
      </c>
      <c r="M76" s="111">
        <v>1.39</v>
      </c>
      <c r="N76" s="1">
        <v>3405</v>
      </c>
      <c r="O76" s="1">
        <v>4116</v>
      </c>
      <c r="P76" s="1">
        <v>3859</v>
      </c>
      <c r="Q76" s="1">
        <v>253</v>
      </c>
      <c r="R76" s="1">
        <v>3</v>
      </c>
      <c r="S76" s="1">
        <v>0</v>
      </c>
      <c r="T76" s="1">
        <v>2927</v>
      </c>
      <c r="U76" s="1">
        <v>295</v>
      </c>
      <c r="V76" s="1">
        <v>3229</v>
      </c>
      <c r="W76" s="1">
        <v>4123</v>
      </c>
      <c r="X76" s="1">
        <v>170</v>
      </c>
      <c r="Y76" s="114">
        <v>1.37</v>
      </c>
      <c r="AA76" s="1">
        <f t="shared" si="17"/>
        <v>42762</v>
      </c>
      <c r="AB76" s="1">
        <f t="shared" si="17"/>
        <v>6458</v>
      </c>
      <c r="AC76" s="1">
        <f t="shared" si="18"/>
        <v>8256</v>
      </c>
      <c r="AD76" s="1">
        <f t="shared" si="19"/>
        <v>340</v>
      </c>
      <c r="AE76" s="1">
        <f t="shared" si="27"/>
        <v>-143</v>
      </c>
      <c r="AF76" s="1">
        <f t="shared" si="20"/>
        <v>176</v>
      </c>
      <c r="AG76" s="1">
        <f t="shared" si="20"/>
        <v>0</v>
      </c>
      <c r="AH76" s="1">
        <f t="shared" si="20"/>
        <v>8</v>
      </c>
      <c r="AI76" s="1">
        <f t="shared" si="28"/>
        <v>41</v>
      </c>
      <c r="AJ76" s="9">
        <f t="shared" si="1"/>
        <v>2.257036643653744E-2</v>
      </c>
      <c r="AK76" s="9">
        <f t="shared" si="2"/>
        <v>0.15064</v>
      </c>
      <c r="AL76" s="9">
        <f t="shared" si="3"/>
        <v>6.4579999999999999E-2</v>
      </c>
      <c r="AM76" s="9">
        <f t="shared" si="4"/>
        <v>8.2659999999999997E-2</v>
      </c>
      <c r="AN76" s="9">
        <f t="shared" si="5"/>
        <v>3.3999999999999998E-3</v>
      </c>
      <c r="AO76" s="9">
        <f t="shared" si="6"/>
        <v>8.1999999999999998E-4</v>
      </c>
      <c r="AP76" s="1">
        <f t="shared" si="21"/>
        <v>-143</v>
      </c>
      <c r="AQ76" s="1">
        <f t="shared" si="21"/>
        <v>176</v>
      </c>
      <c r="AR76" s="1"/>
      <c r="AS76" s="1">
        <f t="shared" si="22"/>
        <v>8</v>
      </c>
      <c r="AT76" s="1">
        <f t="shared" si="29"/>
        <v>41</v>
      </c>
      <c r="AU76" s="1">
        <f t="shared" si="7"/>
        <v>7522</v>
      </c>
      <c r="AV76" s="9">
        <f t="shared" si="23"/>
        <v>0.15043999999999999</v>
      </c>
      <c r="AW76" s="9">
        <f t="shared" si="8"/>
        <v>6.4579999999999999E-2</v>
      </c>
      <c r="AX76" s="9">
        <f t="shared" si="9"/>
        <v>8.2460000000000006E-2</v>
      </c>
      <c r="AY76" s="9">
        <f t="shared" si="10"/>
        <v>3.3999999999999998E-3</v>
      </c>
      <c r="AZ76" s="9">
        <f t="shared" si="11"/>
        <v>8.1999999999999998E-4</v>
      </c>
      <c r="BA76" s="1">
        <f t="shared" si="24"/>
        <v>2.2600372241425151E-2</v>
      </c>
      <c r="BJ76" s="7">
        <f t="shared" si="33"/>
        <v>78</v>
      </c>
      <c r="BK76" s="7">
        <f t="shared" si="33"/>
        <v>63</v>
      </c>
      <c r="BL76" s="1">
        <f t="shared" si="12"/>
        <v>0</v>
      </c>
      <c r="BM76" s="74">
        <f>+EvolOf!H65</f>
        <v>0</v>
      </c>
      <c r="BN76" s="1">
        <f t="shared" si="13"/>
        <v>0</v>
      </c>
      <c r="BO76" s="1">
        <f t="shared" si="25"/>
        <v>0</v>
      </c>
      <c r="BP76" s="36">
        <f t="shared" si="26"/>
        <v>0</v>
      </c>
      <c r="BQ76" s="1">
        <f t="shared" si="14"/>
        <v>0</v>
      </c>
      <c r="BR76" s="1">
        <f t="shared" si="15"/>
        <v>447531.41643678024</v>
      </c>
      <c r="BS76" s="1">
        <f t="shared" si="16"/>
        <v>191858.59581444017</v>
      </c>
    </row>
    <row r="77" spans="2:71" x14ac:dyDescent="0.3">
      <c r="B77" s="1">
        <f t="shared" si="0"/>
        <v>7570</v>
      </c>
      <c r="C77" s="1">
        <v>64</v>
      </c>
      <c r="D77" s="1">
        <v>42429</v>
      </c>
      <c r="E77" s="1">
        <v>3082</v>
      </c>
      <c r="F77" s="1">
        <v>0</v>
      </c>
      <c r="G77" s="1">
        <v>4310</v>
      </c>
      <c r="H77" s="1">
        <v>0</v>
      </c>
      <c r="I77" s="1">
        <v>178</v>
      </c>
      <c r="J77" s="5">
        <v>45.12</v>
      </c>
      <c r="K77" s="5">
        <v>1.33</v>
      </c>
      <c r="L77" s="5">
        <v>23.8</v>
      </c>
      <c r="M77" s="111">
        <v>1.37</v>
      </c>
      <c r="N77" s="1">
        <v>3435</v>
      </c>
      <c r="O77" s="1">
        <v>4124</v>
      </c>
      <c r="P77" s="1">
        <v>3867</v>
      </c>
      <c r="Q77" s="1">
        <v>253</v>
      </c>
      <c r="R77" s="1">
        <v>3</v>
      </c>
      <c r="S77" s="1">
        <v>0</v>
      </c>
      <c r="T77" s="1">
        <v>2801</v>
      </c>
      <c r="U77" s="1">
        <v>283</v>
      </c>
      <c r="V77" s="1">
        <v>3082</v>
      </c>
      <c r="W77" s="1">
        <v>4300</v>
      </c>
      <c r="X77" s="1">
        <v>178</v>
      </c>
      <c r="Y77" s="114">
        <v>1.35</v>
      </c>
      <c r="AA77" s="1">
        <f t="shared" si="17"/>
        <v>42712</v>
      </c>
      <c r="AB77" s="1">
        <f t="shared" si="17"/>
        <v>6164</v>
      </c>
      <c r="AC77" s="1">
        <f t="shared" si="18"/>
        <v>8610</v>
      </c>
      <c r="AD77" s="1">
        <f t="shared" si="19"/>
        <v>356</v>
      </c>
      <c r="AE77" s="1">
        <f t="shared" si="27"/>
        <v>-147</v>
      </c>
      <c r="AF77" s="1">
        <f t="shared" si="20"/>
        <v>177</v>
      </c>
      <c r="AG77" s="1">
        <f t="shared" si="20"/>
        <v>0</v>
      </c>
      <c r="AH77" s="1">
        <f t="shared" si="20"/>
        <v>8</v>
      </c>
      <c r="AI77" s="1">
        <f t="shared" si="28"/>
        <v>38</v>
      </c>
      <c r="AJ77" s="9">
        <f t="shared" si="1"/>
        <v>2.3513870541611626E-2</v>
      </c>
      <c r="AK77" s="9">
        <f t="shared" si="2"/>
        <v>0.15140000000000001</v>
      </c>
      <c r="AL77" s="9">
        <f t="shared" si="3"/>
        <v>6.164E-2</v>
      </c>
      <c r="AM77" s="9">
        <f t="shared" si="4"/>
        <v>8.6199999999999999E-2</v>
      </c>
      <c r="AN77" s="9">
        <f t="shared" si="5"/>
        <v>3.5599999999999998E-3</v>
      </c>
      <c r="AO77" s="9">
        <f t="shared" si="6"/>
        <v>7.6000000000000004E-4</v>
      </c>
      <c r="AP77" s="1">
        <f t="shared" si="21"/>
        <v>-147</v>
      </c>
      <c r="AQ77" s="1">
        <f t="shared" si="21"/>
        <v>177</v>
      </c>
      <c r="AR77" s="1"/>
      <c r="AS77" s="1">
        <f t="shared" si="22"/>
        <v>8</v>
      </c>
      <c r="AT77" s="1">
        <f t="shared" si="29"/>
        <v>38</v>
      </c>
      <c r="AU77" s="1">
        <f t="shared" si="7"/>
        <v>7560</v>
      </c>
      <c r="AV77" s="9">
        <f t="shared" si="23"/>
        <v>0.1512</v>
      </c>
      <c r="AW77" s="9">
        <f t="shared" si="8"/>
        <v>6.164E-2</v>
      </c>
      <c r="AX77" s="9">
        <f t="shared" si="9"/>
        <v>8.5999999999999993E-2</v>
      </c>
      <c r="AY77" s="9">
        <f t="shared" si="10"/>
        <v>3.5599999999999998E-3</v>
      </c>
      <c r="AZ77" s="9">
        <f t="shared" si="11"/>
        <v>7.6000000000000004E-4</v>
      </c>
      <c r="BA77" s="1">
        <f t="shared" si="24"/>
        <v>2.3544973544973546E-2</v>
      </c>
      <c r="BJ77" s="7">
        <f t="shared" si="33"/>
        <v>79</v>
      </c>
      <c r="BK77" s="7">
        <f t="shared" si="33"/>
        <v>64</v>
      </c>
      <c r="BL77" s="1">
        <f t="shared" si="12"/>
        <v>0</v>
      </c>
      <c r="BM77" s="74">
        <f>+EvolOf!H66</f>
        <v>0</v>
      </c>
      <c r="BN77" s="1">
        <f t="shared" si="13"/>
        <v>0</v>
      </c>
      <c r="BO77" s="1">
        <f t="shared" si="25"/>
        <v>0</v>
      </c>
      <c r="BP77" s="36">
        <f t="shared" si="26"/>
        <v>0</v>
      </c>
      <c r="BQ77" s="1">
        <f t="shared" si="14"/>
        <v>0</v>
      </c>
      <c r="BR77" s="1">
        <f t="shared" si="15"/>
        <v>449789.27541508584</v>
      </c>
      <c r="BS77" s="1">
        <f t="shared" si="16"/>
        <v>183124.24660888963</v>
      </c>
    </row>
    <row r="78" spans="2:71" x14ac:dyDescent="0.3">
      <c r="B78" s="1">
        <f t="shared" ref="B78:B141" si="34">IF(C78="",NA(),E78+G78+H78+I78)</f>
        <v>7606</v>
      </c>
      <c r="C78" s="1">
        <v>65</v>
      </c>
      <c r="D78" s="1">
        <v>42392</v>
      </c>
      <c r="E78" s="1">
        <v>2937</v>
      </c>
      <c r="F78" s="1">
        <v>0</v>
      </c>
      <c r="G78" s="1">
        <v>4484</v>
      </c>
      <c r="H78" s="1">
        <v>0</v>
      </c>
      <c r="I78" s="1">
        <v>185</v>
      </c>
      <c r="J78" s="5">
        <v>44.86</v>
      </c>
      <c r="K78" s="5">
        <v>1.32</v>
      </c>
      <c r="L78" s="5">
        <v>23.9</v>
      </c>
      <c r="M78" s="111">
        <v>1.35</v>
      </c>
      <c r="N78" s="1">
        <v>3465</v>
      </c>
      <c r="O78" s="1">
        <v>4131</v>
      </c>
      <c r="P78" s="1">
        <v>3874</v>
      </c>
      <c r="Q78" s="1">
        <v>253</v>
      </c>
      <c r="R78" s="1">
        <v>3</v>
      </c>
      <c r="S78" s="1">
        <v>0</v>
      </c>
      <c r="T78" s="1">
        <v>2677</v>
      </c>
      <c r="U78" s="1">
        <v>272</v>
      </c>
      <c r="V78" s="1">
        <v>2937</v>
      </c>
      <c r="W78" s="1">
        <v>4474</v>
      </c>
      <c r="X78" s="1">
        <v>185</v>
      </c>
      <c r="Y78" s="114">
        <v>1.34</v>
      </c>
      <c r="AA78" s="1">
        <f t="shared" si="17"/>
        <v>42664</v>
      </c>
      <c r="AB78" s="1">
        <f t="shared" si="17"/>
        <v>5874</v>
      </c>
      <c r="AC78" s="1">
        <f t="shared" si="18"/>
        <v>8958</v>
      </c>
      <c r="AD78" s="1">
        <f t="shared" si="19"/>
        <v>370</v>
      </c>
      <c r="AE78" s="1">
        <f t="shared" si="27"/>
        <v>-145</v>
      </c>
      <c r="AF78" s="1">
        <f t="shared" si="20"/>
        <v>174</v>
      </c>
      <c r="AG78" s="1">
        <f t="shared" si="20"/>
        <v>0</v>
      </c>
      <c r="AH78" s="1">
        <f t="shared" si="20"/>
        <v>7</v>
      </c>
      <c r="AI78" s="1">
        <f t="shared" si="28"/>
        <v>36</v>
      </c>
      <c r="AJ78" s="9">
        <f t="shared" ref="AJ78:AJ141" si="35">IF(OR(ISNA(B78),B78=0),NA(),I78/B78)</f>
        <v>2.4322902971338416E-2</v>
      </c>
      <c r="AK78" s="9">
        <f t="shared" ref="AK78:AK141" si="36">IF(OR(ISNA(B78),B78=0),NA(),B78/$AK$11)</f>
        <v>0.15212000000000001</v>
      </c>
      <c r="AL78" s="9">
        <f t="shared" ref="AL78:AL141" si="37">IF(OR(ISNA(B78),B78=0),NA(),E78/$AK$11)</f>
        <v>5.8740000000000001E-2</v>
      </c>
      <c r="AM78" s="9">
        <f t="shared" ref="AM78:AM141" si="38">IF(OR(ISNA(B78),B78=0),NA(),G78/$AK$11)</f>
        <v>8.9679999999999996E-2</v>
      </c>
      <c r="AN78" s="9">
        <f t="shared" ref="AN78:AN141" si="39">IF(OR(ISNA(B78),B78=0),NA(),I78/$AK$11)</f>
        <v>3.7000000000000002E-3</v>
      </c>
      <c r="AO78" s="9">
        <f t="shared" ref="AO78:AO141" si="40">+IF(OR(ISNA(B78),B78=0),NA(),AI78/$AK$11)</f>
        <v>7.2000000000000005E-4</v>
      </c>
      <c r="AP78" s="1">
        <f t="shared" si="21"/>
        <v>-145</v>
      </c>
      <c r="AQ78" s="1">
        <f t="shared" si="21"/>
        <v>174</v>
      </c>
      <c r="AR78" s="1"/>
      <c r="AS78" s="1">
        <f t="shared" si="22"/>
        <v>7</v>
      </c>
      <c r="AT78" s="1">
        <f t="shared" si="29"/>
        <v>36</v>
      </c>
      <c r="AU78" s="1">
        <f t="shared" ref="AU78:AU141" si="41">IF(C78="",NA(),V78+W78+X78)</f>
        <v>7596</v>
      </c>
      <c r="AV78" s="9">
        <f t="shared" si="23"/>
        <v>0.15192</v>
      </c>
      <c r="AW78" s="9">
        <f t="shared" ref="AW78:AW141" si="42">IF(OR(ISNA(B78),B78=0),NA(),V78/$AK$11)</f>
        <v>5.8740000000000001E-2</v>
      </c>
      <c r="AX78" s="9">
        <f t="shared" ref="AX78:AX141" si="43">IF(OR(ISNA(B78),B78=0),NA(),W78/$AK$11)</f>
        <v>8.9480000000000004E-2</v>
      </c>
      <c r="AY78" s="9">
        <f t="shared" ref="AY78:AY141" si="44">IF(OR(ISNA(B78),B78=0),NA(),X78/$AK$11)</f>
        <v>3.7000000000000002E-3</v>
      </c>
      <c r="AZ78" s="9">
        <f t="shared" ref="AZ78:AZ141" si="45">IF(OR(ISNA(B78),B78=0),NA(),AT78/$AK$11)</f>
        <v>7.2000000000000005E-4</v>
      </c>
      <c r="BA78" s="1">
        <f t="shared" si="24"/>
        <v>2.4354923644023169E-2</v>
      </c>
      <c r="BJ78" s="7">
        <f t="shared" si="33"/>
        <v>80</v>
      </c>
      <c r="BK78" s="7">
        <f t="shared" si="33"/>
        <v>65</v>
      </c>
      <c r="BL78" s="1">
        <f t="shared" ref="BL78:BL88" si="46">IF(OR(BJ78&lt;$BU$12,BJ78&gt;$BW$12),0,$BU$14*B78)</f>
        <v>0</v>
      </c>
      <c r="BM78" s="74">
        <f>+EvolOf!H67</f>
        <v>0</v>
      </c>
      <c r="BN78" s="1">
        <f t="shared" ref="BN78:BN88" si="47">IF(OR(BJ78&lt;$BU$12,BJ78&gt;$BW$12),0,IF(BJ78&gt;$BW$12,0,VLOOKUP(BJ78,$BK$14:$BM$87,3)))</f>
        <v>0</v>
      </c>
      <c r="BO78" s="1">
        <f t="shared" si="25"/>
        <v>0</v>
      </c>
      <c r="BP78" s="36">
        <f t="shared" si="26"/>
        <v>0</v>
      </c>
      <c r="BQ78" s="1">
        <f t="shared" ref="BQ78:BQ88" si="48">+BO78*BO78</f>
        <v>0</v>
      </c>
      <c r="BR78" s="1">
        <f t="shared" ref="BR78:BR88" si="49">+$BU$14*B78</f>
        <v>451928.2997103227</v>
      </c>
      <c r="BS78" s="1">
        <f t="shared" ref="BS78:BS88" si="50">+$BU$14*E78</f>
        <v>174508.73208640781</v>
      </c>
    </row>
    <row r="79" spans="2:71" x14ac:dyDescent="0.3">
      <c r="B79" s="1">
        <f t="shared" si="34"/>
        <v>7637</v>
      </c>
      <c r="C79" s="1">
        <v>66</v>
      </c>
      <c r="D79" s="1">
        <v>42361</v>
      </c>
      <c r="E79" s="1">
        <v>2788</v>
      </c>
      <c r="F79" s="1">
        <v>0</v>
      </c>
      <c r="G79" s="1">
        <v>4656</v>
      </c>
      <c r="H79" s="1">
        <v>0</v>
      </c>
      <c r="I79" s="1">
        <v>193</v>
      </c>
      <c r="J79" s="5">
        <v>44.61</v>
      </c>
      <c r="K79" s="5">
        <v>1.32</v>
      </c>
      <c r="L79" s="5">
        <v>24</v>
      </c>
      <c r="M79" s="111">
        <v>1.34</v>
      </c>
      <c r="N79" s="1">
        <v>3490</v>
      </c>
      <c r="O79" s="1">
        <v>4137</v>
      </c>
      <c r="P79" s="1">
        <v>3880</v>
      </c>
      <c r="Q79" s="1">
        <v>253</v>
      </c>
      <c r="R79" s="1">
        <v>3</v>
      </c>
      <c r="S79" s="1">
        <v>0</v>
      </c>
      <c r="T79" s="1">
        <v>2550</v>
      </c>
      <c r="U79" s="1">
        <v>259</v>
      </c>
      <c r="V79" s="1">
        <v>2788</v>
      </c>
      <c r="W79" s="1">
        <v>4646</v>
      </c>
      <c r="X79" s="1">
        <v>193</v>
      </c>
      <c r="Y79" s="114">
        <v>1.33</v>
      </c>
      <c r="AA79" s="1">
        <f t="shared" ref="AA79:AB142" si="51">+D79+U79</f>
        <v>42620</v>
      </c>
      <c r="AB79" s="1">
        <f t="shared" si="51"/>
        <v>5576</v>
      </c>
      <c r="AC79" s="1">
        <f t="shared" ref="AC79:AC142" si="52">+G79+W79</f>
        <v>9302</v>
      </c>
      <c r="AD79" s="1">
        <f t="shared" ref="AD79:AD142" si="53">+I79+X79</f>
        <v>386</v>
      </c>
      <c r="AE79" s="1">
        <f t="shared" si="27"/>
        <v>-149</v>
      </c>
      <c r="AF79" s="1">
        <f t="shared" ref="AF79:AH142" si="54">IF($C79="","",G79-G78)</f>
        <v>172</v>
      </c>
      <c r="AG79" s="1">
        <f t="shared" si="54"/>
        <v>0</v>
      </c>
      <c r="AH79" s="1">
        <f t="shared" si="54"/>
        <v>8</v>
      </c>
      <c r="AI79" s="1">
        <f t="shared" si="28"/>
        <v>31</v>
      </c>
      <c r="AJ79" s="9">
        <f t="shared" si="35"/>
        <v>2.5271703548513814E-2</v>
      </c>
      <c r="AK79" s="9">
        <f t="shared" si="36"/>
        <v>0.15273999999999999</v>
      </c>
      <c r="AL79" s="9">
        <f t="shared" si="37"/>
        <v>5.5759999999999997E-2</v>
      </c>
      <c r="AM79" s="9">
        <f t="shared" si="38"/>
        <v>9.3119999999999994E-2</v>
      </c>
      <c r="AN79" s="9">
        <f t="shared" si="39"/>
        <v>3.8600000000000001E-3</v>
      </c>
      <c r="AO79" s="9">
        <f t="shared" si="40"/>
        <v>6.2E-4</v>
      </c>
      <c r="AP79" s="1">
        <f t="shared" ref="AP79:AQ142" si="55">IF($C79="","",V79-V78)</f>
        <v>-149</v>
      </c>
      <c r="AQ79" s="1">
        <f t="shared" si="55"/>
        <v>172</v>
      </c>
      <c r="AR79" s="1"/>
      <c r="AS79" s="1">
        <f t="shared" ref="AS79:AS142" si="56">IF($C79="","",X79-X78)</f>
        <v>8</v>
      </c>
      <c r="AT79" s="1">
        <f t="shared" si="29"/>
        <v>31</v>
      </c>
      <c r="AU79" s="1">
        <f t="shared" si="41"/>
        <v>7627</v>
      </c>
      <c r="AV79" s="9">
        <f t="shared" ref="AV79:AV142" si="57">IF(OR(ISNA(B79),B79=0),NA(),AU79/$AK$11)</f>
        <v>0.15254000000000001</v>
      </c>
      <c r="AW79" s="9">
        <f t="shared" si="42"/>
        <v>5.5759999999999997E-2</v>
      </c>
      <c r="AX79" s="9">
        <f t="shared" si="43"/>
        <v>9.2920000000000003E-2</v>
      </c>
      <c r="AY79" s="9">
        <f t="shared" si="44"/>
        <v>3.8600000000000001E-3</v>
      </c>
      <c r="AZ79" s="9">
        <f t="shared" si="45"/>
        <v>6.2E-4</v>
      </c>
      <c r="BA79" s="1">
        <f t="shared" ref="BA79:BA142" si="58">IF(OR(ISNA(AU79),AU79=0),NA(),X79/AU79)</f>
        <v>2.5304838075258948E-2</v>
      </c>
      <c r="BJ79" s="7">
        <f t="shared" si="33"/>
        <v>81</v>
      </c>
      <c r="BK79" s="7">
        <f t="shared" si="33"/>
        <v>66</v>
      </c>
      <c r="BL79" s="1">
        <f t="shared" si="46"/>
        <v>0</v>
      </c>
      <c r="BM79" s="74">
        <f>+EvolOf!H68</f>
        <v>0</v>
      </c>
      <c r="BN79" s="1">
        <f t="shared" si="47"/>
        <v>0</v>
      </c>
      <c r="BO79" s="1">
        <f t="shared" ref="BO79:BO88" si="59">+BL79-BN79</f>
        <v>0</v>
      </c>
      <c r="BP79" s="36">
        <f t="shared" ref="BP79:BP88" si="60">IF(BN79=0,0,BL79/BN79-1)</f>
        <v>0</v>
      </c>
      <c r="BQ79" s="1">
        <f t="shared" si="48"/>
        <v>0</v>
      </c>
      <c r="BR79" s="1">
        <f t="shared" si="49"/>
        <v>453770.2372978878</v>
      </c>
      <c r="BS79" s="1">
        <f t="shared" si="50"/>
        <v>165655.54819778854</v>
      </c>
    </row>
    <row r="80" spans="2:71" x14ac:dyDescent="0.3">
      <c r="B80" s="1">
        <f t="shared" si="34"/>
        <v>7668</v>
      </c>
      <c r="C80" s="1">
        <v>67</v>
      </c>
      <c r="D80" s="1">
        <v>42329</v>
      </c>
      <c r="E80" s="1">
        <v>2639</v>
      </c>
      <c r="F80" s="1">
        <v>0</v>
      </c>
      <c r="G80" s="1">
        <v>4829</v>
      </c>
      <c r="H80" s="1">
        <v>0</v>
      </c>
      <c r="I80" s="1">
        <v>200</v>
      </c>
      <c r="J80" s="5">
        <v>44.37</v>
      </c>
      <c r="K80" s="5">
        <v>1.31</v>
      </c>
      <c r="L80" s="5">
        <v>24.2</v>
      </c>
      <c r="M80" s="111">
        <v>1.33</v>
      </c>
      <c r="N80" s="1">
        <v>3517</v>
      </c>
      <c r="O80" s="1">
        <v>4142</v>
      </c>
      <c r="P80" s="1">
        <v>3884</v>
      </c>
      <c r="Q80" s="1">
        <v>254</v>
      </c>
      <c r="R80" s="1">
        <v>3</v>
      </c>
      <c r="S80" s="1">
        <v>0</v>
      </c>
      <c r="T80" s="1">
        <v>2418</v>
      </c>
      <c r="U80" s="1">
        <v>246</v>
      </c>
      <c r="V80" s="1">
        <v>2639</v>
      </c>
      <c r="W80" s="1">
        <v>4819</v>
      </c>
      <c r="X80" s="1">
        <v>200</v>
      </c>
      <c r="Y80" s="114">
        <v>1.31</v>
      </c>
      <c r="AA80" s="1">
        <f t="shared" si="51"/>
        <v>42575</v>
      </c>
      <c r="AB80" s="1">
        <f t="shared" si="51"/>
        <v>5278</v>
      </c>
      <c r="AC80" s="1">
        <f t="shared" si="52"/>
        <v>9648</v>
      </c>
      <c r="AD80" s="1">
        <f t="shared" si="53"/>
        <v>400</v>
      </c>
      <c r="AE80" s="1">
        <f t="shared" ref="AE80:AE143" si="61">IF($C80="","",E80-E79)</f>
        <v>-149</v>
      </c>
      <c r="AF80" s="1">
        <f t="shared" si="54"/>
        <v>173</v>
      </c>
      <c r="AG80" s="1">
        <f t="shared" si="54"/>
        <v>0</v>
      </c>
      <c r="AH80" s="1">
        <f t="shared" si="54"/>
        <v>7</v>
      </c>
      <c r="AI80" s="1">
        <f t="shared" ref="AI80:AI143" si="62">IF(OR($C80="",ISNA($C80)),NA(),AE80+AF80+AG80+AH80)</f>
        <v>31</v>
      </c>
      <c r="AJ80" s="9">
        <f t="shared" si="35"/>
        <v>2.6082420448617631E-2</v>
      </c>
      <c r="AK80" s="9">
        <f t="shared" si="36"/>
        <v>0.15336</v>
      </c>
      <c r="AL80" s="9">
        <f t="shared" si="37"/>
        <v>5.2780000000000001E-2</v>
      </c>
      <c r="AM80" s="9">
        <f t="shared" si="38"/>
        <v>9.6579999999999999E-2</v>
      </c>
      <c r="AN80" s="9">
        <f t="shared" si="39"/>
        <v>4.0000000000000001E-3</v>
      </c>
      <c r="AO80" s="9">
        <f t="shared" si="40"/>
        <v>6.2E-4</v>
      </c>
      <c r="AP80" s="1">
        <f t="shared" si="55"/>
        <v>-149</v>
      </c>
      <c r="AQ80" s="1">
        <f t="shared" si="55"/>
        <v>173</v>
      </c>
      <c r="AR80" s="1"/>
      <c r="AS80" s="1">
        <f t="shared" si="56"/>
        <v>7</v>
      </c>
      <c r="AT80" s="1">
        <f t="shared" ref="AT80:AT143" si="63">IF(OR($C80="",ISNA($C80)),NA(),AP80+AQ80+AR80+AS80)</f>
        <v>31</v>
      </c>
      <c r="AU80" s="1">
        <f t="shared" si="41"/>
        <v>7658</v>
      </c>
      <c r="AV80" s="9">
        <f t="shared" si="57"/>
        <v>0.15315999999999999</v>
      </c>
      <c r="AW80" s="9">
        <f t="shared" si="42"/>
        <v>5.2780000000000001E-2</v>
      </c>
      <c r="AX80" s="9">
        <f t="shared" si="43"/>
        <v>9.6379999999999993E-2</v>
      </c>
      <c r="AY80" s="9">
        <f t="shared" si="44"/>
        <v>4.0000000000000001E-3</v>
      </c>
      <c r="AZ80" s="9">
        <f t="shared" si="45"/>
        <v>6.2E-4</v>
      </c>
      <c r="BA80" s="1">
        <f t="shared" si="58"/>
        <v>2.6116479498563595E-2</v>
      </c>
      <c r="BJ80" s="7">
        <f t="shared" ref="BJ80:BK95" si="64">+BJ79+1</f>
        <v>82</v>
      </c>
      <c r="BK80" s="7">
        <f t="shared" si="64"/>
        <v>67</v>
      </c>
      <c r="BL80" s="1">
        <f t="shared" si="46"/>
        <v>0</v>
      </c>
      <c r="BM80" s="74">
        <f>+EvolOf!H69</f>
        <v>0</v>
      </c>
      <c r="BN80" s="1">
        <f t="shared" si="47"/>
        <v>0</v>
      </c>
      <c r="BO80" s="1">
        <f t="shared" si="59"/>
        <v>0</v>
      </c>
      <c r="BP80" s="36">
        <f t="shared" si="60"/>
        <v>0</v>
      </c>
      <c r="BQ80" s="1">
        <f t="shared" si="48"/>
        <v>0</v>
      </c>
      <c r="BR80" s="1">
        <f t="shared" si="49"/>
        <v>455612.17488545284</v>
      </c>
      <c r="BS80" s="1">
        <f t="shared" si="50"/>
        <v>156802.36430916929</v>
      </c>
    </row>
    <row r="81" spans="1:85" x14ac:dyDescent="0.3">
      <c r="B81" s="1">
        <f t="shared" si="34"/>
        <v>7699</v>
      </c>
      <c r="C81" s="1">
        <v>68</v>
      </c>
      <c r="D81" s="1">
        <v>42298</v>
      </c>
      <c r="E81" s="1">
        <v>2491</v>
      </c>
      <c r="F81" s="1">
        <v>0</v>
      </c>
      <c r="G81" s="1">
        <v>5001</v>
      </c>
      <c r="H81" s="1">
        <v>0</v>
      </c>
      <c r="I81" s="1">
        <v>207</v>
      </c>
      <c r="J81" s="5">
        <v>44.14</v>
      </c>
      <c r="K81" s="5">
        <v>1.31</v>
      </c>
      <c r="L81" s="5">
        <v>24.3</v>
      </c>
      <c r="M81" s="111">
        <v>1.31</v>
      </c>
      <c r="N81" s="1">
        <v>3542</v>
      </c>
      <c r="O81" s="1">
        <v>4148</v>
      </c>
      <c r="P81" s="1">
        <v>3890</v>
      </c>
      <c r="Q81" s="1">
        <v>254</v>
      </c>
      <c r="R81" s="1">
        <v>3</v>
      </c>
      <c r="S81" s="1">
        <v>0</v>
      </c>
      <c r="T81" s="1">
        <v>2283</v>
      </c>
      <c r="U81" s="1">
        <v>233</v>
      </c>
      <c r="V81" s="1">
        <v>2491</v>
      </c>
      <c r="W81" s="1">
        <v>4991</v>
      </c>
      <c r="X81" s="1">
        <v>207</v>
      </c>
      <c r="Y81" s="114">
        <v>1.3</v>
      </c>
      <c r="AA81" s="1">
        <f t="shared" si="51"/>
        <v>42531</v>
      </c>
      <c r="AB81" s="1">
        <f t="shared" si="51"/>
        <v>4982</v>
      </c>
      <c r="AC81" s="1">
        <f t="shared" si="52"/>
        <v>9992</v>
      </c>
      <c r="AD81" s="1">
        <f t="shared" si="53"/>
        <v>414</v>
      </c>
      <c r="AE81" s="1">
        <f t="shared" si="61"/>
        <v>-148</v>
      </c>
      <c r="AF81" s="1">
        <f t="shared" si="54"/>
        <v>172</v>
      </c>
      <c r="AG81" s="1">
        <f t="shared" si="54"/>
        <v>0</v>
      </c>
      <c r="AH81" s="1">
        <f t="shared" si="54"/>
        <v>7</v>
      </c>
      <c r="AI81" s="1">
        <f t="shared" si="62"/>
        <v>31</v>
      </c>
      <c r="AJ81" s="9">
        <f t="shared" si="35"/>
        <v>2.6886608650474087E-2</v>
      </c>
      <c r="AK81" s="9">
        <f t="shared" si="36"/>
        <v>0.15398000000000001</v>
      </c>
      <c r="AL81" s="9">
        <f t="shared" si="37"/>
        <v>4.9820000000000003E-2</v>
      </c>
      <c r="AM81" s="9">
        <f t="shared" si="38"/>
        <v>0.10002</v>
      </c>
      <c r="AN81" s="9">
        <f t="shared" si="39"/>
        <v>4.1399999999999996E-3</v>
      </c>
      <c r="AO81" s="9">
        <f t="shared" si="40"/>
        <v>6.2E-4</v>
      </c>
      <c r="AP81" s="1">
        <f t="shared" si="55"/>
        <v>-148</v>
      </c>
      <c r="AQ81" s="1">
        <f t="shared" si="55"/>
        <v>172</v>
      </c>
      <c r="AR81" s="1"/>
      <c r="AS81" s="1">
        <f t="shared" si="56"/>
        <v>7</v>
      </c>
      <c r="AT81" s="1">
        <f t="shared" si="63"/>
        <v>31</v>
      </c>
      <c r="AU81" s="1">
        <f t="shared" si="41"/>
        <v>7689</v>
      </c>
      <c r="AV81" s="9">
        <f t="shared" si="57"/>
        <v>0.15378</v>
      </c>
      <c r="AW81" s="9">
        <f t="shared" si="42"/>
        <v>4.9820000000000003E-2</v>
      </c>
      <c r="AX81" s="9">
        <f t="shared" si="43"/>
        <v>9.9820000000000006E-2</v>
      </c>
      <c r="AY81" s="9">
        <f t="shared" si="44"/>
        <v>4.1399999999999996E-3</v>
      </c>
      <c r="AZ81" s="9">
        <f t="shared" si="45"/>
        <v>6.2E-4</v>
      </c>
      <c r="BA81" s="1">
        <f t="shared" si="58"/>
        <v>2.6921576277799453E-2</v>
      </c>
      <c r="BJ81" s="7">
        <f t="shared" si="64"/>
        <v>83</v>
      </c>
      <c r="BK81" s="7">
        <f t="shared" si="64"/>
        <v>68</v>
      </c>
      <c r="BL81" s="1">
        <f t="shared" si="46"/>
        <v>0</v>
      </c>
      <c r="BM81" s="74">
        <f>+EvolOf!H70</f>
        <v>0</v>
      </c>
      <c r="BN81" s="1">
        <f t="shared" si="47"/>
        <v>0</v>
      </c>
      <c r="BO81" s="1">
        <f t="shared" si="59"/>
        <v>0</v>
      </c>
      <c r="BP81" s="36">
        <f t="shared" si="60"/>
        <v>0</v>
      </c>
      <c r="BQ81" s="1">
        <f t="shared" si="48"/>
        <v>0</v>
      </c>
      <c r="BR81" s="1">
        <f t="shared" si="49"/>
        <v>457454.11247301794</v>
      </c>
      <c r="BS81" s="1">
        <f t="shared" si="50"/>
        <v>148008.59776208439</v>
      </c>
    </row>
    <row r="82" spans="1:85" x14ac:dyDescent="0.3">
      <c r="B82" s="1">
        <f t="shared" si="34"/>
        <v>7727</v>
      </c>
      <c r="C82" s="1">
        <v>69</v>
      </c>
      <c r="D82" s="1">
        <v>42271</v>
      </c>
      <c r="E82" s="1">
        <v>2345</v>
      </c>
      <c r="F82" s="1">
        <v>0</v>
      </c>
      <c r="G82" s="1">
        <v>5168</v>
      </c>
      <c r="H82" s="1">
        <v>0</v>
      </c>
      <c r="I82" s="1">
        <v>214</v>
      </c>
      <c r="J82" s="5">
        <v>43.91</v>
      </c>
      <c r="K82" s="5">
        <v>1.3</v>
      </c>
      <c r="L82" s="5">
        <v>24.4</v>
      </c>
      <c r="M82" s="111">
        <v>1.29</v>
      </c>
      <c r="N82" s="1">
        <v>3565</v>
      </c>
      <c r="O82" s="1">
        <v>4153</v>
      </c>
      <c r="P82" s="1">
        <v>3894</v>
      </c>
      <c r="Q82" s="1">
        <v>255</v>
      </c>
      <c r="R82" s="1">
        <v>3</v>
      </c>
      <c r="S82" s="1">
        <v>0</v>
      </c>
      <c r="T82" s="1">
        <v>2149</v>
      </c>
      <c r="U82" s="1">
        <v>219</v>
      </c>
      <c r="V82" s="1">
        <v>2345</v>
      </c>
      <c r="W82" s="1">
        <v>5158</v>
      </c>
      <c r="X82" s="1">
        <v>214</v>
      </c>
      <c r="Y82" s="114">
        <v>1.28</v>
      </c>
      <c r="AA82" s="1">
        <f t="shared" si="51"/>
        <v>42490</v>
      </c>
      <c r="AB82" s="1">
        <f t="shared" si="51"/>
        <v>4690</v>
      </c>
      <c r="AC82" s="1">
        <f t="shared" si="52"/>
        <v>10326</v>
      </c>
      <c r="AD82" s="1">
        <f t="shared" si="53"/>
        <v>428</v>
      </c>
      <c r="AE82" s="1">
        <f t="shared" si="61"/>
        <v>-146</v>
      </c>
      <c r="AF82" s="1">
        <f t="shared" si="54"/>
        <v>167</v>
      </c>
      <c r="AG82" s="1">
        <f t="shared" si="54"/>
        <v>0</v>
      </c>
      <c r="AH82" s="1">
        <f t="shared" si="54"/>
        <v>7</v>
      </c>
      <c r="AI82" s="1">
        <f t="shared" si="62"/>
        <v>28</v>
      </c>
      <c r="AJ82" s="9">
        <f t="shared" si="35"/>
        <v>2.7695095121004272E-2</v>
      </c>
      <c r="AK82" s="9">
        <f t="shared" si="36"/>
        <v>0.15454000000000001</v>
      </c>
      <c r="AL82" s="9">
        <f t="shared" si="37"/>
        <v>4.6899999999999997E-2</v>
      </c>
      <c r="AM82" s="9">
        <f t="shared" si="38"/>
        <v>0.10335999999999999</v>
      </c>
      <c r="AN82" s="9">
        <f t="shared" si="39"/>
        <v>4.28E-3</v>
      </c>
      <c r="AO82" s="9">
        <f t="shared" si="40"/>
        <v>5.5999999999999995E-4</v>
      </c>
      <c r="AP82" s="1">
        <f t="shared" si="55"/>
        <v>-146</v>
      </c>
      <c r="AQ82" s="1">
        <f t="shared" si="55"/>
        <v>167</v>
      </c>
      <c r="AR82" s="1"/>
      <c r="AS82" s="1">
        <f t="shared" si="56"/>
        <v>7</v>
      </c>
      <c r="AT82" s="1">
        <f t="shared" si="63"/>
        <v>28</v>
      </c>
      <c r="AU82" s="1">
        <f t="shared" si="41"/>
        <v>7717</v>
      </c>
      <c r="AV82" s="9">
        <f t="shared" si="57"/>
        <v>0.15434</v>
      </c>
      <c r="AW82" s="9">
        <f t="shared" si="42"/>
        <v>4.6899999999999997E-2</v>
      </c>
      <c r="AX82" s="9">
        <f t="shared" si="43"/>
        <v>0.10316</v>
      </c>
      <c r="AY82" s="9">
        <f t="shared" si="44"/>
        <v>4.28E-3</v>
      </c>
      <c r="AZ82" s="9">
        <f t="shared" si="45"/>
        <v>5.5999999999999995E-4</v>
      </c>
      <c r="BA82" s="1">
        <f t="shared" si="58"/>
        <v>2.7730983542827523E-2</v>
      </c>
      <c r="BJ82" s="7">
        <f t="shared" si="64"/>
        <v>84</v>
      </c>
      <c r="BK82" s="7">
        <f t="shared" si="64"/>
        <v>69</v>
      </c>
      <c r="BL82" s="1">
        <f t="shared" si="46"/>
        <v>0</v>
      </c>
      <c r="BM82" s="74">
        <f>+EvolOf!H71</f>
        <v>0</v>
      </c>
      <c r="BN82" s="1">
        <f t="shared" si="47"/>
        <v>0</v>
      </c>
      <c r="BO82" s="1">
        <f t="shared" si="59"/>
        <v>0</v>
      </c>
      <c r="BP82" s="36">
        <f t="shared" si="60"/>
        <v>0</v>
      </c>
      <c r="BQ82" s="1">
        <f t="shared" si="48"/>
        <v>0</v>
      </c>
      <c r="BR82" s="1">
        <f t="shared" si="49"/>
        <v>459117.79803597997</v>
      </c>
      <c r="BS82" s="1">
        <f t="shared" si="50"/>
        <v>139333.6658980682</v>
      </c>
    </row>
    <row r="83" spans="1:85" x14ac:dyDescent="0.3">
      <c r="B83" s="1">
        <f t="shared" si="34"/>
        <v>7753</v>
      </c>
      <c r="C83" s="1">
        <v>70</v>
      </c>
      <c r="D83" s="1">
        <v>42245</v>
      </c>
      <c r="E83" s="1">
        <v>2201</v>
      </c>
      <c r="F83" s="1">
        <v>0</v>
      </c>
      <c r="G83" s="1">
        <v>5331</v>
      </c>
      <c r="H83" s="1">
        <v>0</v>
      </c>
      <c r="I83" s="1">
        <v>221</v>
      </c>
      <c r="J83" s="5">
        <v>43.69</v>
      </c>
      <c r="K83" s="5">
        <v>1.3</v>
      </c>
      <c r="L83" s="5">
        <v>24.5</v>
      </c>
      <c r="M83" s="111">
        <v>1.27</v>
      </c>
      <c r="N83" s="1">
        <v>3586</v>
      </c>
      <c r="O83" s="1">
        <v>4157</v>
      </c>
      <c r="P83" s="1">
        <v>3898</v>
      </c>
      <c r="Q83" s="1">
        <v>255</v>
      </c>
      <c r="R83" s="1">
        <v>3</v>
      </c>
      <c r="S83" s="1">
        <v>0</v>
      </c>
      <c r="T83" s="1">
        <v>2018</v>
      </c>
      <c r="U83" s="1">
        <v>205</v>
      </c>
      <c r="V83" s="1">
        <v>2201</v>
      </c>
      <c r="W83" s="1">
        <v>5321</v>
      </c>
      <c r="X83" s="1">
        <v>221</v>
      </c>
      <c r="Y83" s="114">
        <v>1.27</v>
      </c>
      <c r="AA83" s="1">
        <f t="shared" si="51"/>
        <v>42450</v>
      </c>
      <c r="AB83" s="1">
        <f t="shared" si="51"/>
        <v>4402</v>
      </c>
      <c r="AC83" s="1">
        <f t="shared" si="52"/>
        <v>10652</v>
      </c>
      <c r="AD83" s="1">
        <f t="shared" si="53"/>
        <v>442</v>
      </c>
      <c r="AE83" s="1">
        <f t="shared" si="61"/>
        <v>-144</v>
      </c>
      <c r="AF83" s="1">
        <f t="shared" si="54"/>
        <v>163</v>
      </c>
      <c r="AG83" s="1">
        <f t="shared" si="54"/>
        <v>0</v>
      </c>
      <c r="AH83" s="1">
        <f t="shared" si="54"/>
        <v>7</v>
      </c>
      <c r="AI83" s="1">
        <f t="shared" si="62"/>
        <v>26</v>
      </c>
      <c r="AJ83" s="9">
        <f t="shared" si="35"/>
        <v>2.8505094802012125E-2</v>
      </c>
      <c r="AK83" s="9">
        <f t="shared" si="36"/>
        <v>0.15506</v>
      </c>
      <c r="AL83" s="9">
        <f t="shared" si="37"/>
        <v>4.4019999999999997E-2</v>
      </c>
      <c r="AM83" s="9">
        <f t="shared" si="38"/>
        <v>0.10662000000000001</v>
      </c>
      <c r="AN83" s="9">
        <f t="shared" si="39"/>
        <v>4.4200000000000003E-3</v>
      </c>
      <c r="AO83" s="9">
        <f t="shared" si="40"/>
        <v>5.1999999999999995E-4</v>
      </c>
      <c r="AP83" s="1">
        <f t="shared" si="55"/>
        <v>-144</v>
      </c>
      <c r="AQ83" s="1">
        <f t="shared" si="55"/>
        <v>163</v>
      </c>
      <c r="AR83" s="1"/>
      <c r="AS83" s="1">
        <f t="shared" si="56"/>
        <v>7</v>
      </c>
      <c r="AT83" s="1">
        <f t="shared" si="63"/>
        <v>26</v>
      </c>
      <c r="AU83" s="1">
        <f t="shared" si="41"/>
        <v>7743</v>
      </c>
      <c r="AV83" s="9">
        <f t="shared" si="57"/>
        <v>0.15486</v>
      </c>
      <c r="AW83" s="9">
        <f t="shared" si="42"/>
        <v>4.4019999999999997E-2</v>
      </c>
      <c r="AX83" s="9">
        <f t="shared" si="43"/>
        <v>0.10642</v>
      </c>
      <c r="AY83" s="9">
        <f t="shared" si="44"/>
        <v>4.4200000000000003E-3</v>
      </c>
      <c r="AZ83" s="9">
        <f t="shared" si="45"/>
        <v>5.1999999999999995E-4</v>
      </c>
      <c r="BA83" s="1">
        <f t="shared" si="58"/>
        <v>2.8541908820870463E-2</v>
      </c>
      <c r="BJ83" s="7">
        <f t="shared" si="64"/>
        <v>85</v>
      </c>
      <c r="BK83" s="7">
        <f t="shared" si="64"/>
        <v>70</v>
      </c>
      <c r="BL83" s="1">
        <f t="shared" si="46"/>
        <v>0</v>
      </c>
      <c r="BM83" s="74">
        <f>+EvolOf!H72</f>
        <v>0</v>
      </c>
      <c r="BN83" s="1">
        <f t="shared" si="47"/>
        <v>0</v>
      </c>
      <c r="BO83" s="1">
        <f t="shared" si="59"/>
        <v>0</v>
      </c>
      <c r="BP83" s="36">
        <f t="shared" si="60"/>
        <v>0</v>
      </c>
      <c r="BQ83" s="1">
        <f t="shared" si="48"/>
        <v>0</v>
      </c>
      <c r="BR83" s="1">
        <f t="shared" si="49"/>
        <v>460662.64891587326</v>
      </c>
      <c r="BS83" s="1">
        <f t="shared" si="50"/>
        <v>130777.56871712072</v>
      </c>
    </row>
    <row r="84" spans="1:85" x14ac:dyDescent="0.3">
      <c r="B84" s="1">
        <f t="shared" si="34"/>
        <v>7810</v>
      </c>
      <c r="C84" s="1">
        <v>71</v>
      </c>
      <c r="D84" s="1">
        <v>42188</v>
      </c>
      <c r="E84" s="1">
        <v>2091</v>
      </c>
      <c r="F84" s="1">
        <v>0</v>
      </c>
      <c r="G84" s="1">
        <v>5492</v>
      </c>
      <c r="H84" s="1">
        <v>0</v>
      </c>
      <c r="I84" s="1">
        <v>227</v>
      </c>
      <c r="J84" s="5">
        <v>43.65</v>
      </c>
      <c r="K84" s="5">
        <v>1.31</v>
      </c>
      <c r="L84" s="5">
        <v>24.6</v>
      </c>
      <c r="M84" s="111">
        <v>1.26</v>
      </c>
      <c r="N84" s="1">
        <v>3619</v>
      </c>
      <c r="O84" s="1">
        <v>4181</v>
      </c>
      <c r="P84" s="1">
        <v>3922</v>
      </c>
      <c r="Q84" s="1">
        <v>255</v>
      </c>
      <c r="R84" s="1">
        <v>3</v>
      </c>
      <c r="S84" s="1">
        <v>0</v>
      </c>
      <c r="T84" s="1">
        <v>1887</v>
      </c>
      <c r="U84" s="1">
        <v>193</v>
      </c>
      <c r="V84" s="1">
        <v>2091</v>
      </c>
      <c r="W84" s="1">
        <v>5482</v>
      </c>
      <c r="X84" s="1">
        <v>227</v>
      </c>
      <c r="Y84" s="114">
        <v>1.25</v>
      </c>
      <c r="AA84" s="1">
        <f t="shared" si="51"/>
        <v>42381</v>
      </c>
      <c r="AB84" s="1">
        <f t="shared" si="51"/>
        <v>4182</v>
      </c>
      <c r="AC84" s="1">
        <f t="shared" si="52"/>
        <v>10974</v>
      </c>
      <c r="AD84" s="1">
        <f t="shared" si="53"/>
        <v>454</v>
      </c>
      <c r="AE84" s="1">
        <f t="shared" si="61"/>
        <v>-110</v>
      </c>
      <c r="AF84" s="1">
        <f t="shared" si="54"/>
        <v>161</v>
      </c>
      <c r="AG84" s="1">
        <f t="shared" si="54"/>
        <v>0</v>
      </c>
      <c r="AH84" s="1">
        <f t="shared" si="54"/>
        <v>6</v>
      </c>
      <c r="AI84" s="1">
        <f t="shared" si="62"/>
        <v>57</v>
      </c>
      <c r="AJ84" s="9">
        <f t="shared" si="35"/>
        <v>2.9065300896286811E-2</v>
      </c>
      <c r="AK84" s="9">
        <f t="shared" si="36"/>
        <v>0.15620000000000001</v>
      </c>
      <c r="AL84" s="9">
        <f t="shared" si="37"/>
        <v>4.1820000000000003E-2</v>
      </c>
      <c r="AM84" s="9">
        <f t="shared" si="38"/>
        <v>0.10983999999999999</v>
      </c>
      <c r="AN84" s="9">
        <f t="shared" si="39"/>
        <v>4.5399999999999998E-3</v>
      </c>
      <c r="AO84" s="9">
        <f t="shared" si="40"/>
        <v>1.14E-3</v>
      </c>
      <c r="AP84" s="1">
        <f t="shared" si="55"/>
        <v>-110</v>
      </c>
      <c r="AQ84" s="1">
        <f t="shared" si="55"/>
        <v>161</v>
      </c>
      <c r="AR84" s="1"/>
      <c r="AS84" s="1">
        <f t="shared" si="56"/>
        <v>6</v>
      </c>
      <c r="AT84" s="1">
        <f t="shared" si="63"/>
        <v>57</v>
      </c>
      <c r="AU84" s="1">
        <f t="shared" si="41"/>
        <v>7800</v>
      </c>
      <c r="AV84" s="9">
        <f t="shared" si="57"/>
        <v>0.156</v>
      </c>
      <c r="AW84" s="9">
        <f t="shared" si="42"/>
        <v>4.1820000000000003E-2</v>
      </c>
      <c r="AX84" s="9">
        <f t="shared" si="43"/>
        <v>0.10964</v>
      </c>
      <c r="AY84" s="9">
        <f t="shared" si="44"/>
        <v>4.5399999999999998E-3</v>
      </c>
      <c r="AZ84" s="9">
        <f t="shared" si="45"/>
        <v>1.14E-3</v>
      </c>
      <c r="BA84" s="1">
        <f t="shared" si="58"/>
        <v>2.9102564102564104E-2</v>
      </c>
      <c r="BJ84" s="7">
        <f t="shared" si="64"/>
        <v>86</v>
      </c>
      <c r="BK84" s="7">
        <f t="shared" si="64"/>
        <v>71</v>
      </c>
      <c r="BL84" s="1">
        <f t="shared" si="46"/>
        <v>0</v>
      </c>
      <c r="BM84" s="74">
        <f>+EvolOf!H73</f>
        <v>0</v>
      </c>
      <c r="BN84" s="1">
        <f t="shared" si="47"/>
        <v>0</v>
      </c>
      <c r="BO84" s="1">
        <f t="shared" si="59"/>
        <v>0</v>
      </c>
      <c r="BP84" s="36">
        <f t="shared" si="60"/>
        <v>0</v>
      </c>
      <c r="BQ84" s="1">
        <f t="shared" si="48"/>
        <v>0</v>
      </c>
      <c r="BR84" s="1">
        <f t="shared" si="49"/>
        <v>464049.43738333159</v>
      </c>
      <c r="BS84" s="1">
        <f t="shared" si="50"/>
        <v>124241.6611483414</v>
      </c>
    </row>
    <row r="85" spans="1:85" x14ac:dyDescent="0.3">
      <c r="B85" s="1">
        <f t="shared" si="34"/>
        <v>7856</v>
      </c>
      <c r="C85" s="1">
        <v>72</v>
      </c>
      <c r="D85" s="1">
        <v>42142</v>
      </c>
      <c r="E85" s="1">
        <v>1987</v>
      </c>
      <c r="F85" s="1">
        <v>0</v>
      </c>
      <c r="G85" s="1">
        <v>5635</v>
      </c>
      <c r="H85" s="1">
        <v>0</v>
      </c>
      <c r="I85" s="1">
        <v>234</v>
      </c>
      <c r="J85" s="5">
        <v>43.62</v>
      </c>
      <c r="K85" s="5">
        <v>1.31</v>
      </c>
      <c r="L85" s="5">
        <v>24.7</v>
      </c>
      <c r="M85" s="111">
        <v>1.24</v>
      </c>
      <c r="N85" s="1">
        <v>3648</v>
      </c>
      <c r="O85" s="1">
        <v>4198</v>
      </c>
      <c r="P85" s="1">
        <v>3939</v>
      </c>
      <c r="Q85" s="1">
        <v>255</v>
      </c>
      <c r="R85" s="1">
        <v>3</v>
      </c>
      <c r="S85" s="1">
        <v>0</v>
      </c>
      <c r="T85" s="1">
        <v>1768</v>
      </c>
      <c r="U85" s="1">
        <v>181</v>
      </c>
      <c r="V85" s="1">
        <v>1987</v>
      </c>
      <c r="W85" s="1">
        <v>5625</v>
      </c>
      <c r="X85" s="1">
        <v>234</v>
      </c>
      <c r="Y85" s="114">
        <v>1.23</v>
      </c>
      <c r="AA85" s="1">
        <f t="shared" si="51"/>
        <v>42323</v>
      </c>
      <c r="AB85" s="1">
        <f t="shared" si="51"/>
        <v>3974</v>
      </c>
      <c r="AC85" s="1">
        <f t="shared" si="52"/>
        <v>11260</v>
      </c>
      <c r="AD85" s="1">
        <f t="shared" si="53"/>
        <v>468</v>
      </c>
      <c r="AE85" s="1">
        <f t="shared" si="61"/>
        <v>-104</v>
      </c>
      <c r="AF85" s="1">
        <f t="shared" si="54"/>
        <v>143</v>
      </c>
      <c r="AG85" s="1">
        <f t="shared" si="54"/>
        <v>0</v>
      </c>
      <c r="AH85" s="1">
        <f t="shared" si="54"/>
        <v>7</v>
      </c>
      <c r="AI85" s="1">
        <f t="shared" si="62"/>
        <v>46</v>
      </c>
      <c r="AJ85" s="9">
        <f t="shared" si="35"/>
        <v>2.9786150712830958E-2</v>
      </c>
      <c r="AK85" s="9">
        <f t="shared" si="36"/>
        <v>0.15712000000000001</v>
      </c>
      <c r="AL85" s="9">
        <f t="shared" si="37"/>
        <v>3.9739999999999998E-2</v>
      </c>
      <c r="AM85" s="9">
        <f t="shared" si="38"/>
        <v>0.11269999999999999</v>
      </c>
      <c r="AN85" s="9">
        <f t="shared" si="39"/>
        <v>4.6800000000000001E-3</v>
      </c>
      <c r="AO85" s="9">
        <f t="shared" si="40"/>
        <v>9.2000000000000003E-4</v>
      </c>
      <c r="AP85" s="1">
        <f t="shared" si="55"/>
        <v>-104</v>
      </c>
      <c r="AQ85" s="1">
        <f t="shared" si="55"/>
        <v>143</v>
      </c>
      <c r="AR85" s="1"/>
      <c r="AS85" s="1">
        <f t="shared" si="56"/>
        <v>7</v>
      </c>
      <c r="AT85" s="1">
        <f t="shared" si="63"/>
        <v>46</v>
      </c>
      <c r="AU85" s="1">
        <f t="shared" si="41"/>
        <v>7846</v>
      </c>
      <c r="AV85" s="9">
        <f t="shared" si="57"/>
        <v>0.15692</v>
      </c>
      <c r="AW85" s="9">
        <f t="shared" si="42"/>
        <v>3.9739999999999998E-2</v>
      </c>
      <c r="AX85" s="9">
        <f t="shared" si="43"/>
        <v>0.1125</v>
      </c>
      <c r="AY85" s="9">
        <f t="shared" si="44"/>
        <v>4.6800000000000001E-3</v>
      </c>
      <c r="AZ85" s="9">
        <f t="shared" si="45"/>
        <v>9.2000000000000003E-4</v>
      </c>
      <c r="BA85" s="1">
        <f t="shared" si="58"/>
        <v>2.9824114198317615E-2</v>
      </c>
      <c r="BJ85" s="7">
        <f t="shared" si="64"/>
        <v>87</v>
      </c>
      <c r="BK85" s="7">
        <f t="shared" si="64"/>
        <v>72</v>
      </c>
      <c r="BL85" s="1">
        <f t="shared" si="46"/>
        <v>0</v>
      </c>
      <c r="BM85" s="74">
        <f>+EvolOf!H74</f>
        <v>0</v>
      </c>
      <c r="BN85" s="1">
        <f t="shared" si="47"/>
        <v>0</v>
      </c>
      <c r="BO85" s="1">
        <f t="shared" si="59"/>
        <v>0</v>
      </c>
      <c r="BP85" s="36">
        <f t="shared" si="60"/>
        <v>0</v>
      </c>
      <c r="BQ85" s="1">
        <f t="shared" si="48"/>
        <v>0</v>
      </c>
      <c r="BR85" s="1">
        <f t="shared" si="49"/>
        <v>466782.63509391207</v>
      </c>
      <c r="BS85" s="1">
        <f t="shared" si="50"/>
        <v>118062.25762876823</v>
      </c>
    </row>
    <row r="86" spans="1:85" x14ac:dyDescent="0.3">
      <c r="B86" s="1">
        <f t="shared" si="34"/>
        <v>7899</v>
      </c>
      <c r="C86" s="1">
        <v>73</v>
      </c>
      <c r="D86" s="1">
        <v>42099</v>
      </c>
      <c r="E86" s="1">
        <v>1877</v>
      </c>
      <c r="F86" s="1">
        <v>0</v>
      </c>
      <c r="G86" s="1">
        <v>5780</v>
      </c>
      <c r="H86" s="1">
        <v>0</v>
      </c>
      <c r="I86" s="1">
        <v>242</v>
      </c>
      <c r="J86" s="5">
        <v>43.58</v>
      </c>
      <c r="K86" s="5">
        <v>1.31</v>
      </c>
      <c r="L86" s="5">
        <v>24.8</v>
      </c>
      <c r="M86" s="111">
        <v>1.23</v>
      </c>
      <c r="N86" s="1">
        <v>3677</v>
      </c>
      <c r="O86" s="1">
        <v>4213</v>
      </c>
      <c r="P86" s="1">
        <v>3953</v>
      </c>
      <c r="Q86" s="1">
        <v>255</v>
      </c>
      <c r="R86" s="1">
        <v>3</v>
      </c>
      <c r="S86" s="1">
        <v>0</v>
      </c>
      <c r="T86" s="1">
        <v>1647</v>
      </c>
      <c r="U86" s="1">
        <v>169</v>
      </c>
      <c r="V86" s="1">
        <v>1877</v>
      </c>
      <c r="W86" s="1">
        <v>5770</v>
      </c>
      <c r="X86" s="1">
        <v>242</v>
      </c>
      <c r="Y86" s="114">
        <v>1.22</v>
      </c>
      <c r="AA86" s="1">
        <f t="shared" si="51"/>
        <v>42268</v>
      </c>
      <c r="AB86" s="1">
        <f t="shared" si="51"/>
        <v>3754</v>
      </c>
      <c r="AC86" s="1">
        <f t="shared" si="52"/>
        <v>11550</v>
      </c>
      <c r="AD86" s="1">
        <f t="shared" si="53"/>
        <v>484</v>
      </c>
      <c r="AE86" s="1">
        <f t="shared" si="61"/>
        <v>-110</v>
      </c>
      <c r="AF86" s="1">
        <f t="shared" si="54"/>
        <v>145</v>
      </c>
      <c r="AG86" s="1">
        <f t="shared" si="54"/>
        <v>0</v>
      </c>
      <c r="AH86" s="1">
        <f t="shared" si="54"/>
        <v>8</v>
      </c>
      <c r="AI86" s="1">
        <f t="shared" si="62"/>
        <v>43</v>
      </c>
      <c r="AJ86" s="9">
        <f t="shared" si="35"/>
        <v>3.0636789467021142E-2</v>
      </c>
      <c r="AK86" s="9">
        <f t="shared" si="36"/>
        <v>0.15798000000000001</v>
      </c>
      <c r="AL86" s="9">
        <f t="shared" si="37"/>
        <v>3.7539999999999997E-2</v>
      </c>
      <c r="AM86" s="9">
        <f t="shared" si="38"/>
        <v>0.11559999999999999</v>
      </c>
      <c r="AN86" s="9">
        <f t="shared" si="39"/>
        <v>4.8399999999999997E-3</v>
      </c>
      <c r="AO86" s="9">
        <f t="shared" si="40"/>
        <v>8.5999999999999998E-4</v>
      </c>
      <c r="AP86" s="1">
        <f t="shared" si="55"/>
        <v>-110</v>
      </c>
      <c r="AQ86" s="1">
        <f t="shared" si="55"/>
        <v>145</v>
      </c>
      <c r="AR86" s="1"/>
      <c r="AS86" s="1">
        <f t="shared" si="56"/>
        <v>8</v>
      </c>
      <c r="AT86" s="1">
        <f t="shared" si="63"/>
        <v>43</v>
      </c>
      <c r="AU86" s="1">
        <f t="shared" si="41"/>
        <v>7889</v>
      </c>
      <c r="AV86" s="9">
        <f t="shared" si="57"/>
        <v>0.15778</v>
      </c>
      <c r="AW86" s="9">
        <f t="shared" si="42"/>
        <v>3.7539999999999997E-2</v>
      </c>
      <c r="AX86" s="9">
        <f t="shared" si="43"/>
        <v>0.1154</v>
      </c>
      <c r="AY86" s="9">
        <f t="shared" si="44"/>
        <v>4.8399999999999997E-3</v>
      </c>
      <c r="AZ86" s="9">
        <f t="shared" si="45"/>
        <v>8.5999999999999998E-4</v>
      </c>
      <c r="BA86" s="1">
        <f t="shared" si="58"/>
        <v>3.0675624286981874E-2</v>
      </c>
      <c r="BJ86" s="7">
        <f t="shared" si="64"/>
        <v>88</v>
      </c>
      <c r="BK86" s="7">
        <f t="shared" si="64"/>
        <v>73</v>
      </c>
      <c r="BL86" s="1">
        <f t="shared" si="46"/>
        <v>0</v>
      </c>
      <c r="BM86" s="74">
        <f>+EvolOf!H75</f>
        <v>0</v>
      </c>
      <c r="BN86" s="1">
        <f t="shared" si="47"/>
        <v>0</v>
      </c>
      <c r="BO86" s="1">
        <f t="shared" si="59"/>
        <v>0</v>
      </c>
      <c r="BP86" s="36">
        <f t="shared" si="60"/>
        <v>0</v>
      </c>
      <c r="BQ86" s="1">
        <f t="shared" si="48"/>
        <v>0</v>
      </c>
      <c r="BR86" s="1">
        <f t="shared" si="49"/>
        <v>469337.58077988942</v>
      </c>
      <c r="BS86" s="1">
        <f t="shared" si="50"/>
        <v>111526.35005998892</v>
      </c>
    </row>
    <row r="87" spans="1:85" s="1" customFormat="1" x14ac:dyDescent="0.3">
      <c r="A87" s="7"/>
      <c r="B87" s="1">
        <f t="shared" si="34"/>
        <v>7953</v>
      </c>
      <c r="C87" s="1">
        <v>74</v>
      </c>
      <c r="D87" s="1">
        <v>42045</v>
      </c>
      <c r="E87" s="1">
        <v>1785</v>
      </c>
      <c r="F87" s="1">
        <v>0</v>
      </c>
      <c r="G87" s="1">
        <v>5919</v>
      </c>
      <c r="H87" s="1">
        <v>0</v>
      </c>
      <c r="I87" s="1">
        <v>249</v>
      </c>
      <c r="J87" s="5">
        <v>43.55</v>
      </c>
      <c r="K87" s="5">
        <v>1.32</v>
      </c>
      <c r="L87" s="5">
        <v>24.8</v>
      </c>
      <c r="M87" s="111">
        <v>1.21</v>
      </c>
      <c r="N87" s="1">
        <v>3704</v>
      </c>
      <c r="O87" s="1">
        <v>4239</v>
      </c>
      <c r="P87" s="1">
        <v>3980</v>
      </c>
      <c r="Q87" s="1">
        <v>255</v>
      </c>
      <c r="R87" s="1">
        <v>3</v>
      </c>
      <c r="S87" s="1">
        <v>0</v>
      </c>
      <c r="T87" s="1">
        <v>1532</v>
      </c>
      <c r="U87" s="1">
        <v>156</v>
      </c>
      <c r="V87" s="1">
        <v>1785</v>
      </c>
      <c r="W87" s="1">
        <v>5909</v>
      </c>
      <c r="X87" s="1">
        <v>249</v>
      </c>
      <c r="Y87" s="114">
        <v>1.2</v>
      </c>
      <c r="AA87" s="1">
        <f t="shared" si="51"/>
        <v>42201</v>
      </c>
      <c r="AB87" s="1">
        <f t="shared" si="51"/>
        <v>3570</v>
      </c>
      <c r="AC87" s="1">
        <f t="shared" si="52"/>
        <v>11828</v>
      </c>
      <c r="AD87" s="1">
        <f t="shared" si="53"/>
        <v>498</v>
      </c>
      <c r="AE87" s="1">
        <f t="shared" si="61"/>
        <v>-92</v>
      </c>
      <c r="AF87" s="1">
        <f t="shared" si="54"/>
        <v>139</v>
      </c>
      <c r="AG87" s="1">
        <f t="shared" si="54"/>
        <v>0</v>
      </c>
      <c r="AH87" s="1">
        <f t="shared" si="54"/>
        <v>7</v>
      </c>
      <c r="AI87" s="1">
        <f t="shared" si="62"/>
        <v>54</v>
      </c>
      <c r="AJ87" s="9">
        <f t="shared" si="35"/>
        <v>3.1308940022632965E-2</v>
      </c>
      <c r="AK87" s="9">
        <f t="shared" si="36"/>
        <v>0.15906000000000001</v>
      </c>
      <c r="AL87" s="9">
        <f t="shared" si="37"/>
        <v>3.5700000000000003E-2</v>
      </c>
      <c r="AM87" s="9">
        <f t="shared" si="38"/>
        <v>0.11838</v>
      </c>
      <c r="AN87" s="9">
        <f t="shared" si="39"/>
        <v>4.9800000000000001E-3</v>
      </c>
      <c r="AO87" s="9">
        <f t="shared" si="40"/>
        <v>1.08E-3</v>
      </c>
      <c r="AP87" s="1">
        <f t="shared" si="55"/>
        <v>-92</v>
      </c>
      <c r="AQ87" s="1">
        <f t="shared" si="55"/>
        <v>139</v>
      </c>
      <c r="AS87" s="1">
        <f t="shared" si="56"/>
        <v>7</v>
      </c>
      <c r="AT87" s="1">
        <f t="shared" si="63"/>
        <v>54</v>
      </c>
      <c r="AU87" s="1">
        <f t="shared" si="41"/>
        <v>7943</v>
      </c>
      <c r="AV87" s="9">
        <f t="shared" si="57"/>
        <v>0.15886</v>
      </c>
      <c r="AW87" s="9">
        <f t="shared" si="42"/>
        <v>3.5700000000000003E-2</v>
      </c>
      <c r="AX87" s="9">
        <f t="shared" si="43"/>
        <v>0.11817999999999999</v>
      </c>
      <c r="AY87" s="9">
        <f t="shared" si="44"/>
        <v>4.9800000000000001E-3</v>
      </c>
      <c r="AZ87" s="9">
        <f t="shared" si="45"/>
        <v>1.08E-3</v>
      </c>
      <c r="BA87" s="1">
        <f t="shared" si="58"/>
        <v>3.1348357043938062E-2</v>
      </c>
      <c r="BB87" s="7"/>
      <c r="BC87" s="7"/>
      <c r="BD87" s="7"/>
      <c r="BE87" s="7"/>
      <c r="BF87" s="7"/>
      <c r="BG87" s="7"/>
      <c r="BH87" s="7"/>
      <c r="BI87" s="7"/>
      <c r="BJ87" s="7">
        <f t="shared" si="64"/>
        <v>89</v>
      </c>
      <c r="BK87" s="7">
        <f t="shared" si="64"/>
        <v>74</v>
      </c>
      <c r="BL87" s="1">
        <f t="shared" si="46"/>
        <v>0</v>
      </c>
      <c r="BM87" s="74">
        <f>+EvolOf!H76</f>
        <v>0</v>
      </c>
      <c r="BN87" s="1">
        <f t="shared" si="47"/>
        <v>0</v>
      </c>
      <c r="BO87" s="1">
        <f t="shared" si="59"/>
        <v>0</v>
      </c>
      <c r="BP87" s="36">
        <f t="shared" si="60"/>
        <v>0</v>
      </c>
      <c r="BQ87" s="1">
        <f t="shared" si="48"/>
        <v>0</v>
      </c>
      <c r="BR87" s="1">
        <f t="shared" si="49"/>
        <v>472546.11722274474</v>
      </c>
      <c r="BS87" s="1">
        <f t="shared" si="50"/>
        <v>106059.95463882803</v>
      </c>
      <c r="BT87" s="7"/>
      <c r="BU87" s="7"/>
      <c r="BV87" s="7"/>
      <c r="BW87" s="7"/>
      <c r="BX87" s="7"/>
      <c r="CA87" s="7"/>
      <c r="CB87" s="7"/>
      <c r="CC87" s="7"/>
      <c r="CD87" s="7"/>
      <c r="CE87" s="7"/>
      <c r="CF87" s="7"/>
      <c r="CG87" s="7"/>
    </row>
    <row r="88" spans="1:85" s="1" customFormat="1" x14ac:dyDescent="0.3">
      <c r="A88" s="7"/>
      <c r="B88" s="1">
        <f t="shared" si="34"/>
        <v>8004</v>
      </c>
      <c r="C88" s="1">
        <v>75</v>
      </c>
      <c r="D88" s="1">
        <v>41994</v>
      </c>
      <c r="E88" s="1">
        <v>1703</v>
      </c>
      <c r="F88" s="1">
        <v>0</v>
      </c>
      <c r="G88" s="1">
        <v>6045</v>
      </c>
      <c r="H88" s="1">
        <v>0</v>
      </c>
      <c r="I88" s="1">
        <v>256</v>
      </c>
      <c r="J88" s="5">
        <v>43.52</v>
      </c>
      <c r="K88" s="5">
        <v>1.32</v>
      </c>
      <c r="L88" s="5">
        <v>24.9</v>
      </c>
      <c r="M88" s="111">
        <v>1.2</v>
      </c>
      <c r="N88" s="1">
        <v>3731</v>
      </c>
      <c r="O88" s="1">
        <v>4263</v>
      </c>
      <c r="P88" s="1">
        <v>4004</v>
      </c>
      <c r="Q88" s="1">
        <v>255</v>
      </c>
      <c r="R88" s="1">
        <v>3</v>
      </c>
      <c r="S88" s="1">
        <v>0</v>
      </c>
      <c r="T88" s="1">
        <v>1426</v>
      </c>
      <c r="U88" s="1">
        <v>146</v>
      </c>
      <c r="V88" s="1">
        <v>1703</v>
      </c>
      <c r="W88" s="1">
        <v>6035</v>
      </c>
      <c r="X88" s="1">
        <v>256</v>
      </c>
      <c r="Y88" s="114">
        <v>1.19</v>
      </c>
      <c r="AA88" s="1">
        <f t="shared" si="51"/>
        <v>42140</v>
      </c>
      <c r="AB88" s="1">
        <f t="shared" si="51"/>
        <v>3406</v>
      </c>
      <c r="AC88" s="1">
        <f t="shared" si="52"/>
        <v>12080</v>
      </c>
      <c r="AD88" s="1">
        <f t="shared" si="53"/>
        <v>512</v>
      </c>
      <c r="AE88" s="1">
        <f t="shared" si="61"/>
        <v>-82</v>
      </c>
      <c r="AF88" s="1">
        <f t="shared" si="54"/>
        <v>126</v>
      </c>
      <c r="AG88" s="1">
        <f t="shared" si="54"/>
        <v>0</v>
      </c>
      <c r="AH88" s="1">
        <f t="shared" si="54"/>
        <v>7</v>
      </c>
      <c r="AI88" s="1">
        <f t="shared" si="62"/>
        <v>51</v>
      </c>
      <c r="AJ88" s="9">
        <f t="shared" si="35"/>
        <v>3.1984007996001998E-2</v>
      </c>
      <c r="AK88" s="9">
        <f t="shared" si="36"/>
        <v>0.16008</v>
      </c>
      <c r="AL88" s="9">
        <f t="shared" si="37"/>
        <v>3.406E-2</v>
      </c>
      <c r="AM88" s="9">
        <f t="shared" si="38"/>
        <v>0.12089999999999999</v>
      </c>
      <c r="AN88" s="9">
        <f t="shared" si="39"/>
        <v>5.1200000000000004E-3</v>
      </c>
      <c r="AO88" s="9">
        <f t="shared" si="40"/>
        <v>1.0200000000000001E-3</v>
      </c>
      <c r="AP88" s="1">
        <f t="shared" si="55"/>
        <v>-82</v>
      </c>
      <c r="AQ88" s="1">
        <f t="shared" si="55"/>
        <v>126</v>
      </c>
      <c r="AS88" s="1">
        <f t="shared" si="56"/>
        <v>7</v>
      </c>
      <c r="AT88" s="1">
        <f t="shared" si="63"/>
        <v>51</v>
      </c>
      <c r="AU88" s="1">
        <f t="shared" si="41"/>
        <v>7994</v>
      </c>
      <c r="AV88" s="9">
        <f t="shared" si="57"/>
        <v>0.15987999999999999</v>
      </c>
      <c r="AW88" s="9">
        <f t="shared" si="42"/>
        <v>3.406E-2</v>
      </c>
      <c r="AX88" s="9">
        <f t="shared" si="43"/>
        <v>0.1207</v>
      </c>
      <c r="AY88" s="9">
        <f t="shared" si="44"/>
        <v>5.1200000000000004E-3</v>
      </c>
      <c r="AZ88" s="9">
        <f t="shared" si="45"/>
        <v>1.0200000000000001E-3</v>
      </c>
      <c r="BA88" s="1">
        <f t="shared" si="58"/>
        <v>3.2024018013510132E-2</v>
      </c>
      <c r="BB88" s="7"/>
      <c r="BC88" s="7"/>
      <c r="BD88" s="7"/>
      <c r="BE88" s="7"/>
      <c r="BF88" s="7"/>
      <c r="BG88" s="7"/>
      <c r="BH88" s="7"/>
      <c r="BI88" s="7"/>
      <c r="BJ88" s="7">
        <f t="shared" si="64"/>
        <v>90</v>
      </c>
      <c r="BK88" s="7">
        <f t="shared" si="64"/>
        <v>75</v>
      </c>
      <c r="BL88" s="1">
        <f t="shared" si="46"/>
        <v>0</v>
      </c>
      <c r="BM88" s="74">
        <f>+EvolOf!H77</f>
        <v>0</v>
      </c>
      <c r="BN88" s="1">
        <f t="shared" si="47"/>
        <v>0</v>
      </c>
      <c r="BO88" s="1">
        <f t="shared" si="59"/>
        <v>0</v>
      </c>
      <c r="BP88" s="36">
        <f t="shared" si="60"/>
        <v>0</v>
      </c>
      <c r="BQ88" s="1">
        <f t="shared" si="48"/>
        <v>0</v>
      </c>
      <c r="BR88" s="1">
        <f t="shared" si="49"/>
        <v>475576.40164099698</v>
      </c>
      <c r="BS88" s="1">
        <f t="shared" si="50"/>
        <v>101187.73263301072</v>
      </c>
      <c r="BT88" s="7"/>
      <c r="BU88" s="7"/>
      <c r="BV88" s="7"/>
      <c r="BW88" s="7"/>
      <c r="BX88" s="7"/>
      <c r="CA88" s="7"/>
      <c r="CB88" s="7"/>
      <c r="CC88" s="7"/>
      <c r="CD88" s="7"/>
      <c r="CE88" s="7"/>
      <c r="CF88" s="7"/>
      <c r="CG88" s="7"/>
    </row>
    <row r="89" spans="1:85" s="1" customFormat="1" x14ac:dyDescent="0.3">
      <c r="A89" s="7"/>
      <c r="B89" s="1">
        <f t="shared" si="34"/>
        <v>8054</v>
      </c>
      <c r="C89" s="1">
        <v>76</v>
      </c>
      <c r="D89" s="1">
        <v>41945</v>
      </c>
      <c r="E89" s="1">
        <v>1628</v>
      </c>
      <c r="F89" s="1">
        <v>0</v>
      </c>
      <c r="G89" s="1">
        <v>6164</v>
      </c>
      <c r="H89" s="1">
        <v>0</v>
      </c>
      <c r="I89" s="1">
        <v>262</v>
      </c>
      <c r="J89" s="5">
        <v>43.49</v>
      </c>
      <c r="K89" s="5">
        <v>1.32</v>
      </c>
      <c r="L89" s="5">
        <v>25</v>
      </c>
      <c r="M89" s="111">
        <v>1.19</v>
      </c>
      <c r="N89" s="1">
        <v>3759</v>
      </c>
      <c r="O89" s="1">
        <v>4285</v>
      </c>
      <c r="P89" s="1">
        <v>4025</v>
      </c>
      <c r="Q89" s="1">
        <v>255</v>
      </c>
      <c r="R89" s="1">
        <v>3</v>
      </c>
      <c r="S89" s="1">
        <v>0</v>
      </c>
      <c r="T89" s="1">
        <v>1327</v>
      </c>
      <c r="U89" s="1">
        <v>136</v>
      </c>
      <c r="V89" s="1">
        <v>1628</v>
      </c>
      <c r="W89" s="1">
        <v>6154</v>
      </c>
      <c r="X89" s="1">
        <v>262</v>
      </c>
      <c r="Y89" s="114">
        <v>1.18</v>
      </c>
      <c r="AA89" s="1">
        <f t="shared" si="51"/>
        <v>42081</v>
      </c>
      <c r="AB89" s="1">
        <f t="shared" si="51"/>
        <v>3256</v>
      </c>
      <c r="AC89" s="1">
        <f t="shared" si="52"/>
        <v>12318</v>
      </c>
      <c r="AD89" s="1">
        <f t="shared" si="53"/>
        <v>524</v>
      </c>
      <c r="AE89" s="1">
        <f t="shared" si="61"/>
        <v>-75</v>
      </c>
      <c r="AF89" s="1">
        <f t="shared" si="54"/>
        <v>119</v>
      </c>
      <c r="AG89" s="1">
        <f t="shared" si="54"/>
        <v>0</v>
      </c>
      <c r="AH89" s="1">
        <f t="shared" si="54"/>
        <v>6</v>
      </c>
      <c r="AI89" s="1">
        <f t="shared" si="62"/>
        <v>50</v>
      </c>
      <c r="AJ89" s="9">
        <f t="shared" si="35"/>
        <v>3.253041966724609E-2</v>
      </c>
      <c r="AK89" s="9">
        <f t="shared" si="36"/>
        <v>0.16108</v>
      </c>
      <c r="AL89" s="9">
        <f t="shared" si="37"/>
        <v>3.2559999999999999E-2</v>
      </c>
      <c r="AM89" s="9">
        <f t="shared" si="38"/>
        <v>0.12328</v>
      </c>
      <c r="AN89" s="9">
        <f t="shared" si="39"/>
        <v>5.2399999999999999E-3</v>
      </c>
      <c r="AO89" s="9">
        <f t="shared" si="40"/>
        <v>1E-3</v>
      </c>
      <c r="AP89" s="1">
        <f t="shared" si="55"/>
        <v>-75</v>
      </c>
      <c r="AQ89" s="1">
        <f t="shared" si="55"/>
        <v>119</v>
      </c>
      <c r="AS89" s="1">
        <f t="shared" si="56"/>
        <v>6</v>
      </c>
      <c r="AT89" s="1">
        <f t="shared" si="63"/>
        <v>50</v>
      </c>
      <c r="AU89" s="1">
        <f t="shared" si="41"/>
        <v>8044</v>
      </c>
      <c r="AV89" s="9">
        <f t="shared" si="57"/>
        <v>0.16088</v>
      </c>
      <c r="AW89" s="9">
        <f t="shared" si="42"/>
        <v>3.2559999999999999E-2</v>
      </c>
      <c r="AX89" s="9">
        <f t="shared" si="43"/>
        <v>0.12307999999999999</v>
      </c>
      <c r="AY89" s="9">
        <f t="shared" si="44"/>
        <v>5.2399999999999999E-3</v>
      </c>
      <c r="AZ89" s="9">
        <f t="shared" si="45"/>
        <v>1E-3</v>
      </c>
      <c r="BA89" s="1">
        <f t="shared" si="58"/>
        <v>3.257086026852312E-2</v>
      </c>
      <c r="BB89" s="7"/>
      <c r="BC89" s="7"/>
      <c r="BD89" s="7"/>
      <c r="BE89" s="7"/>
      <c r="BF89" s="7"/>
      <c r="BG89" s="7"/>
      <c r="BH89" s="7"/>
      <c r="BI89" s="7"/>
      <c r="BJ89" s="7">
        <f t="shared" si="64"/>
        <v>91</v>
      </c>
      <c r="BK89" s="7">
        <f t="shared" si="64"/>
        <v>76</v>
      </c>
      <c r="BM89" s="74"/>
      <c r="BT89" s="7"/>
      <c r="BU89" s="7"/>
      <c r="BV89" s="7"/>
      <c r="BW89" s="7"/>
      <c r="BX89" s="7"/>
      <c r="CA89" s="7"/>
      <c r="CB89" s="7"/>
      <c r="CC89" s="7"/>
      <c r="CD89" s="7"/>
      <c r="CE89" s="7"/>
      <c r="CF89" s="7"/>
      <c r="CG89" s="7"/>
    </row>
    <row r="90" spans="1:85" s="1" customFormat="1" x14ac:dyDescent="0.3">
      <c r="A90" s="7"/>
      <c r="B90" s="1">
        <f t="shared" si="34"/>
        <v>8108</v>
      </c>
      <c r="C90" s="1">
        <v>77</v>
      </c>
      <c r="D90" s="1">
        <v>41890</v>
      </c>
      <c r="E90" s="1">
        <v>1563</v>
      </c>
      <c r="F90" s="1">
        <v>0</v>
      </c>
      <c r="G90" s="1">
        <v>6277</v>
      </c>
      <c r="H90" s="1">
        <v>0</v>
      </c>
      <c r="I90" s="1">
        <v>268</v>
      </c>
      <c r="J90" s="5">
        <v>43.46</v>
      </c>
      <c r="K90" s="5">
        <v>1.32</v>
      </c>
      <c r="L90" s="5">
        <v>25</v>
      </c>
      <c r="M90" s="111">
        <v>1.18</v>
      </c>
      <c r="N90" s="1">
        <v>3787</v>
      </c>
      <c r="O90" s="1">
        <v>4311</v>
      </c>
      <c r="P90" s="1">
        <v>4052</v>
      </c>
      <c r="Q90" s="1">
        <v>255</v>
      </c>
      <c r="R90" s="1">
        <v>3</v>
      </c>
      <c r="S90" s="1">
        <v>0</v>
      </c>
      <c r="T90" s="1">
        <v>1265</v>
      </c>
      <c r="U90" s="1">
        <v>129</v>
      </c>
      <c r="V90" s="1">
        <v>1563</v>
      </c>
      <c r="W90" s="1">
        <v>6267</v>
      </c>
      <c r="X90" s="1">
        <v>268</v>
      </c>
      <c r="Y90" s="114">
        <v>1.17</v>
      </c>
      <c r="AA90" s="1">
        <f t="shared" si="51"/>
        <v>42019</v>
      </c>
      <c r="AB90" s="1">
        <f t="shared" si="51"/>
        <v>3126</v>
      </c>
      <c r="AC90" s="1">
        <f t="shared" si="52"/>
        <v>12544</v>
      </c>
      <c r="AD90" s="1">
        <f t="shared" si="53"/>
        <v>536</v>
      </c>
      <c r="AE90" s="1">
        <f t="shared" si="61"/>
        <v>-65</v>
      </c>
      <c r="AF90" s="1">
        <f t="shared" si="54"/>
        <v>113</v>
      </c>
      <c r="AG90" s="1">
        <f t="shared" si="54"/>
        <v>0</v>
      </c>
      <c r="AH90" s="1">
        <f t="shared" si="54"/>
        <v>6</v>
      </c>
      <c r="AI90" s="1">
        <f t="shared" si="62"/>
        <v>54</v>
      </c>
      <c r="AJ90" s="9">
        <f t="shared" si="35"/>
        <v>3.3053774050320672E-2</v>
      </c>
      <c r="AK90" s="9">
        <f t="shared" si="36"/>
        <v>0.16216</v>
      </c>
      <c r="AL90" s="9">
        <f t="shared" si="37"/>
        <v>3.1260000000000003E-2</v>
      </c>
      <c r="AM90" s="9">
        <f t="shared" si="38"/>
        <v>0.12554000000000001</v>
      </c>
      <c r="AN90" s="9">
        <f t="shared" si="39"/>
        <v>5.3600000000000002E-3</v>
      </c>
      <c r="AO90" s="9">
        <f t="shared" si="40"/>
        <v>1.08E-3</v>
      </c>
      <c r="AP90" s="1">
        <f t="shared" si="55"/>
        <v>-65</v>
      </c>
      <c r="AQ90" s="1">
        <f t="shared" si="55"/>
        <v>113</v>
      </c>
      <c r="AS90" s="1">
        <f t="shared" si="56"/>
        <v>6</v>
      </c>
      <c r="AT90" s="1">
        <f t="shared" si="63"/>
        <v>54</v>
      </c>
      <c r="AU90" s="1">
        <f t="shared" si="41"/>
        <v>8098</v>
      </c>
      <c r="AV90" s="9">
        <f t="shared" si="57"/>
        <v>0.16195999999999999</v>
      </c>
      <c r="AW90" s="9">
        <f t="shared" si="42"/>
        <v>3.1260000000000003E-2</v>
      </c>
      <c r="AX90" s="9">
        <f t="shared" si="43"/>
        <v>0.12534000000000001</v>
      </c>
      <c r="AY90" s="9">
        <f t="shared" si="44"/>
        <v>5.3600000000000002E-3</v>
      </c>
      <c r="AZ90" s="9">
        <f t="shared" si="45"/>
        <v>1.08E-3</v>
      </c>
      <c r="BA90" s="1">
        <f t="shared" si="58"/>
        <v>3.3094591257100521E-2</v>
      </c>
      <c r="BB90" s="7"/>
      <c r="BC90" s="7"/>
      <c r="BD90" s="7"/>
      <c r="BE90" s="7"/>
      <c r="BF90" s="7"/>
      <c r="BG90" s="7"/>
      <c r="BH90" s="7"/>
      <c r="BI90" s="7"/>
      <c r="BJ90" s="7">
        <f t="shared" si="64"/>
        <v>92</v>
      </c>
      <c r="BK90" s="7">
        <f t="shared" si="64"/>
        <v>77</v>
      </c>
      <c r="BM90" s="74"/>
      <c r="BT90" s="7"/>
      <c r="BU90" s="7"/>
      <c r="BV90" s="7"/>
      <c r="BW90" s="7"/>
      <c r="BX90" s="7"/>
      <c r="CA90" s="7"/>
      <c r="CB90" s="7"/>
      <c r="CC90" s="7"/>
      <c r="CD90" s="7"/>
      <c r="CE90" s="7"/>
      <c r="CF90" s="7"/>
      <c r="CG90" s="7"/>
    </row>
    <row r="91" spans="1:85" s="1" customFormat="1" x14ac:dyDescent="0.3">
      <c r="A91" s="7"/>
      <c r="B91" s="1">
        <f t="shared" si="34"/>
        <v>8161</v>
      </c>
      <c r="C91" s="1">
        <v>78</v>
      </c>
      <c r="D91" s="1">
        <v>41837</v>
      </c>
      <c r="E91" s="1">
        <v>1505</v>
      </c>
      <c r="F91" s="1">
        <v>0</v>
      </c>
      <c r="G91" s="1">
        <v>6382</v>
      </c>
      <c r="H91" s="1">
        <v>0</v>
      </c>
      <c r="I91" s="1">
        <v>274</v>
      </c>
      <c r="J91" s="5">
        <v>43.43</v>
      </c>
      <c r="K91" s="5">
        <v>1.32</v>
      </c>
      <c r="L91" s="5">
        <v>25.1</v>
      </c>
      <c r="M91" s="111">
        <v>1.17</v>
      </c>
      <c r="N91" s="1">
        <v>3811</v>
      </c>
      <c r="O91" s="1">
        <v>4340</v>
      </c>
      <c r="P91" s="1">
        <v>4080</v>
      </c>
      <c r="Q91" s="1">
        <v>256</v>
      </c>
      <c r="R91" s="1">
        <v>3</v>
      </c>
      <c r="S91" s="1">
        <v>0</v>
      </c>
      <c r="T91" s="1">
        <v>1201</v>
      </c>
      <c r="U91" s="1">
        <v>123</v>
      </c>
      <c r="V91" s="1">
        <v>1505</v>
      </c>
      <c r="W91" s="1">
        <v>6372</v>
      </c>
      <c r="X91" s="1">
        <v>274</v>
      </c>
      <c r="Y91" s="114">
        <v>1.1599999999999999</v>
      </c>
      <c r="AA91" s="1">
        <f t="shared" si="51"/>
        <v>41960</v>
      </c>
      <c r="AB91" s="1">
        <f t="shared" si="51"/>
        <v>3010</v>
      </c>
      <c r="AC91" s="1">
        <f t="shared" si="52"/>
        <v>12754</v>
      </c>
      <c r="AD91" s="1">
        <f t="shared" si="53"/>
        <v>548</v>
      </c>
      <c r="AE91" s="1">
        <f t="shared" si="61"/>
        <v>-58</v>
      </c>
      <c r="AF91" s="1">
        <f t="shared" si="54"/>
        <v>105</v>
      </c>
      <c r="AG91" s="1">
        <f t="shared" si="54"/>
        <v>0</v>
      </c>
      <c r="AH91" s="1">
        <f t="shared" si="54"/>
        <v>6</v>
      </c>
      <c r="AI91" s="1">
        <f t="shared" si="62"/>
        <v>53</v>
      </c>
      <c r="AJ91" s="9">
        <f t="shared" si="35"/>
        <v>3.357431687293224E-2</v>
      </c>
      <c r="AK91" s="9">
        <f t="shared" si="36"/>
        <v>0.16322</v>
      </c>
      <c r="AL91" s="9">
        <f t="shared" si="37"/>
        <v>3.0099999999999998E-2</v>
      </c>
      <c r="AM91" s="9">
        <f t="shared" si="38"/>
        <v>0.12764</v>
      </c>
      <c r="AN91" s="9">
        <f t="shared" si="39"/>
        <v>5.4799999999999996E-3</v>
      </c>
      <c r="AO91" s="9">
        <f t="shared" si="40"/>
        <v>1.06E-3</v>
      </c>
      <c r="AP91" s="1">
        <f t="shared" si="55"/>
        <v>-58</v>
      </c>
      <c r="AQ91" s="1">
        <f t="shared" si="55"/>
        <v>105</v>
      </c>
      <c r="AS91" s="1">
        <f t="shared" si="56"/>
        <v>6</v>
      </c>
      <c r="AT91" s="1">
        <f t="shared" si="63"/>
        <v>53</v>
      </c>
      <c r="AU91" s="1">
        <f t="shared" si="41"/>
        <v>8151</v>
      </c>
      <c r="AV91" s="9">
        <f t="shared" si="57"/>
        <v>0.16302</v>
      </c>
      <c r="AW91" s="9">
        <f t="shared" si="42"/>
        <v>3.0099999999999998E-2</v>
      </c>
      <c r="AX91" s="9">
        <f t="shared" si="43"/>
        <v>0.12744</v>
      </c>
      <c r="AY91" s="9">
        <f t="shared" si="44"/>
        <v>5.4799999999999996E-3</v>
      </c>
      <c r="AZ91" s="9">
        <f t="shared" si="45"/>
        <v>1.06E-3</v>
      </c>
      <c r="BA91" s="1">
        <f t="shared" si="58"/>
        <v>3.3615507299717823E-2</v>
      </c>
      <c r="BB91" s="7"/>
      <c r="BC91" s="7"/>
      <c r="BD91" s="7"/>
      <c r="BE91" s="7"/>
      <c r="BF91" s="7"/>
      <c r="BG91" s="7"/>
      <c r="BH91" s="7"/>
      <c r="BI91" s="7"/>
      <c r="BJ91" s="7">
        <f t="shared" si="64"/>
        <v>93</v>
      </c>
      <c r="BK91" s="7">
        <f t="shared" si="64"/>
        <v>78</v>
      </c>
      <c r="BM91" s="74"/>
      <c r="BT91" s="7"/>
      <c r="BU91" s="7"/>
      <c r="BV91" s="7"/>
      <c r="BW91" s="7"/>
      <c r="BX91" s="7"/>
      <c r="CA91" s="7"/>
      <c r="CB91" s="7"/>
      <c r="CC91" s="7"/>
      <c r="CD91" s="7"/>
      <c r="CE91" s="7"/>
      <c r="CF91" s="7"/>
      <c r="CG91" s="7"/>
    </row>
    <row r="92" spans="1:85" s="1" customFormat="1" x14ac:dyDescent="0.3">
      <c r="A92" s="7"/>
      <c r="B92" s="1">
        <f t="shared" si="34"/>
        <v>8210</v>
      </c>
      <c r="C92" s="1">
        <v>79</v>
      </c>
      <c r="D92" s="1">
        <v>41788</v>
      </c>
      <c r="E92" s="1">
        <v>1442</v>
      </c>
      <c r="F92" s="1">
        <v>0</v>
      </c>
      <c r="G92" s="1">
        <v>6489</v>
      </c>
      <c r="H92" s="1">
        <v>0</v>
      </c>
      <c r="I92" s="1">
        <v>279</v>
      </c>
      <c r="J92" s="5">
        <v>43.4</v>
      </c>
      <c r="K92" s="5">
        <v>1.32</v>
      </c>
      <c r="L92" s="5">
        <v>25.2</v>
      </c>
      <c r="M92" s="111">
        <v>1.1599999999999999</v>
      </c>
      <c r="N92" s="1">
        <v>3836</v>
      </c>
      <c r="O92" s="1">
        <v>4364</v>
      </c>
      <c r="P92" s="1">
        <v>4105</v>
      </c>
      <c r="Q92" s="1">
        <v>256</v>
      </c>
      <c r="R92" s="1">
        <v>3</v>
      </c>
      <c r="S92" s="1">
        <v>0</v>
      </c>
      <c r="T92" s="1">
        <v>1130</v>
      </c>
      <c r="U92" s="1">
        <v>115</v>
      </c>
      <c r="V92" s="1">
        <v>1442</v>
      </c>
      <c r="W92" s="1">
        <v>6479</v>
      </c>
      <c r="X92" s="1">
        <v>279</v>
      </c>
      <c r="Y92" s="114">
        <v>1.1499999999999999</v>
      </c>
      <c r="AA92" s="1">
        <f t="shared" si="51"/>
        <v>41903</v>
      </c>
      <c r="AB92" s="1">
        <f t="shared" si="51"/>
        <v>2884</v>
      </c>
      <c r="AC92" s="1">
        <f t="shared" si="52"/>
        <v>12968</v>
      </c>
      <c r="AD92" s="1">
        <f t="shared" si="53"/>
        <v>558</v>
      </c>
      <c r="AE92" s="1">
        <f t="shared" si="61"/>
        <v>-63</v>
      </c>
      <c r="AF92" s="1">
        <f t="shared" si="54"/>
        <v>107</v>
      </c>
      <c r="AG92" s="1">
        <f t="shared" si="54"/>
        <v>0</v>
      </c>
      <c r="AH92" s="1">
        <f t="shared" si="54"/>
        <v>5</v>
      </c>
      <c r="AI92" s="1">
        <f t="shared" si="62"/>
        <v>49</v>
      </c>
      <c r="AJ92" s="9">
        <f t="shared" si="35"/>
        <v>3.3982947624847749E-2</v>
      </c>
      <c r="AK92" s="9">
        <f t="shared" si="36"/>
        <v>0.16420000000000001</v>
      </c>
      <c r="AL92" s="9">
        <f t="shared" si="37"/>
        <v>2.8840000000000001E-2</v>
      </c>
      <c r="AM92" s="9">
        <f t="shared" si="38"/>
        <v>0.12978000000000001</v>
      </c>
      <c r="AN92" s="9">
        <f t="shared" si="39"/>
        <v>5.5799999999999999E-3</v>
      </c>
      <c r="AO92" s="9">
        <f t="shared" si="40"/>
        <v>9.7999999999999997E-4</v>
      </c>
      <c r="AP92" s="1">
        <f t="shared" si="55"/>
        <v>-63</v>
      </c>
      <c r="AQ92" s="1">
        <f t="shared" si="55"/>
        <v>107</v>
      </c>
      <c r="AS92" s="1">
        <f t="shared" si="56"/>
        <v>5</v>
      </c>
      <c r="AT92" s="1">
        <f t="shared" si="63"/>
        <v>49</v>
      </c>
      <c r="AU92" s="1">
        <f t="shared" si="41"/>
        <v>8200</v>
      </c>
      <c r="AV92" s="9">
        <f t="shared" si="57"/>
        <v>0.16400000000000001</v>
      </c>
      <c r="AW92" s="9">
        <f t="shared" si="42"/>
        <v>2.8840000000000001E-2</v>
      </c>
      <c r="AX92" s="9">
        <f t="shared" si="43"/>
        <v>0.12958</v>
      </c>
      <c r="AY92" s="9">
        <f t="shared" si="44"/>
        <v>5.5799999999999999E-3</v>
      </c>
      <c r="AZ92" s="9">
        <f t="shared" si="45"/>
        <v>9.7999999999999997E-4</v>
      </c>
      <c r="BA92" s="1">
        <f t="shared" si="58"/>
        <v>3.4024390243902441E-2</v>
      </c>
      <c r="BB92" s="7"/>
      <c r="BC92" s="7"/>
      <c r="BD92" s="7"/>
      <c r="BE92" s="7"/>
      <c r="BF92" s="7"/>
      <c r="BG92" s="7"/>
      <c r="BH92" s="7"/>
      <c r="BI92" s="7"/>
      <c r="BJ92" s="7">
        <f t="shared" si="64"/>
        <v>94</v>
      </c>
      <c r="BK92" s="7">
        <f t="shared" si="64"/>
        <v>79</v>
      </c>
      <c r="BM92" s="74"/>
      <c r="BT92" s="7"/>
      <c r="BU92" s="7"/>
      <c r="BV92" s="7"/>
      <c r="BW92" s="7"/>
      <c r="BX92" s="7"/>
      <c r="CA92" s="7"/>
      <c r="CB92" s="7"/>
      <c r="CC92" s="7"/>
      <c r="CD92" s="7"/>
      <c r="CE92" s="7"/>
      <c r="CF92" s="7"/>
      <c r="CG92" s="7"/>
    </row>
    <row r="93" spans="1:85" s="1" customFormat="1" x14ac:dyDescent="0.3">
      <c r="A93" s="7"/>
      <c r="B93" s="1">
        <f t="shared" si="34"/>
        <v>8257</v>
      </c>
      <c r="C93" s="1">
        <v>80</v>
      </c>
      <c r="D93" s="1">
        <v>41741</v>
      </c>
      <c r="E93" s="1">
        <v>1388</v>
      </c>
      <c r="F93" s="1">
        <v>0</v>
      </c>
      <c r="G93" s="1">
        <v>6584</v>
      </c>
      <c r="H93" s="1">
        <v>0</v>
      </c>
      <c r="I93" s="1">
        <v>285</v>
      </c>
      <c r="J93" s="5">
        <v>43.37</v>
      </c>
      <c r="K93" s="5">
        <v>1.33</v>
      </c>
      <c r="L93" s="5">
        <v>25.2</v>
      </c>
      <c r="M93" s="111">
        <v>1.1499999999999999</v>
      </c>
      <c r="N93" s="1">
        <v>3862</v>
      </c>
      <c r="O93" s="1">
        <v>4386</v>
      </c>
      <c r="P93" s="1">
        <v>4126</v>
      </c>
      <c r="Q93" s="1">
        <v>256</v>
      </c>
      <c r="R93" s="1">
        <v>3</v>
      </c>
      <c r="S93" s="1">
        <v>0</v>
      </c>
      <c r="T93" s="1">
        <v>1084</v>
      </c>
      <c r="U93" s="1">
        <v>110</v>
      </c>
      <c r="V93" s="1">
        <v>1388</v>
      </c>
      <c r="W93" s="1">
        <v>6574</v>
      </c>
      <c r="X93" s="1">
        <v>285</v>
      </c>
      <c r="Y93" s="114">
        <v>1.1499999999999999</v>
      </c>
      <c r="AA93" s="1">
        <f t="shared" si="51"/>
        <v>41851</v>
      </c>
      <c r="AB93" s="1">
        <f t="shared" si="51"/>
        <v>2776</v>
      </c>
      <c r="AC93" s="1">
        <f t="shared" si="52"/>
        <v>13158</v>
      </c>
      <c r="AD93" s="1">
        <f t="shared" si="53"/>
        <v>570</v>
      </c>
      <c r="AE93" s="1">
        <f t="shared" si="61"/>
        <v>-54</v>
      </c>
      <c r="AF93" s="1">
        <f t="shared" si="54"/>
        <v>95</v>
      </c>
      <c r="AG93" s="1">
        <f t="shared" si="54"/>
        <v>0</v>
      </c>
      <c r="AH93" s="1">
        <f t="shared" si="54"/>
        <v>6</v>
      </c>
      <c r="AI93" s="1">
        <f t="shared" si="62"/>
        <v>47</v>
      </c>
      <c r="AJ93" s="9">
        <f t="shared" si="35"/>
        <v>3.4516168099794117E-2</v>
      </c>
      <c r="AK93" s="9">
        <f t="shared" si="36"/>
        <v>0.16514000000000001</v>
      </c>
      <c r="AL93" s="9">
        <f t="shared" si="37"/>
        <v>2.776E-2</v>
      </c>
      <c r="AM93" s="9">
        <f t="shared" si="38"/>
        <v>0.13167999999999999</v>
      </c>
      <c r="AN93" s="9">
        <f t="shared" si="39"/>
        <v>5.7000000000000002E-3</v>
      </c>
      <c r="AO93" s="9">
        <f t="shared" si="40"/>
        <v>9.3999999999999997E-4</v>
      </c>
      <c r="AP93" s="1">
        <f t="shared" si="55"/>
        <v>-54</v>
      </c>
      <c r="AQ93" s="1">
        <f t="shared" si="55"/>
        <v>95</v>
      </c>
      <c r="AS93" s="1">
        <f t="shared" si="56"/>
        <v>6</v>
      </c>
      <c r="AT93" s="1">
        <f t="shared" si="63"/>
        <v>47</v>
      </c>
      <c r="AU93" s="1">
        <f t="shared" si="41"/>
        <v>8247</v>
      </c>
      <c r="AV93" s="9">
        <f t="shared" si="57"/>
        <v>0.16494</v>
      </c>
      <c r="AW93" s="9">
        <f t="shared" si="42"/>
        <v>2.776E-2</v>
      </c>
      <c r="AX93" s="9">
        <f t="shared" si="43"/>
        <v>0.13148000000000001</v>
      </c>
      <c r="AY93" s="9">
        <f t="shared" si="44"/>
        <v>5.7000000000000002E-3</v>
      </c>
      <c r="AZ93" s="9">
        <f t="shared" si="45"/>
        <v>9.3999999999999997E-4</v>
      </c>
      <c r="BA93" s="1">
        <f t="shared" si="58"/>
        <v>3.4558021098581304E-2</v>
      </c>
      <c r="BB93" s="7"/>
      <c r="BC93" s="7"/>
      <c r="BD93" s="7"/>
      <c r="BE93" s="7"/>
      <c r="BF93" s="7"/>
      <c r="BG93" s="7"/>
      <c r="BH93" s="7"/>
      <c r="BI93" s="7"/>
      <c r="BJ93" s="7">
        <f t="shared" si="64"/>
        <v>95</v>
      </c>
      <c r="BK93" s="7">
        <f t="shared" si="64"/>
        <v>80</v>
      </c>
      <c r="BM93" s="74"/>
      <c r="BT93" s="7"/>
      <c r="BU93" s="7"/>
      <c r="BV93" s="7"/>
      <c r="BW93" s="7"/>
      <c r="BX93" s="7"/>
      <c r="CA93" s="7"/>
      <c r="CB93" s="7"/>
      <c r="CC93" s="7"/>
      <c r="CD93" s="7"/>
      <c r="CE93" s="7"/>
      <c r="CF93" s="7"/>
      <c r="CG93" s="7"/>
    </row>
    <row r="94" spans="1:85" s="1" customFormat="1" x14ac:dyDescent="0.3">
      <c r="A94" s="7"/>
      <c r="B94" s="1">
        <f t="shared" si="34"/>
        <v>8302</v>
      </c>
      <c r="C94" s="1">
        <v>81</v>
      </c>
      <c r="D94" s="1">
        <v>41696</v>
      </c>
      <c r="E94" s="1">
        <v>1339</v>
      </c>
      <c r="F94" s="1">
        <v>0</v>
      </c>
      <c r="G94" s="1">
        <v>6673</v>
      </c>
      <c r="H94" s="1">
        <v>0</v>
      </c>
      <c r="I94" s="1">
        <v>290</v>
      </c>
      <c r="J94" s="5">
        <v>43.34</v>
      </c>
      <c r="K94" s="5">
        <v>1.33</v>
      </c>
      <c r="L94" s="5">
        <v>25.3</v>
      </c>
      <c r="M94" s="111">
        <v>1.1399999999999999</v>
      </c>
      <c r="N94" s="1">
        <v>3887</v>
      </c>
      <c r="O94" s="1">
        <v>4406</v>
      </c>
      <c r="P94" s="1">
        <v>4146</v>
      </c>
      <c r="Q94" s="1">
        <v>256</v>
      </c>
      <c r="R94" s="1">
        <v>3</v>
      </c>
      <c r="S94" s="1">
        <v>0</v>
      </c>
      <c r="T94" s="1">
        <v>1041</v>
      </c>
      <c r="U94" s="1">
        <v>106</v>
      </c>
      <c r="V94" s="1">
        <v>1339</v>
      </c>
      <c r="W94" s="1">
        <v>6663</v>
      </c>
      <c r="X94" s="1">
        <v>290</v>
      </c>
      <c r="Y94" s="114">
        <v>1.1399999999999999</v>
      </c>
      <c r="AA94" s="1">
        <f t="shared" si="51"/>
        <v>41802</v>
      </c>
      <c r="AB94" s="1">
        <f t="shared" si="51"/>
        <v>2678</v>
      </c>
      <c r="AC94" s="1">
        <f t="shared" si="52"/>
        <v>13336</v>
      </c>
      <c r="AD94" s="1">
        <f t="shared" si="53"/>
        <v>580</v>
      </c>
      <c r="AE94" s="1">
        <f t="shared" si="61"/>
        <v>-49</v>
      </c>
      <c r="AF94" s="1">
        <f t="shared" si="54"/>
        <v>89</v>
      </c>
      <c r="AG94" s="1">
        <f t="shared" si="54"/>
        <v>0</v>
      </c>
      <c r="AH94" s="1">
        <f t="shared" si="54"/>
        <v>5</v>
      </c>
      <c r="AI94" s="1">
        <f t="shared" si="62"/>
        <v>45</v>
      </c>
      <c r="AJ94" s="9">
        <f t="shared" si="35"/>
        <v>3.4931341845338471E-2</v>
      </c>
      <c r="AK94" s="9">
        <f t="shared" si="36"/>
        <v>0.16603999999999999</v>
      </c>
      <c r="AL94" s="9">
        <f t="shared" si="37"/>
        <v>2.6780000000000002E-2</v>
      </c>
      <c r="AM94" s="9">
        <f t="shared" si="38"/>
        <v>0.13346</v>
      </c>
      <c r="AN94" s="9">
        <f t="shared" si="39"/>
        <v>5.7999999999999996E-3</v>
      </c>
      <c r="AO94" s="9">
        <f t="shared" si="40"/>
        <v>8.9999999999999998E-4</v>
      </c>
      <c r="AP94" s="1">
        <f t="shared" si="55"/>
        <v>-49</v>
      </c>
      <c r="AQ94" s="1">
        <f t="shared" si="55"/>
        <v>89</v>
      </c>
      <c r="AS94" s="1">
        <f t="shared" si="56"/>
        <v>5</v>
      </c>
      <c r="AT94" s="1">
        <f t="shared" si="63"/>
        <v>45</v>
      </c>
      <c r="AU94" s="1">
        <f t="shared" si="41"/>
        <v>8292</v>
      </c>
      <c r="AV94" s="9">
        <f t="shared" si="57"/>
        <v>0.16583999999999999</v>
      </c>
      <c r="AW94" s="9">
        <f t="shared" si="42"/>
        <v>2.6780000000000002E-2</v>
      </c>
      <c r="AX94" s="9">
        <f t="shared" si="43"/>
        <v>0.13325999999999999</v>
      </c>
      <c r="AY94" s="9">
        <f t="shared" si="44"/>
        <v>5.7999999999999996E-3</v>
      </c>
      <c r="AZ94" s="9">
        <f t="shared" si="45"/>
        <v>8.9999999999999998E-4</v>
      </c>
      <c r="BA94" s="1">
        <f t="shared" si="58"/>
        <v>3.4973468403280271E-2</v>
      </c>
      <c r="BB94" s="7"/>
      <c r="BC94" s="7"/>
      <c r="BD94" s="7"/>
      <c r="BE94" s="7"/>
      <c r="BF94" s="7"/>
      <c r="BG94" s="7"/>
      <c r="BH94" s="7"/>
      <c r="BI94" s="7"/>
      <c r="BJ94" s="7">
        <f t="shared" si="64"/>
        <v>96</v>
      </c>
      <c r="BK94" s="7">
        <f t="shared" si="64"/>
        <v>81</v>
      </c>
      <c r="BM94" s="74"/>
      <c r="BT94" s="7"/>
      <c r="BU94" s="7"/>
      <c r="BV94" s="7"/>
      <c r="BW94" s="7"/>
      <c r="BX94" s="7"/>
      <c r="CA94" s="7"/>
      <c r="CB94" s="7"/>
      <c r="CC94" s="7"/>
      <c r="CD94" s="7"/>
      <c r="CE94" s="7"/>
      <c r="CF94" s="7"/>
      <c r="CG94" s="7"/>
    </row>
    <row r="95" spans="1:85" s="1" customFormat="1" x14ac:dyDescent="0.3">
      <c r="A95" s="7"/>
      <c r="B95" s="1">
        <f t="shared" si="34"/>
        <v>8340</v>
      </c>
      <c r="C95" s="1">
        <v>82</v>
      </c>
      <c r="D95" s="1">
        <v>41657</v>
      </c>
      <c r="E95" s="1">
        <v>1287</v>
      </c>
      <c r="F95" s="1">
        <v>0</v>
      </c>
      <c r="G95" s="1">
        <v>6759</v>
      </c>
      <c r="H95" s="1">
        <v>0</v>
      </c>
      <c r="I95" s="1">
        <v>294</v>
      </c>
      <c r="J95" s="5">
        <v>43.32</v>
      </c>
      <c r="K95" s="5">
        <v>1.33</v>
      </c>
      <c r="L95" s="5">
        <v>25.3</v>
      </c>
      <c r="M95" s="111">
        <v>1.1399999999999999</v>
      </c>
      <c r="N95" s="1">
        <v>3912</v>
      </c>
      <c r="O95" s="1">
        <v>4420</v>
      </c>
      <c r="P95" s="1">
        <v>4159</v>
      </c>
      <c r="Q95" s="1">
        <v>256</v>
      </c>
      <c r="R95" s="1">
        <v>3</v>
      </c>
      <c r="S95" s="1">
        <v>0</v>
      </c>
      <c r="T95" s="1">
        <v>1000</v>
      </c>
      <c r="U95" s="1">
        <v>103</v>
      </c>
      <c r="V95" s="1">
        <v>1287</v>
      </c>
      <c r="W95" s="1">
        <v>6749</v>
      </c>
      <c r="X95" s="1">
        <v>294</v>
      </c>
      <c r="Y95" s="114">
        <v>1.1299999999999999</v>
      </c>
      <c r="AA95" s="1">
        <f t="shared" si="51"/>
        <v>41760</v>
      </c>
      <c r="AB95" s="1">
        <f t="shared" si="51"/>
        <v>2574</v>
      </c>
      <c r="AC95" s="1">
        <f t="shared" si="52"/>
        <v>13508</v>
      </c>
      <c r="AD95" s="1">
        <f t="shared" si="53"/>
        <v>588</v>
      </c>
      <c r="AE95" s="1">
        <f t="shared" si="61"/>
        <v>-52</v>
      </c>
      <c r="AF95" s="1">
        <f t="shared" si="54"/>
        <v>86</v>
      </c>
      <c r="AG95" s="1">
        <f t="shared" si="54"/>
        <v>0</v>
      </c>
      <c r="AH95" s="1">
        <f t="shared" si="54"/>
        <v>4</v>
      </c>
      <c r="AI95" s="1">
        <f t="shared" si="62"/>
        <v>38</v>
      </c>
      <c r="AJ95" s="9">
        <f t="shared" si="35"/>
        <v>3.5251798561151078E-2</v>
      </c>
      <c r="AK95" s="9">
        <f t="shared" si="36"/>
        <v>0.1668</v>
      </c>
      <c r="AL95" s="9">
        <f t="shared" si="37"/>
        <v>2.5739999999999999E-2</v>
      </c>
      <c r="AM95" s="9">
        <f t="shared" si="38"/>
        <v>0.13517999999999999</v>
      </c>
      <c r="AN95" s="9">
        <f t="shared" si="39"/>
        <v>5.8799999999999998E-3</v>
      </c>
      <c r="AO95" s="9">
        <f t="shared" si="40"/>
        <v>7.6000000000000004E-4</v>
      </c>
      <c r="AP95" s="1">
        <f t="shared" si="55"/>
        <v>-52</v>
      </c>
      <c r="AQ95" s="1">
        <f t="shared" si="55"/>
        <v>86</v>
      </c>
      <c r="AS95" s="1">
        <f t="shared" si="56"/>
        <v>4</v>
      </c>
      <c r="AT95" s="1">
        <f t="shared" si="63"/>
        <v>38</v>
      </c>
      <c r="AU95" s="1">
        <f t="shared" si="41"/>
        <v>8330</v>
      </c>
      <c r="AV95" s="9">
        <f t="shared" si="57"/>
        <v>0.1666</v>
      </c>
      <c r="AW95" s="9">
        <f t="shared" si="42"/>
        <v>2.5739999999999999E-2</v>
      </c>
      <c r="AX95" s="9">
        <f t="shared" si="43"/>
        <v>0.13497999999999999</v>
      </c>
      <c r="AY95" s="9">
        <f t="shared" si="44"/>
        <v>5.8799999999999998E-3</v>
      </c>
      <c r="AZ95" s="9">
        <f t="shared" si="45"/>
        <v>7.6000000000000004E-4</v>
      </c>
      <c r="BA95" s="1">
        <f t="shared" si="58"/>
        <v>3.5294117647058823E-2</v>
      </c>
      <c r="BB95" s="7"/>
      <c r="BC95" s="7"/>
      <c r="BD95" s="7"/>
      <c r="BE95" s="7"/>
      <c r="BF95" s="7"/>
      <c r="BG95" s="7"/>
      <c r="BH95" s="7"/>
      <c r="BI95" s="7"/>
      <c r="BJ95" s="7">
        <f t="shared" si="64"/>
        <v>97</v>
      </c>
      <c r="BK95" s="7">
        <f t="shared" si="64"/>
        <v>82</v>
      </c>
      <c r="BM95" s="74"/>
      <c r="BT95" s="7"/>
      <c r="BU95" s="7"/>
      <c r="BV95" s="7"/>
      <c r="BW95" s="7"/>
      <c r="BX95" s="7"/>
      <c r="CA95" s="7"/>
      <c r="CB95" s="7"/>
      <c r="CC95" s="7"/>
      <c r="CD95" s="7"/>
      <c r="CE95" s="7"/>
      <c r="CF95" s="7"/>
      <c r="CG95" s="7"/>
    </row>
    <row r="96" spans="1:85" s="1" customFormat="1" x14ac:dyDescent="0.3">
      <c r="A96" s="7"/>
      <c r="B96" s="1">
        <f t="shared" si="34"/>
        <v>8378</v>
      </c>
      <c r="C96" s="1">
        <v>83</v>
      </c>
      <c r="D96" s="1">
        <v>41620</v>
      </c>
      <c r="E96" s="1">
        <v>1239</v>
      </c>
      <c r="F96" s="1">
        <v>0</v>
      </c>
      <c r="G96" s="1">
        <v>6840</v>
      </c>
      <c r="H96" s="1">
        <v>0</v>
      </c>
      <c r="I96" s="1">
        <v>299</v>
      </c>
      <c r="J96" s="5">
        <v>43.29</v>
      </c>
      <c r="K96" s="5">
        <v>1.33</v>
      </c>
      <c r="L96" s="5">
        <v>25.4</v>
      </c>
      <c r="M96" s="111">
        <v>1.1299999999999999</v>
      </c>
      <c r="N96" s="1">
        <v>3937</v>
      </c>
      <c r="O96" s="1">
        <v>4432</v>
      </c>
      <c r="P96" s="1">
        <v>4170</v>
      </c>
      <c r="Q96" s="1">
        <v>257</v>
      </c>
      <c r="R96" s="1">
        <v>3</v>
      </c>
      <c r="S96" s="1">
        <v>0</v>
      </c>
      <c r="T96" s="1">
        <v>969</v>
      </c>
      <c r="U96" s="1">
        <v>99</v>
      </c>
      <c r="V96" s="1">
        <v>1239</v>
      </c>
      <c r="W96" s="1">
        <v>6830</v>
      </c>
      <c r="X96" s="1">
        <v>299</v>
      </c>
      <c r="Y96" s="114">
        <v>1.1200000000000001</v>
      </c>
      <c r="AA96" s="1">
        <f t="shared" si="51"/>
        <v>41719</v>
      </c>
      <c r="AB96" s="1">
        <f t="shared" si="51"/>
        <v>2478</v>
      </c>
      <c r="AC96" s="1">
        <f t="shared" si="52"/>
        <v>13670</v>
      </c>
      <c r="AD96" s="1">
        <f t="shared" si="53"/>
        <v>598</v>
      </c>
      <c r="AE96" s="1">
        <f t="shared" si="61"/>
        <v>-48</v>
      </c>
      <c r="AF96" s="1">
        <f t="shared" si="54"/>
        <v>81</v>
      </c>
      <c r="AG96" s="1">
        <f t="shared" si="54"/>
        <v>0</v>
      </c>
      <c r="AH96" s="1">
        <f t="shared" si="54"/>
        <v>5</v>
      </c>
      <c r="AI96" s="1">
        <f t="shared" si="62"/>
        <v>38</v>
      </c>
      <c r="AJ96" s="9">
        <f t="shared" si="35"/>
        <v>3.568870852232036E-2</v>
      </c>
      <c r="AK96" s="9">
        <f t="shared" si="36"/>
        <v>0.16755999999999999</v>
      </c>
      <c r="AL96" s="9">
        <f t="shared" si="37"/>
        <v>2.478E-2</v>
      </c>
      <c r="AM96" s="9">
        <f t="shared" si="38"/>
        <v>0.1368</v>
      </c>
      <c r="AN96" s="9">
        <f t="shared" si="39"/>
        <v>5.9800000000000001E-3</v>
      </c>
      <c r="AO96" s="9">
        <f t="shared" si="40"/>
        <v>7.6000000000000004E-4</v>
      </c>
      <c r="AP96" s="1">
        <f t="shared" si="55"/>
        <v>-48</v>
      </c>
      <c r="AQ96" s="1">
        <f t="shared" si="55"/>
        <v>81</v>
      </c>
      <c r="AS96" s="1">
        <f t="shared" si="56"/>
        <v>5</v>
      </c>
      <c r="AT96" s="1">
        <f t="shared" si="63"/>
        <v>38</v>
      </c>
      <c r="AU96" s="1">
        <f t="shared" si="41"/>
        <v>8368</v>
      </c>
      <c r="AV96" s="9">
        <f t="shared" si="57"/>
        <v>0.16736000000000001</v>
      </c>
      <c r="AW96" s="9">
        <f t="shared" si="42"/>
        <v>2.478E-2</v>
      </c>
      <c r="AX96" s="9">
        <f t="shared" si="43"/>
        <v>0.1366</v>
      </c>
      <c r="AY96" s="9">
        <f t="shared" si="44"/>
        <v>5.9800000000000001E-3</v>
      </c>
      <c r="AZ96" s="9">
        <f t="shared" si="45"/>
        <v>7.6000000000000004E-4</v>
      </c>
      <c r="BA96" s="1">
        <f t="shared" si="58"/>
        <v>3.5731357552581264E-2</v>
      </c>
      <c r="BB96" s="7"/>
      <c r="BC96" s="7"/>
      <c r="BD96" s="7"/>
      <c r="BE96" s="7"/>
      <c r="BF96" s="7"/>
      <c r="BG96" s="7"/>
      <c r="BH96" s="7"/>
      <c r="BI96" s="7"/>
      <c r="BJ96" s="7">
        <f t="shared" ref="BJ96:BK111" si="65">+BJ95+1</f>
        <v>98</v>
      </c>
      <c r="BK96" s="7">
        <f t="shared" si="65"/>
        <v>83</v>
      </c>
      <c r="BM96" s="74"/>
      <c r="BT96" s="7"/>
      <c r="BU96" s="7"/>
      <c r="BV96" s="7"/>
      <c r="BW96" s="7"/>
      <c r="BX96" s="7"/>
      <c r="CA96" s="7"/>
      <c r="CB96" s="7"/>
      <c r="CC96" s="7"/>
      <c r="CD96" s="7"/>
      <c r="CE96" s="7"/>
      <c r="CF96" s="7"/>
      <c r="CG96" s="7"/>
    </row>
    <row r="97" spans="1:85" s="1" customFormat="1" x14ac:dyDescent="0.3">
      <c r="A97" s="7"/>
      <c r="B97" s="1">
        <f t="shared" si="34"/>
        <v>8414</v>
      </c>
      <c r="C97" s="1">
        <v>84</v>
      </c>
      <c r="D97" s="1">
        <v>41584</v>
      </c>
      <c r="E97" s="1">
        <v>1194</v>
      </c>
      <c r="F97" s="1">
        <v>0</v>
      </c>
      <c r="G97" s="1">
        <v>6917</v>
      </c>
      <c r="H97" s="1">
        <v>0</v>
      </c>
      <c r="I97" s="1">
        <v>303</v>
      </c>
      <c r="J97" s="5">
        <v>43.27</v>
      </c>
      <c r="K97" s="5">
        <v>1.34</v>
      </c>
      <c r="L97" s="5">
        <v>25.4</v>
      </c>
      <c r="M97" s="111">
        <v>1.1200000000000001</v>
      </c>
      <c r="N97" s="1">
        <v>3960</v>
      </c>
      <c r="O97" s="1">
        <v>4445</v>
      </c>
      <c r="P97" s="1">
        <v>4183</v>
      </c>
      <c r="Q97" s="1">
        <v>258</v>
      </c>
      <c r="R97" s="1">
        <v>3</v>
      </c>
      <c r="S97" s="1">
        <v>0</v>
      </c>
      <c r="T97" s="1">
        <v>941</v>
      </c>
      <c r="U97" s="1">
        <v>96</v>
      </c>
      <c r="V97" s="1">
        <v>1194</v>
      </c>
      <c r="W97" s="1">
        <v>6907</v>
      </c>
      <c r="X97" s="1">
        <v>303</v>
      </c>
      <c r="Y97" s="114">
        <v>1.1200000000000001</v>
      </c>
      <c r="AA97" s="1">
        <f t="shared" si="51"/>
        <v>41680</v>
      </c>
      <c r="AB97" s="1">
        <f t="shared" si="51"/>
        <v>2388</v>
      </c>
      <c r="AC97" s="1">
        <f t="shared" si="52"/>
        <v>13824</v>
      </c>
      <c r="AD97" s="1">
        <f t="shared" si="53"/>
        <v>606</v>
      </c>
      <c r="AE97" s="1">
        <f t="shared" si="61"/>
        <v>-45</v>
      </c>
      <c r="AF97" s="1">
        <f t="shared" si="54"/>
        <v>77</v>
      </c>
      <c r="AG97" s="1">
        <f t="shared" si="54"/>
        <v>0</v>
      </c>
      <c r="AH97" s="1">
        <f t="shared" si="54"/>
        <v>4</v>
      </c>
      <c r="AI97" s="1">
        <f t="shared" si="62"/>
        <v>36</v>
      </c>
      <c r="AJ97" s="9">
        <f t="shared" si="35"/>
        <v>3.6011409555502735E-2</v>
      </c>
      <c r="AK97" s="9">
        <f t="shared" si="36"/>
        <v>0.16828000000000001</v>
      </c>
      <c r="AL97" s="9">
        <f t="shared" si="37"/>
        <v>2.3879999999999998E-2</v>
      </c>
      <c r="AM97" s="9">
        <f t="shared" si="38"/>
        <v>0.13833999999999999</v>
      </c>
      <c r="AN97" s="9">
        <f t="shared" si="39"/>
        <v>6.0600000000000003E-3</v>
      </c>
      <c r="AO97" s="9">
        <f t="shared" si="40"/>
        <v>7.2000000000000005E-4</v>
      </c>
      <c r="AP97" s="1">
        <f t="shared" si="55"/>
        <v>-45</v>
      </c>
      <c r="AQ97" s="1">
        <f t="shared" si="55"/>
        <v>77</v>
      </c>
      <c r="AS97" s="1">
        <f t="shared" si="56"/>
        <v>4</v>
      </c>
      <c r="AT97" s="1">
        <f t="shared" si="63"/>
        <v>36</v>
      </c>
      <c r="AU97" s="1">
        <f t="shared" si="41"/>
        <v>8404</v>
      </c>
      <c r="AV97" s="9">
        <f t="shared" si="57"/>
        <v>0.16808000000000001</v>
      </c>
      <c r="AW97" s="9">
        <f t="shared" si="42"/>
        <v>2.3879999999999998E-2</v>
      </c>
      <c r="AX97" s="9">
        <f t="shared" si="43"/>
        <v>0.13814000000000001</v>
      </c>
      <c r="AY97" s="9">
        <f t="shared" si="44"/>
        <v>6.0600000000000003E-3</v>
      </c>
      <c r="AZ97" s="9">
        <f t="shared" si="45"/>
        <v>7.2000000000000005E-4</v>
      </c>
      <c r="BA97" s="1">
        <f t="shared" si="58"/>
        <v>3.6054259876249405E-2</v>
      </c>
      <c r="BB97" s="7"/>
      <c r="BC97" s="7"/>
      <c r="BD97" s="7"/>
      <c r="BE97" s="7"/>
      <c r="BF97" s="7"/>
      <c r="BG97" s="7"/>
      <c r="BH97" s="7"/>
      <c r="BI97" s="7"/>
      <c r="BJ97" s="7">
        <f t="shared" si="65"/>
        <v>99</v>
      </c>
      <c r="BK97" s="7">
        <f t="shared" si="65"/>
        <v>84</v>
      </c>
      <c r="BM97" s="74"/>
      <c r="BT97" s="7"/>
      <c r="BU97" s="7"/>
      <c r="BV97" s="7"/>
      <c r="BW97" s="7"/>
      <c r="BX97" s="7"/>
      <c r="CA97" s="7"/>
      <c r="CB97" s="7"/>
      <c r="CC97" s="7"/>
      <c r="CD97" s="7"/>
      <c r="CE97" s="7"/>
      <c r="CF97" s="7"/>
      <c r="CG97" s="7"/>
    </row>
    <row r="98" spans="1:85" s="1" customFormat="1" x14ac:dyDescent="0.3">
      <c r="A98" s="7"/>
      <c r="B98" s="1">
        <f t="shared" si="34"/>
        <v>8447</v>
      </c>
      <c r="C98" s="1">
        <v>85</v>
      </c>
      <c r="D98" s="1">
        <v>41551</v>
      </c>
      <c r="E98" s="1">
        <v>1152</v>
      </c>
      <c r="F98" s="1">
        <v>0</v>
      </c>
      <c r="G98" s="1">
        <v>6988</v>
      </c>
      <c r="H98" s="1">
        <v>0</v>
      </c>
      <c r="I98" s="1">
        <v>307</v>
      </c>
      <c r="J98" s="5">
        <v>43.25</v>
      </c>
      <c r="K98" s="5">
        <v>1.34</v>
      </c>
      <c r="L98" s="5">
        <v>25.5</v>
      </c>
      <c r="M98" s="111">
        <v>1.1200000000000001</v>
      </c>
      <c r="N98" s="1">
        <v>3983</v>
      </c>
      <c r="O98" s="1">
        <v>4454</v>
      </c>
      <c r="P98" s="1">
        <v>4191</v>
      </c>
      <c r="Q98" s="1">
        <v>259</v>
      </c>
      <c r="R98" s="1">
        <v>3</v>
      </c>
      <c r="S98" s="1">
        <v>0</v>
      </c>
      <c r="T98" s="1">
        <v>915</v>
      </c>
      <c r="U98" s="1">
        <v>93</v>
      </c>
      <c r="V98" s="1">
        <v>1152</v>
      </c>
      <c r="W98" s="1">
        <v>6978</v>
      </c>
      <c r="X98" s="1">
        <v>307</v>
      </c>
      <c r="Y98" s="114">
        <v>1.1100000000000001</v>
      </c>
      <c r="AA98" s="1">
        <f t="shared" si="51"/>
        <v>41644</v>
      </c>
      <c r="AB98" s="1">
        <f t="shared" si="51"/>
        <v>2304</v>
      </c>
      <c r="AC98" s="1">
        <f t="shared" si="52"/>
        <v>13966</v>
      </c>
      <c r="AD98" s="1">
        <f t="shared" si="53"/>
        <v>614</v>
      </c>
      <c r="AE98" s="1">
        <f t="shared" si="61"/>
        <v>-42</v>
      </c>
      <c r="AF98" s="1">
        <f t="shared" si="54"/>
        <v>71</v>
      </c>
      <c r="AG98" s="1">
        <f t="shared" si="54"/>
        <v>0</v>
      </c>
      <c r="AH98" s="1">
        <f t="shared" si="54"/>
        <v>4</v>
      </c>
      <c r="AI98" s="1">
        <f t="shared" si="62"/>
        <v>33</v>
      </c>
      <c r="AJ98" s="9">
        <f t="shared" si="35"/>
        <v>3.6344264235823369E-2</v>
      </c>
      <c r="AK98" s="9">
        <f t="shared" si="36"/>
        <v>0.16894000000000001</v>
      </c>
      <c r="AL98" s="9">
        <f t="shared" si="37"/>
        <v>2.3040000000000001E-2</v>
      </c>
      <c r="AM98" s="9">
        <f t="shared" si="38"/>
        <v>0.13976</v>
      </c>
      <c r="AN98" s="9">
        <f t="shared" si="39"/>
        <v>6.1399999999999996E-3</v>
      </c>
      <c r="AO98" s="9">
        <f t="shared" si="40"/>
        <v>6.6E-4</v>
      </c>
      <c r="AP98" s="1">
        <f t="shared" si="55"/>
        <v>-42</v>
      </c>
      <c r="AQ98" s="1">
        <f t="shared" si="55"/>
        <v>71</v>
      </c>
      <c r="AS98" s="1">
        <f t="shared" si="56"/>
        <v>4</v>
      </c>
      <c r="AT98" s="1">
        <f t="shared" si="63"/>
        <v>33</v>
      </c>
      <c r="AU98" s="1">
        <f t="shared" si="41"/>
        <v>8437</v>
      </c>
      <c r="AV98" s="9">
        <f t="shared" si="57"/>
        <v>0.16874</v>
      </c>
      <c r="AW98" s="9">
        <f t="shared" si="42"/>
        <v>2.3040000000000001E-2</v>
      </c>
      <c r="AX98" s="9">
        <f t="shared" si="43"/>
        <v>0.13955999999999999</v>
      </c>
      <c r="AY98" s="9">
        <f t="shared" si="44"/>
        <v>6.1399999999999996E-3</v>
      </c>
      <c r="AZ98" s="9">
        <f t="shared" si="45"/>
        <v>6.6E-4</v>
      </c>
      <c r="BA98" s="1">
        <f t="shared" si="58"/>
        <v>3.6387341472087234E-2</v>
      </c>
      <c r="BB98" s="7"/>
      <c r="BC98" s="7"/>
      <c r="BD98" s="7"/>
      <c r="BE98" s="7"/>
      <c r="BF98" s="7"/>
      <c r="BG98" s="7"/>
      <c r="BH98" s="7"/>
      <c r="BI98" s="7"/>
      <c r="BJ98" s="7">
        <f t="shared" si="65"/>
        <v>100</v>
      </c>
      <c r="BK98" s="7">
        <f t="shared" si="65"/>
        <v>85</v>
      </c>
      <c r="BM98" s="74"/>
      <c r="BT98" s="7"/>
      <c r="BU98" s="7"/>
      <c r="BV98" s="7"/>
      <c r="BW98" s="7"/>
      <c r="BX98" s="7"/>
      <c r="CA98" s="7"/>
      <c r="CB98" s="7"/>
      <c r="CC98" s="7"/>
      <c r="CD98" s="7"/>
      <c r="CE98" s="7"/>
      <c r="CF98" s="7"/>
      <c r="CG98" s="7"/>
    </row>
    <row r="99" spans="1:85" s="1" customFormat="1" x14ac:dyDescent="0.3">
      <c r="A99" s="7"/>
      <c r="B99" s="1">
        <f t="shared" si="34"/>
        <v>8574</v>
      </c>
      <c r="C99" s="1">
        <v>86</v>
      </c>
      <c r="D99" s="1">
        <v>41423</v>
      </c>
      <c r="E99" s="1">
        <v>1209</v>
      </c>
      <c r="F99" s="1">
        <v>0</v>
      </c>
      <c r="G99" s="1">
        <v>7055</v>
      </c>
      <c r="H99" s="1">
        <v>0</v>
      </c>
      <c r="I99" s="1">
        <v>310</v>
      </c>
      <c r="J99" s="5">
        <v>43.37</v>
      </c>
      <c r="K99" s="5">
        <v>1.34</v>
      </c>
      <c r="L99" s="5">
        <v>25.5</v>
      </c>
      <c r="M99" s="111">
        <v>1.1100000000000001</v>
      </c>
      <c r="N99" s="1">
        <v>4010</v>
      </c>
      <c r="O99" s="1">
        <v>4555</v>
      </c>
      <c r="P99" s="1">
        <v>4292</v>
      </c>
      <c r="Q99" s="1">
        <v>259</v>
      </c>
      <c r="R99" s="1">
        <v>3</v>
      </c>
      <c r="S99" s="1">
        <v>0</v>
      </c>
      <c r="T99" s="1">
        <v>892</v>
      </c>
      <c r="U99" s="1">
        <v>91</v>
      </c>
      <c r="V99" s="1">
        <v>1209</v>
      </c>
      <c r="W99" s="1">
        <v>7045</v>
      </c>
      <c r="X99" s="1">
        <v>310</v>
      </c>
      <c r="Y99" s="114">
        <v>1.1100000000000001</v>
      </c>
      <c r="AA99" s="1">
        <f t="shared" si="51"/>
        <v>41514</v>
      </c>
      <c r="AB99" s="1">
        <f t="shared" si="51"/>
        <v>2418</v>
      </c>
      <c r="AC99" s="1">
        <f t="shared" si="52"/>
        <v>14100</v>
      </c>
      <c r="AD99" s="1">
        <f t="shared" si="53"/>
        <v>620</v>
      </c>
      <c r="AE99" s="1">
        <f t="shared" si="61"/>
        <v>57</v>
      </c>
      <c r="AF99" s="1">
        <f t="shared" si="54"/>
        <v>67</v>
      </c>
      <c r="AG99" s="1">
        <f t="shared" si="54"/>
        <v>0</v>
      </c>
      <c r="AH99" s="1">
        <f t="shared" si="54"/>
        <v>3</v>
      </c>
      <c r="AI99" s="1">
        <f t="shared" si="62"/>
        <v>127</v>
      </c>
      <c r="AJ99" s="9">
        <f t="shared" si="35"/>
        <v>3.615581992069046E-2</v>
      </c>
      <c r="AK99" s="9">
        <f t="shared" si="36"/>
        <v>0.17147999999999999</v>
      </c>
      <c r="AL99" s="9">
        <f t="shared" si="37"/>
        <v>2.418E-2</v>
      </c>
      <c r="AM99" s="9">
        <f t="shared" si="38"/>
        <v>0.1411</v>
      </c>
      <c r="AN99" s="9">
        <f t="shared" si="39"/>
        <v>6.1999999999999998E-3</v>
      </c>
      <c r="AO99" s="9">
        <f t="shared" si="40"/>
        <v>2.5400000000000002E-3</v>
      </c>
      <c r="AP99" s="1">
        <f t="shared" si="55"/>
        <v>57</v>
      </c>
      <c r="AQ99" s="1">
        <f t="shared" si="55"/>
        <v>67</v>
      </c>
      <c r="AS99" s="1">
        <f t="shared" si="56"/>
        <v>3</v>
      </c>
      <c r="AT99" s="1">
        <f t="shared" si="63"/>
        <v>127</v>
      </c>
      <c r="AU99" s="1">
        <f t="shared" si="41"/>
        <v>8564</v>
      </c>
      <c r="AV99" s="9">
        <f t="shared" si="57"/>
        <v>0.17127999999999999</v>
      </c>
      <c r="AW99" s="9">
        <f t="shared" si="42"/>
        <v>2.418E-2</v>
      </c>
      <c r="AX99" s="9">
        <f t="shared" si="43"/>
        <v>0.1409</v>
      </c>
      <c r="AY99" s="9">
        <f t="shared" si="44"/>
        <v>6.1999999999999998E-3</v>
      </c>
      <c r="AZ99" s="9">
        <f t="shared" si="45"/>
        <v>2.5400000000000002E-3</v>
      </c>
      <c r="BA99" s="1">
        <f t="shared" si="58"/>
        <v>3.6198038299859882E-2</v>
      </c>
      <c r="BB99" s="7"/>
      <c r="BC99" s="7"/>
      <c r="BD99" s="7"/>
      <c r="BE99" s="7"/>
      <c r="BF99" s="7"/>
      <c r="BG99" s="7"/>
      <c r="BH99" s="7"/>
      <c r="BI99" s="7"/>
      <c r="BJ99" s="7">
        <f t="shared" si="65"/>
        <v>101</v>
      </c>
      <c r="BK99" s="7">
        <f t="shared" si="65"/>
        <v>86</v>
      </c>
      <c r="BM99" s="74"/>
      <c r="BT99" s="7"/>
      <c r="BU99" s="7"/>
      <c r="BV99" s="7"/>
      <c r="BW99" s="7"/>
      <c r="BX99" s="7"/>
      <c r="CA99" s="7"/>
      <c r="CB99" s="7"/>
      <c r="CC99" s="7"/>
      <c r="CD99" s="7"/>
      <c r="CE99" s="7"/>
      <c r="CF99" s="7"/>
      <c r="CG99" s="7"/>
    </row>
    <row r="100" spans="1:85" s="1" customFormat="1" x14ac:dyDescent="0.3">
      <c r="A100" s="7"/>
      <c r="B100" s="1">
        <f t="shared" si="34"/>
        <v>8659</v>
      </c>
      <c r="C100" s="1">
        <v>87</v>
      </c>
      <c r="D100" s="1">
        <v>41338</v>
      </c>
      <c r="E100" s="1">
        <v>1244</v>
      </c>
      <c r="F100" s="1">
        <v>0</v>
      </c>
      <c r="G100" s="1">
        <v>7102</v>
      </c>
      <c r="H100" s="1">
        <v>0</v>
      </c>
      <c r="I100" s="1">
        <v>313</v>
      </c>
      <c r="J100" s="5">
        <v>43.49</v>
      </c>
      <c r="K100" s="5">
        <v>1.35</v>
      </c>
      <c r="L100" s="5">
        <v>25.5</v>
      </c>
      <c r="M100" s="111">
        <v>1.1100000000000001</v>
      </c>
      <c r="N100" s="1">
        <v>4036</v>
      </c>
      <c r="O100" s="1">
        <v>4615</v>
      </c>
      <c r="P100" s="1">
        <v>4351</v>
      </c>
      <c r="Q100" s="1">
        <v>259</v>
      </c>
      <c r="R100" s="1">
        <v>3</v>
      </c>
      <c r="S100" s="1">
        <v>0</v>
      </c>
      <c r="T100" s="1">
        <v>886</v>
      </c>
      <c r="U100" s="1">
        <v>90</v>
      </c>
      <c r="V100" s="1">
        <v>1244</v>
      </c>
      <c r="W100" s="1">
        <v>7092</v>
      </c>
      <c r="X100" s="1">
        <v>313</v>
      </c>
      <c r="Y100" s="114">
        <v>1.1000000000000001</v>
      </c>
      <c r="AA100" s="1">
        <f t="shared" si="51"/>
        <v>41428</v>
      </c>
      <c r="AB100" s="1">
        <f t="shared" si="51"/>
        <v>2488</v>
      </c>
      <c r="AC100" s="1">
        <f t="shared" si="52"/>
        <v>14194</v>
      </c>
      <c r="AD100" s="1">
        <f t="shared" si="53"/>
        <v>626</v>
      </c>
      <c r="AE100" s="1">
        <f t="shared" si="61"/>
        <v>35</v>
      </c>
      <c r="AF100" s="1">
        <f t="shared" si="54"/>
        <v>47</v>
      </c>
      <c r="AG100" s="1">
        <f t="shared" si="54"/>
        <v>0</v>
      </c>
      <c r="AH100" s="1">
        <f t="shared" si="54"/>
        <v>3</v>
      </c>
      <c r="AI100" s="1">
        <f t="shared" si="62"/>
        <v>85</v>
      </c>
      <c r="AJ100" s="9">
        <f t="shared" si="35"/>
        <v>3.6147361127150938E-2</v>
      </c>
      <c r="AK100" s="9">
        <f t="shared" si="36"/>
        <v>0.17318</v>
      </c>
      <c r="AL100" s="9">
        <f t="shared" si="37"/>
        <v>2.4879999999999999E-2</v>
      </c>
      <c r="AM100" s="9">
        <f t="shared" si="38"/>
        <v>0.14204</v>
      </c>
      <c r="AN100" s="9">
        <f t="shared" si="39"/>
        <v>6.2599999999999999E-3</v>
      </c>
      <c r="AO100" s="9">
        <f t="shared" si="40"/>
        <v>1.6999999999999999E-3</v>
      </c>
      <c r="AP100" s="1">
        <f t="shared" si="55"/>
        <v>35</v>
      </c>
      <c r="AQ100" s="1">
        <f t="shared" si="55"/>
        <v>47</v>
      </c>
      <c r="AS100" s="1">
        <f t="shared" si="56"/>
        <v>3</v>
      </c>
      <c r="AT100" s="1">
        <f t="shared" si="63"/>
        <v>85</v>
      </c>
      <c r="AU100" s="1">
        <f t="shared" si="41"/>
        <v>8649</v>
      </c>
      <c r="AV100" s="9">
        <f t="shared" si="57"/>
        <v>0.17297999999999999</v>
      </c>
      <c r="AW100" s="9">
        <f t="shared" si="42"/>
        <v>2.4879999999999999E-2</v>
      </c>
      <c r="AX100" s="9">
        <f t="shared" si="43"/>
        <v>0.14183999999999999</v>
      </c>
      <c r="AY100" s="9">
        <f t="shared" si="44"/>
        <v>6.2599999999999999E-3</v>
      </c>
      <c r="AZ100" s="9">
        <f t="shared" si="45"/>
        <v>1.6999999999999999E-3</v>
      </c>
      <c r="BA100" s="1">
        <f t="shared" si="58"/>
        <v>3.6189154815585614E-2</v>
      </c>
      <c r="BB100" s="7"/>
      <c r="BC100" s="7"/>
      <c r="BD100" s="7"/>
      <c r="BE100" s="7"/>
      <c r="BF100" s="7"/>
      <c r="BG100" s="7"/>
      <c r="BH100" s="7"/>
      <c r="BI100" s="7"/>
      <c r="BJ100" s="7">
        <f t="shared" si="65"/>
        <v>102</v>
      </c>
      <c r="BK100" s="7">
        <f t="shared" si="65"/>
        <v>87</v>
      </c>
      <c r="BM100" s="74"/>
      <c r="BT100" s="7"/>
      <c r="BU100" s="7"/>
      <c r="BV100" s="7"/>
      <c r="BW100" s="7"/>
      <c r="BX100" s="7"/>
      <c r="CA100" s="7"/>
      <c r="CB100" s="7"/>
      <c r="CC100" s="7"/>
      <c r="CD100" s="7"/>
      <c r="CE100" s="7"/>
      <c r="CF100" s="7"/>
      <c r="CG100" s="7"/>
    </row>
    <row r="101" spans="1:85" s="1" customFormat="1" x14ac:dyDescent="0.3">
      <c r="A101" s="7"/>
      <c r="B101" s="1">
        <f t="shared" si="34"/>
        <v>8878</v>
      </c>
      <c r="C101" s="1">
        <v>88</v>
      </c>
      <c r="D101" s="1">
        <v>41120</v>
      </c>
      <c r="E101" s="1">
        <v>1210</v>
      </c>
      <c r="F101" s="1">
        <v>0</v>
      </c>
      <c r="G101" s="1">
        <v>7343</v>
      </c>
      <c r="H101" s="1">
        <v>0</v>
      </c>
      <c r="I101" s="1">
        <v>325</v>
      </c>
      <c r="J101" s="5">
        <v>43.61</v>
      </c>
      <c r="K101" s="5">
        <v>1.35</v>
      </c>
      <c r="L101" s="5">
        <v>25.5</v>
      </c>
      <c r="M101" s="111">
        <v>1.1000000000000001</v>
      </c>
      <c r="N101" s="1">
        <v>4148</v>
      </c>
      <c r="O101" s="1">
        <v>4720</v>
      </c>
      <c r="P101" s="1">
        <v>4451</v>
      </c>
      <c r="Q101" s="1">
        <v>265</v>
      </c>
      <c r="R101" s="1">
        <v>3</v>
      </c>
      <c r="S101" s="1">
        <v>0</v>
      </c>
      <c r="T101" s="1">
        <v>848</v>
      </c>
      <c r="U101" s="1">
        <v>85</v>
      </c>
      <c r="V101" s="1">
        <v>1210</v>
      </c>
      <c r="W101" s="1">
        <v>7333</v>
      </c>
      <c r="X101" s="1">
        <v>325</v>
      </c>
      <c r="Y101" s="114">
        <v>1.0900000000000001</v>
      </c>
      <c r="AA101" s="1">
        <f t="shared" si="51"/>
        <v>41205</v>
      </c>
      <c r="AB101" s="1">
        <f t="shared" si="51"/>
        <v>2420</v>
      </c>
      <c r="AC101" s="1">
        <f t="shared" si="52"/>
        <v>14676</v>
      </c>
      <c r="AD101" s="1">
        <f t="shared" si="53"/>
        <v>650</v>
      </c>
      <c r="AE101" s="1">
        <f t="shared" si="61"/>
        <v>-34</v>
      </c>
      <c r="AF101" s="1">
        <f t="shared" si="54"/>
        <v>241</v>
      </c>
      <c r="AG101" s="1">
        <f t="shared" si="54"/>
        <v>0</v>
      </c>
      <c r="AH101" s="1">
        <f t="shared" si="54"/>
        <v>12</v>
      </c>
      <c r="AI101" s="1">
        <f t="shared" si="62"/>
        <v>219</v>
      </c>
      <c r="AJ101" s="9">
        <f t="shared" si="35"/>
        <v>3.6607343996395585E-2</v>
      </c>
      <c r="AK101" s="9">
        <f t="shared" si="36"/>
        <v>0.17756</v>
      </c>
      <c r="AL101" s="9">
        <f t="shared" si="37"/>
        <v>2.4199999999999999E-2</v>
      </c>
      <c r="AM101" s="9">
        <f t="shared" si="38"/>
        <v>0.14685999999999999</v>
      </c>
      <c r="AN101" s="9">
        <f t="shared" si="39"/>
        <v>6.4999999999999997E-3</v>
      </c>
      <c r="AO101" s="9">
        <f t="shared" si="40"/>
        <v>4.3800000000000002E-3</v>
      </c>
      <c r="AP101" s="1">
        <f t="shared" si="55"/>
        <v>-34</v>
      </c>
      <c r="AQ101" s="1">
        <f t="shared" si="55"/>
        <v>241</v>
      </c>
      <c r="AS101" s="1">
        <f t="shared" si="56"/>
        <v>12</v>
      </c>
      <c r="AT101" s="1">
        <f t="shared" si="63"/>
        <v>219</v>
      </c>
      <c r="AU101" s="1">
        <f t="shared" si="41"/>
        <v>8868</v>
      </c>
      <c r="AV101" s="9">
        <f t="shared" si="57"/>
        <v>0.17735999999999999</v>
      </c>
      <c r="AW101" s="9">
        <f t="shared" si="42"/>
        <v>2.4199999999999999E-2</v>
      </c>
      <c r="AX101" s="9">
        <f t="shared" si="43"/>
        <v>0.14666000000000001</v>
      </c>
      <c r="AY101" s="9">
        <f t="shared" si="44"/>
        <v>6.4999999999999997E-3</v>
      </c>
      <c r="AZ101" s="9">
        <f t="shared" si="45"/>
        <v>4.3800000000000002E-3</v>
      </c>
      <c r="BA101" s="1">
        <f t="shared" si="58"/>
        <v>3.6648624267027516E-2</v>
      </c>
      <c r="BB101" s="7"/>
      <c r="BC101" s="7"/>
      <c r="BD101" s="7"/>
      <c r="BE101" s="7"/>
      <c r="BF101" s="7"/>
      <c r="BG101" s="7"/>
      <c r="BH101" s="7"/>
      <c r="BI101" s="7"/>
      <c r="BJ101" s="7">
        <f t="shared" si="65"/>
        <v>103</v>
      </c>
      <c r="BK101" s="7">
        <f t="shared" si="65"/>
        <v>88</v>
      </c>
      <c r="BM101" s="74"/>
      <c r="BT101" s="7"/>
      <c r="BU101" s="7"/>
      <c r="BV101" s="7"/>
      <c r="BW101" s="7"/>
      <c r="BX101" s="7"/>
      <c r="CA101" s="7"/>
      <c r="CB101" s="7"/>
      <c r="CC101" s="7"/>
      <c r="CD101" s="7"/>
      <c r="CE101" s="7"/>
      <c r="CF101" s="7"/>
      <c r="CG101" s="7"/>
    </row>
    <row r="102" spans="1:85" s="1" customFormat="1" x14ac:dyDescent="0.3">
      <c r="A102" s="7"/>
      <c r="B102" s="1">
        <f t="shared" si="34"/>
        <v>9206</v>
      </c>
      <c r="C102" s="1">
        <v>89</v>
      </c>
      <c r="D102" s="1">
        <v>40791</v>
      </c>
      <c r="E102" s="1">
        <v>1259</v>
      </c>
      <c r="F102" s="1">
        <v>0</v>
      </c>
      <c r="G102" s="1">
        <v>7610</v>
      </c>
      <c r="H102" s="1">
        <v>0</v>
      </c>
      <c r="I102" s="1">
        <v>337</v>
      </c>
      <c r="J102" s="5">
        <v>43.74</v>
      </c>
      <c r="K102" s="5">
        <v>1.35</v>
      </c>
      <c r="L102" s="5">
        <v>25.5</v>
      </c>
      <c r="M102" s="111">
        <v>1.0900000000000001</v>
      </c>
      <c r="N102" s="1">
        <v>4280</v>
      </c>
      <c r="O102" s="1">
        <v>4917</v>
      </c>
      <c r="P102" s="1">
        <v>4640</v>
      </c>
      <c r="Q102" s="1">
        <v>272</v>
      </c>
      <c r="R102" s="1">
        <v>4</v>
      </c>
      <c r="S102" s="1">
        <v>0</v>
      </c>
      <c r="T102" s="1">
        <v>815</v>
      </c>
      <c r="U102" s="1">
        <v>82</v>
      </c>
      <c r="V102" s="1">
        <v>1259</v>
      </c>
      <c r="W102" s="1">
        <v>7600</v>
      </c>
      <c r="X102" s="1">
        <v>337</v>
      </c>
      <c r="Y102" s="114">
        <v>1.08</v>
      </c>
      <c r="AA102" s="1">
        <f t="shared" si="51"/>
        <v>40873</v>
      </c>
      <c r="AB102" s="1">
        <f t="shared" si="51"/>
        <v>2518</v>
      </c>
      <c r="AC102" s="1">
        <f t="shared" si="52"/>
        <v>15210</v>
      </c>
      <c r="AD102" s="1">
        <f t="shared" si="53"/>
        <v>674</v>
      </c>
      <c r="AE102" s="1">
        <f t="shared" si="61"/>
        <v>49</v>
      </c>
      <c r="AF102" s="1">
        <f t="shared" si="54"/>
        <v>267</v>
      </c>
      <c r="AG102" s="1">
        <f t="shared" si="54"/>
        <v>0</v>
      </c>
      <c r="AH102" s="1">
        <f t="shared" si="54"/>
        <v>12</v>
      </c>
      <c r="AI102" s="1">
        <f t="shared" si="62"/>
        <v>328</v>
      </c>
      <c r="AJ102" s="9">
        <f t="shared" si="35"/>
        <v>3.6606560938518357E-2</v>
      </c>
      <c r="AK102" s="9">
        <f t="shared" si="36"/>
        <v>0.18412000000000001</v>
      </c>
      <c r="AL102" s="9">
        <f t="shared" si="37"/>
        <v>2.5180000000000001E-2</v>
      </c>
      <c r="AM102" s="9">
        <f t="shared" si="38"/>
        <v>0.1522</v>
      </c>
      <c r="AN102" s="9">
        <f t="shared" si="39"/>
        <v>6.7400000000000003E-3</v>
      </c>
      <c r="AO102" s="9">
        <f t="shared" si="40"/>
        <v>6.5599999999999999E-3</v>
      </c>
      <c r="AP102" s="1">
        <f t="shared" si="55"/>
        <v>49</v>
      </c>
      <c r="AQ102" s="1">
        <f t="shared" si="55"/>
        <v>267</v>
      </c>
      <c r="AS102" s="1">
        <f t="shared" si="56"/>
        <v>12</v>
      </c>
      <c r="AT102" s="1">
        <f t="shared" si="63"/>
        <v>328</v>
      </c>
      <c r="AU102" s="1">
        <f t="shared" si="41"/>
        <v>9196</v>
      </c>
      <c r="AV102" s="9">
        <f t="shared" si="57"/>
        <v>0.18392</v>
      </c>
      <c r="AW102" s="9">
        <f t="shared" si="42"/>
        <v>2.5180000000000001E-2</v>
      </c>
      <c r="AX102" s="9">
        <f t="shared" si="43"/>
        <v>0.152</v>
      </c>
      <c r="AY102" s="9">
        <f t="shared" si="44"/>
        <v>6.7400000000000003E-3</v>
      </c>
      <c r="AZ102" s="9">
        <f t="shared" si="45"/>
        <v>6.5599999999999999E-3</v>
      </c>
      <c r="BA102" s="1">
        <f t="shared" si="58"/>
        <v>3.6646367986080904E-2</v>
      </c>
      <c r="BB102" s="7"/>
      <c r="BC102" s="7"/>
      <c r="BD102" s="7"/>
      <c r="BE102" s="7"/>
      <c r="BF102" s="7"/>
      <c r="BG102" s="7"/>
      <c r="BH102" s="7"/>
      <c r="BI102" s="7"/>
      <c r="BJ102" s="7">
        <f t="shared" si="65"/>
        <v>104</v>
      </c>
      <c r="BK102" s="7">
        <f t="shared" si="65"/>
        <v>89</v>
      </c>
      <c r="BM102" s="74"/>
      <c r="BT102" s="7"/>
      <c r="BU102" s="7"/>
      <c r="BV102" s="7"/>
      <c r="BW102" s="7"/>
      <c r="BX102" s="7"/>
      <c r="CA102" s="7"/>
      <c r="CB102" s="7"/>
      <c r="CC102" s="7"/>
      <c r="CD102" s="7"/>
      <c r="CE102" s="7"/>
      <c r="CF102" s="7"/>
      <c r="CG102" s="7"/>
    </row>
    <row r="103" spans="1:85" s="1" customFormat="1" x14ac:dyDescent="0.3">
      <c r="A103" s="7"/>
      <c r="B103" s="1">
        <f t="shared" si="34"/>
        <v>9478</v>
      </c>
      <c r="C103" s="1">
        <v>90</v>
      </c>
      <c r="D103" s="1">
        <v>40520</v>
      </c>
      <c r="E103" s="1">
        <v>1261</v>
      </c>
      <c r="F103" s="1">
        <v>0</v>
      </c>
      <c r="G103" s="1">
        <v>7868</v>
      </c>
      <c r="H103" s="1">
        <v>0</v>
      </c>
      <c r="I103" s="1">
        <v>349</v>
      </c>
      <c r="J103" s="5">
        <v>43.87</v>
      </c>
      <c r="K103" s="5">
        <v>1.35</v>
      </c>
      <c r="L103" s="5">
        <v>25.6</v>
      </c>
      <c r="M103" s="111">
        <v>1.08</v>
      </c>
      <c r="N103" s="1">
        <v>4380</v>
      </c>
      <c r="O103" s="1">
        <v>5088</v>
      </c>
      <c r="P103" s="1">
        <v>4802</v>
      </c>
      <c r="Q103" s="1">
        <v>281</v>
      </c>
      <c r="R103" s="1">
        <v>4</v>
      </c>
      <c r="S103" s="1">
        <v>0</v>
      </c>
      <c r="T103" s="1">
        <v>730</v>
      </c>
      <c r="U103" s="1">
        <v>73</v>
      </c>
      <c r="V103" s="1">
        <v>1261</v>
      </c>
      <c r="W103" s="1">
        <v>7858</v>
      </c>
      <c r="X103" s="1">
        <v>349</v>
      </c>
      <c r="Y103" s="114">
        <v>1.07</v>
      </c>
      <c r="AA103" s="1">
        <f t="shared" si="51"/>
        <v>40593</v>
      </c>
      <c r="AB103" s="1">
        <f t="shared" si="51"/>
        <v>2522</v>
      </c>
      <c r="AC103" s="1">
        <f t="shared" si="52"/>
        <v>15726</v>
      </c>
      <c r="AD103" s="1">
        <f t="shared" si="53"/>
        <v>698</v>
      </c>
      <c r="AE103" s="1">
        <f t="shared" si="61"/>
        <v>2</v>
      </c>
      <c r="AF103" s="1">
        <f t="shared" si="54"/>
        <v>258</v>
      </c>
      <c r="AG103" s="1">
        <f t="shared" si="54"/>
        <v>0</v>
      </c>
      <c r="AH103" s="1">
        <f t="shared" si="54"/>
        <v>12</v>
      </c>
      <c r="AI103" s="1">
        <f t="shared" si="62"/>
        <v>272</v>
      </c>
      <c r="AJ103" s="9">
        <f t="shared" si="35"/>
        <v>3.6822114370120278E-2</v>
      </c>
      <c r="AK103" s="9">
        <f t="shared" si="36"/>
        <v>0.18956000000000001</v>
      </c>
      <c r="AL103" s="9">
        <f t="shared" si="37"/>
        <v>2.5219999999999999E-2</v>
      </c>
      <c r="AM103" s="9">
        <f t="shared" si="38"/>
        <v>0.15736</v>
      </c>
      <c r="AN103" s="9">
        <f t="shared" si="39"/>
        <v>6.9800000000000001E-3</v>
      </c>
      <c r="AO103" s="9">
        <f t="shared" si="40"/>
        <v>5.4400000000000004E-3</v>
      </c>
      <c r="AP103" s="1">
        <f t="shared" si="55"/>
        <v>2</v>
      </c>
      <c r="AQ103" s="1">
        <f t="shared" si="55"/>
        <v>258</v>
      </c>
      <c r="AS103" s="1">
        <f t="shared" si="56"/>
        <v>12</v>
      </c>
      <c r="AT103" s="1">
        <f t="shared" si="63"/>
        <v>272</v>
      </c>
      <c r="AU103" s="1">
        <f t="shared" si="41"/>
        <v>9468</v>
      </c>
      <c r="AV103" s="9">
        <f t="shared" si="57"/>
        <v>0.18936</v>
      </c>
      <c r="AW103" s="9">
        <f t="shared" si="42"/>
        <v>2.5219999999999999E-2</v>
      </c>
      <c r="AX103" s="9">
        <f t="shared" si="43"/>
        <v>0.15715999999999999</v>
      </c>
      <c r="AY103" s="9">
        <f t="shared" si="44"/>
        <v>6.9800000000000001E-3</v>
      </c>
      <c r="AZ103" s="9">
        <f t="shared" si="45"/>
        <v>5.4400000000000004E-3</v>
      </c>
      <c r="BA103" s="1">
        <f t="shared" si="58"/>
        <v>3.6861005492184198E-2</v>
      </c>
      <c r="BB103" s="7"/>
      <c r="BC103" s="7"/>
      <c r="BD103" s="7"/>
      <c r="BE103" s="7"/>
      <c r="BF103" s="7"/>
      <c r="BG103" s="7"/>
      <c r="BH103" s="7"/>
      <c r="BI103" s="7"/>
      <c r="BJ103" s="7">
        <f t="shared" si="65"/>
        <v>105</v>
      </c>
      <c r="BK103" s="7">
        <f t="shared" si="65"/>
        <v>90</v>
      </c>
      <c r="BM103" s="74"/>
      <c r="BT103" s="7"/>
      <c r="BU103" s="7"/>
      <c r="BV103" s="7"/>
      <c r="BW103" s="7"/>
      <c r="BX103" s="7"/>
      <c r="CA103" s="7"/>
      <c r="CB103" s="7"/>
      <c r="CC103" s="7"/>
      <c r="CD103" s="7"/>
      <c r="CE103" s="7"/>
      <c r="CF103" s="7"/>
      <c r="CG103" s="7"/>
    </row>
    <row r="104" spans="1:85" s="1" customFormat="1" x14ac:dyDescent="0.3">
      <c r="A104" s="7"/>
      <c r="B104" s="1">
        <f t="shared" si="34"/>
        <v>9657</v>
      </c>
      <c r="C104" s="1">
        <v>91</v>
      </c>
      <c r="D104" s="1">
        <v>40340</v>
      </c>
      <c r="E104" s="1">
        <v>1397</v>
      </c>
      <c r="F104" s="1">
        <v>0</v>
      </c>
      <c r="G104" s="1">
        <v>7909</v>
      </c>
      <c r="H104" s="1">
        <v>0</v>
      </c>
      <c r="I104" s="1">
        <v>351</v>
      </c>
      <c r="J104" s="5">
        <v>43.97</v>
      </c>
      <c r="K104" s="5">
        <v>1.35</v>
      </c>
      <c r="L104" s="5">
        <v>25.6</v>
      </c>
      <c r="M104" s="111">
        <v>1.08</v>
      </c>
      <c r="N104" s="1">
        <v>4406</v>
      </c>
      <c r="O104" s="1">
        <v>5242</v>
      </c>
      <c r="P104" s="1">
        <v>4956</v>
      </c>
      <c r="Q104" s="1">
        <v>281</v>
      </c>
      <c r="R104" s="1">
        <v>4</v>
      </c>
      <c r="S104" s="1">
        <v>0</v>
      </c>
      <c r="T104" s="1">
        <v>710</v>
      </c>
      <c r="U104" s="1">
        <v>71</v>
      </c>
      <c r="V104" s="1">
        <v>1397</v>
      </c>
      <c r="W104" s="1">
        <v>7899</v>
      </c>
      <c r="X104" s="1">
        <v>351</v>
      </c>
      <c r="Y104" s="114">
        <v>1.07</v>
      </c>
      <c r="AA104" s="1">
        <f t="shared" si="51"/>
        <v>40411</v>
      </c>
      <c r="AB104" s="1">
        <f t="shared" si="51"/>
        <v>2794</v>
      </c>
      <c r="AC104" s="1">
        <f t="shared" si="52"/>
        <v>15808</v>
      </c>
      <c r="AD104" s="1">
        <f t="shared" si="53"/>
        <v>702</v>
      </c>
      <c r="AE104" s="1">
        <f t="shared" si="61"/>
        <v>136</v>
      </c>
      <c r="AF104" s="1">
        <f t="shared" si="54"/>
        <v>41</v>
      </c>
      <c r="AG104" s="1">
        <f t="shared" si="54"/>
        <v>0</v>
      </c>
      <c r="AH104" s="1">
        <f t="shared" si="54"/>
        <v>2</v>
      </c>
      <c r="AI104" s="1">
        <f t="shared" si="62"/>
        <v>179</v>
      </c>
      <c r="AJ104" s="9">
        <f t="shared" si="35"/>
        <v>3.6346691519105315E-2</v>
      </c>
      <c r="AK104" s="9">
        <f t="shared" si="36"/>
        <v>0.19314000000000001</v>
      </c>
      <c r="AL104" s="9">
        <f t="shared" si="37"/>
        <v>2.794E-2</v>
      </c>
      <c r="AM104" s="9">
        <f t="shared" si="38"/>
        <v>0.15817999999999999</v>
      </c>
      <c r="AN104" s="9">
        <f t="shared" si="39"/>
        <v>7.0200000000000002E-3</v>
      </c>
      <c r="AO104" s="9">
        <f t="shared" si="40"/>
        <v>3.5799999999999998E-3</v>
      </c>
      <c r="AP104" s="1">
        <f t="shared" si="55"/>
        <v>136</v>
      </c>
      <c r="AQ104" s="1">
        <f t="shared" si="55"/>
        <v>41</v>
      </c>
      <c r="AS104" s="1">
        <f t="shared" si="56"/>
        <v>2</v>
      </c>
      <c r="AT104" s="1">
        <f t="shared" si="63"/>
        <v>179</v>
      </c>
      <c r="AU104" s="1">
        <f t="shared" si="41"/>
        <v>9647</v>
      </c>
      <c r="AV104" s="9">
        <f t="shared" si="57"/>
        <v>0.19294</v>
      </c>
      <c r="AW104" s="9">
        <f t="shared" si="42"/>
        <v>2.794E-2</v>
      </c>
      <c r="AX104" s="9">
        <f t="shared" si="43"/>
        <v>0.15798000000000001</v>
      </c>
      <c r="AY104" s="9">
        <f t="shared" si="44"/>
        <v>7.0200000000000002E-3</v>
      </c>
      <c r="AZ104" s="9">
        <f t="shared" si="45"/>
        <v>3.5799999999999998E-3</v>
      </c>
      <c r="BA104" s="1">
        <f t="shared" si="58"/>
        <v>3.638436819736706E-2</v>
      </c>
      <c r="BB104" s="7"/>
      <c r="BC104" s="7"/>
      <c r="BD104" s="7"/>
      <c r="BE104" s="7"/>
      <c r="BF104" s="7"/>
      <c r="BG104" s="7"/>
      <c r="BH104" s="7"/>
      <c r="BI104" s="7"/>
      <c r="BJ104" s="7">
        <f t="shared" si="65"/>
        <v>106</v>
      </c>
      <c r="BK104" s="7">
        <f t="shared" si="65"/>
        <v>91</v>
      </c>
      <c r="BM104" s="74"/>
      <c r="BT104" s="7"/>
      <c r="BU104" s="7"/>
      <c r="BV104" s="7"/>
      <c r="BW104" s="7"/>
      <c r="BX104" s="7"/>
      <c r="CA104" s="7"/>
      <c r="CB104" s="7"/>
      <c r="CC104" s="7"/>
      <c r="CD104" s="7"/>
      <c r="CE104" s="7"/>
      <c r="CF104" s="7"/>
      <c r="CG104" s="7"/>
    </row>
    <row r="105" spans="1:85" s="1" customFormat="1" x14ac:dyDescent="0.3">
      <c r="A105" s="7"/>
      <c r="B105" s="1">
        <f t="shared" si="34"/>
        <v>10051</v>
      </c>
      <c r="C105" s="1">
        <v>92</v>
      </c>
      <c r="D105" s="1">
        <v>39947</v>
      </c>
      <c r="E105" s="1">
        <v>1491</v>
      </c>
      <c r="F105" s="1">
        <v>0</v>
      </c>
      <c r="G105" s="1">
        <v>8196</v>
      </c>
      <c r="H105" s="1">
        <v>0</v>
      </c>
      <c r="I105" s="1">
        <v>364</v>
      </c>
      <c r="J105" s="5">
        <v>44.1</v>
      </c>
      <c r="K105" s="5">
        <v>1.35</v>
      </c>
      <c r="L105" s="5">
        <v>25.6</v>
      </c>
      <c r="M105" s="111">
        <v>1.06</v>
      </c>
      <c r="N105" s="1">
        <v>4528</v>
      </c>
      <c r="O105" s="1">
        <v>5513</v>
      </c>
      <c r="P105" s="1">
        <v>5218</v>
      </c>
      <c r="Q105" s="1">
        <v>290</v>
      </c>
      <c r="R105" s="1">
        <v>4</v>
      </c>
      <c r="S105" s="1">
        <v>0</v>
      </c>
      <c r="T105" s="1">
        <v>695</v>
      </c>
      <c r="U105" s="1">
        <v>70</v>
      </c>
      <c r="V105" s="1">
        <v>1491</v>
      </c>
      <c r="W105" s="1">
        <v>8186</v>
      </c>
      <c r="X105" s="1">
        <v>364</v>
      </c>
      <c r="Y105" s="114">
        <v>1.06</v>
      </c>
      <c r="AA105" s="1">
        <f t="shared" si="51"/>
        <v>40017</v>
      </c>
      <c r="AB105" s="1">
        <f t="shared" si="51"/>
        <v>2982</v>
      </c>
      <c r="AC105" s="1">
        <f t="shared" si="52"/>
        <v>16382</v>
      </c>
      <c r="AD105" s="1">
        <f t="shared" si="53"/>
        <v>728</v>
      </c>
      <c r="AE105" s="1">
        <f t="shared" si="61"/>
        <v>94</v>
      </c>
      <c r="AF105" s="1">
        <f t="shared" si="54"/>
        <v>287</v>
      </c>
      <c r="AG105" s="1">
        <f t="shared" si="54"/>
        <v>0</v>
      </c>
      <c r="AH105" s="1">
        <f t="shared" si="54"/>
        <v>13</v>
      </c>
      <c r="AI105" s="1">
        <f t="shared" si="62"/>
        <v>394</v>
      </c>
      <c r="AJ105" s="9">
        <f t="shared" si="35"/>
        <v>3.6215301960003977E-2</v>
      </c>
      <c r="AK105" s="9">
        <f t="shared" si="36"/>
        <v>0.20102</v>
      </c>
      <c r="AL105" s="9">
        <f t="shared" si="37"/>
        <v>2.9819999999999999E-2</v>
      </c>
      <c r="AM105" s="9">
        <f t="shared" si="38"/>
        <v>0.16392000000000001</v>
      </c>
      <c r="AN105" s="9">
        <f t="shared" si="39"/>
        <v>7.28E-3</v>
      </c>
      <c r="AO105" s="9">
        <f t="shared" si="40"/>
        <v>7.8799999999999999E-3</v>
      </c>
      <c r="AP105" s="1">
        <f t="shared" si="55"/>
        <v>94</v>
      </c>
      <c r="AQ105" s="1">
        <f t="shared" si="55"/>
        <v>287</v>
      </c>
      <c r="AS105" s="1">
        <f t="shared" si="56"/>
        <v>13</v>
      </c>
      <c r="AT105" s="1">
        <f t="shared" si="63"/>
        <v>394</v>
      </c>
      <c r="AU105" s="1">
        <f t="shared" si="41"/>
        <v>10041</v>
      </c>
      <c r="AV105" s="9">
        <f t="shared" si="57"/>
        <v>0.20082</v>
      </c>
      <c r="AW105" s="9">
        <f t="shared" si="42"/>
        <v>2.9819999999999999E-2</v>
      </c>
      <c r="AX105" s="9">
        <f t="shared" si="43"/>
        <v>0.16372</v>
      </c>
      <c r="AY105" s="9">
        <f t="shared" si="44"/>
        <v>7.28E-3</v>
      </c>
      <c r="AZ105" s="9">
        <f t="shared" si="45"/>
        <v>7.8799999999999999E-3</v>
      </c>
      <c r="BA105" s="1">
        <f t="shared" si="58"/>
        <v>3.6251369385519372E-2</v>
      </c>
      <c r="BB105" s="7"/>
      <c r="BC105" s="7"/>
      <c r="BD105" s="7"/>
      <c r="BE105" s="7"/>
      <c r="BF105" s="7"/>
      <c r="BG105" s="7"/>
      <c r="BH105" s="7"/>
      <c r="BI105" s="7"/>
      <c r="BJ105" s="7">
        <f t="shared" si="65"/>
        <v>107</v>
      </c>
      <c r="BK105" s="7">
        <f t="shared" si="65"/>
        <v>92</v>
      </c>
      <c r="BM105" s="74"/>
      <c r="BT105" s="7"/>
      <c r="BU105" s="7"/>
      <c r="BV105" s="7"/>
      <c r="BW105" s="7"/>
      <c r="BX105" s="7"/>
      <c r="CA105" s="7"/>
      <c r="CB105" s="7"/>
      <c r="CC105" s="7"/>
      <c r="CD105" s="7"/>
      <c r="CE105" s="7"/>
      <c r="CF105" s="7"/>
      <c r="CG105" s="7"/>
    </row>
    <row r="106" spans="1:85" s="1" customFormat="1" x14ac:dyDescent="0.3">
      <c r="A106" s="7"/>
      <c r="B106" s="1">
        <f t="shared" si="34"/>
        <v>10401</v>
      </c>
      <c r="C106" s="1">
        <v>93</v>
      </c>
      <c r="D106" s="1">
        <v>39596</v>
      </c>
      <c r="E106" s="1">
        <v>1742</v>
      </c>
      <c r="F106" s="1">
        <v>0</v>
      </c>
      <c r="G106" s="1">
        <v>8290</v>
      </c>
      <c r="H106" s="1">
        <v>0</v>
      </c>
      <c r="I106" s="1">
        <v>369</v>
      </c>
      <c r="J106" s="5">
        <v>44.2</v>
      </c>
      <c r="K106" s="5">
        <v>1.35</v>
      </c>
      <c r="L106" s="5">
        <v>25.6</v>
      </c>
      <c r="M106" s="111">
        <v>1.06</v>
      </c>
      <c r="N106" s="1">
        <v>4586</v>
      </c>
      <c r="O106" s="1">
        <v>5806</v>
      </c>
      <c r="P106" s="1">
        <v>5508</v>
      </c>
      <c r="Q106" s="1">
        <v>294</v>
      </c>
      <c r="R106" s="1">
        <v>4</v>
      </c>
      <c r="S106" s="1">
        <v>0</v>
      </c>
      <c r="T106" s="1">
        <v>710</v>
      </c>
      <c r="U106" s="1">
        <v>71</v>
      </c>
      <c r="V106" s="1">
        <v>1742</v>
      </c>
      <c r="W106" s="1">
        <v>8280</v>
      </c>
      <c r="X106" s="1">
        <v>369</v>
      </c>
      <c r="Y106" s="114">
        <v>1.05</v>
      </c>
      <c r="AA106" s="1">
        <f t="shared" si="51"/>
        <v>39667</v>
      </c>
      <c r="AB106" s="1">
        <f t="shared" si="51"/>
        <v>3484</v>
      </c>
      <c r="AC106" s="1">
        <f t="shared" si="52"/>
        <v>16570</v>
      </c>
      <c r="AD106" s="1">
        <f t="shared" si="53"/>
        <v>738</v>
      </c>
      <c r="AE106" s="1">
        <f t="shared" si="61"/>
        <v>251</v>
      </c>
      <c r="AF106" s="1">
        <f t="shared" si="54"/>
        <v>94</v>
      </c>
      <c r="AG106" s="1">
        <f t="shared" si="54"/>
        <v>0</v>
      </c>
      <c r="AH106" s="1">
        <f t="shared" si="54"/>
        <v>5</v>
      </c>
      <c r="AI106" s="1">
        <f t="shared" si="62"/>
        <v>350</v>
      </c>
      <c r="AJ106" s="9">
        <f t="shared" si="35"/>
        <v>3.5477357946351311E-2</v>
      </c>
      <c r="AK106" s="9">
        <f t="shared" si="36"/>
        <v>0.20802000000000001</v>
      </c>
      <c r="AL106" s="9">
        <f t="shared" si="37"/>
        <v>3.4840000000000003E-2</v>
      </c>
      <c r="AM106" s="9">
        <f t="shared" si="38"/>
        <v>0.1658</v>
      </c>
      <c r="AN106" s="9">
        <f t="shared" si="39"/>
        <v>7.3800000000000003E-3</v>
      </c>
      <c r="AO106" s="9">
        <f t="shared" si="40"/>
        <v>7.0000000000000001E-3</v>
      </c>
      <c r="AP106" s="1">
        <f t="shared" si="55"/>
        <v>251</v>
      </c>
      <c r="AQ106" s="1">
        <f t="shared" si="55"/>
        <v>94</v>
      </c>
      <c r="AS106" s="1">
        <f t="shared" si="56"/>
        <v>5</v>
      </c>
      <c r="AT106" s="1">
        <f t="shared" si="63"/>
        <v>350</v>
      </c>
      <c r="AU106" s="1">
        <f t="shared" si="41"/>
        <v>10391</v>
      </c>
      <c r="AV106" s="9">
        <f t="shared" si="57"/>
        <v>0.20782</v>
      </c>
      <c r="AW106" s="9">
        <f t="shared" si="42"/>
        <v>3.4840000000000003E-2</v>
      </c>
      <c r="AX106" s="9">
        <f t="shared" si="43"/>
        <v>0.1656</v>
      </c>
      <c r="AY106" s="9">
        <f t="shared" si="44"/>
        <v>7.3800000000000003E-3</v>
      </c>
      <c r="AZ106" s="9">
        <f t="shared" si="45"/>
        <v>7.0000000000000001E-3</v>
      </c>
      <c r="BA106" s="1">
        <f t="shared" si="58"/>
        <v>3.5511500336829947E-2</v>
      </c>
      <c r="BB106" s="7"/>
      <c r="BC106" s="7"/>
      <c r="BD106" s="7"/>
      <c r="BE106" s="7"/>
      <c r="BF106" s="7"/>
      <c r="BG106" s="7"/>
      <c r="BH106" s="7"/>
      <c r="BI106" s="7"/>
      <c r="BJ106" s="7">
        <f t="shared" si="65"/>
        <v>108</v>
      </c>
      <c r="BK106" s="7">
        <f t="shared" si="65"/>
        <v>93</v>
      </c>
      <c r="BM106" s="74"/>
      <c r="BT106" s="7"/>
      <c r="BU106" s="7"/>
      <c r="BV106" s="7"/>
      <c r="BW106" s="7"/>
      <c r="BX106" s="7"/>
      <c r="CA106" s="7"/>
      <c r="CB106" s="7"/>
      <c r="CC106" s="7"/>
      <c r="CD106" s="7"/>
      <c r="CE106" s="7"/>
      <c r="CF106" s="7"/>
      <c r="CG106" s="7"/>
    </row>
    <row r="107" spans="1:85" s="1" customFormat="1" x14ac:dyDescent="0.3">
      <c r="A107" s="7"/>
      <c r="B107" s="1">
        <f t="shared" si="34"/>
        <v>10808</v>
      </c>
      <c r="C107" s="1">
        <v>94</v>
      </c>
      <c r="D107" s="1">
        <v>39189</v>
      </c>
      <c r="E107" s="1">
        <v>1827</v>
      </c>
      <c r="F107" s="1">
        <v>0</v>
      </c>
      <c r="G107" s="1">
        <v>8599</v>
      </c>
      <c r="H107" s="1">
        <v>0</v>
      </c>
      <c r="I107" s="1">
        <v>382</v>
      </c>
      <c r="J107" s="5">
        <v>44.33</v>
      </c>
      <c r="K107" s="5">
        <v>1.35</v>
      </c>
      <c r="L107" s="5">
        <v>25.6</v>
      </c>
      <c r="M107" s="111">
        <v>1.06</v>
      </c>
      <c r="N107" s="1">
        <v>4716</v>
      </c>
      <c r="O107" s="1">
        <v>6083</v>
      </c>
      <c r="P107" s="1">
        <v>5773</v>
      </c>
      <c r="Q107" s="1">
        <v>305</v>
      </c>
      <c r="R107" s="1">
        <v>4</v>
      </c>
      <c r="S107" s="1">
        <v>0</v>
      </c>
      <c r="T107" s="1">
        <v>637</v>
      </c>
      <c r="U107" s="1">
        <v>63</v>
      </c>
      <c r="V107" s="1">
        <v>1827</v>
      </c>
      <c r="W107" s="1">
        <v>8589</v>
      </c>
      <c r="X107" s="1">
        <v>382</v>
      </c>
      <c r="Y107" s="114">
        <v>1.05</v>
      </c>
      <c r="AA107" s="1">
        <f t="shared" si="51"/>
        <v>39252</v>
      </c>
      <c r="AB107" s="1">
        <f t="shared" si="51"/>
        <v>3654</v>
      </c>
      <c r="AC107" s="1">
        <f t="shared" si="52"/>
        <v>17188</v>
      </c>
      <c r="AD107" s="1">
        <f t="shared" si="53"/>
        <v>764</v>
      </c>
      <c r="AE107" s="1">
        <f t="shared" si="61"/>
        <v>85</v>
      </c>
      <c r="AF107" s="1">
        <f t="shared" si="54"/>
        <v>309</v>
      </c>
      <c r="AG107" s="1">
        <f t="shared" si="54"/>
        <v>0</v>
      </c>
      <c r="AH107" s="1">
        <f t="shared" si="54"/>
        <v>13</v>
      </c>
      <c r="AI107" s="1">
        <f t="shared" si="62"/>
        <v>407</v>
      </c>
      <c r="AJ107" s="9">
        <f t="shared" si="35"/>
        <v>3.5344189489267208E-2</v>
      </c>
      <c r="AK107" s="9">
        <f t="shared" si="36"/>
        <v>0.21615999999999999</v>
      </c>
      <c r="AL107" s="9">
        <f t="shared" si="37"/>
        <v>3.6540000000000003E-2</v>
      </c>
      <c r="AM107" s="9">
        <f t="shared" si="38"/>
        <v>0.17197999999999999</v>
      </c>
      <c r="AN107" s="9">
        <f t="shared" si="39"/>
        <v>7.6400000000000001E-3</v>
      </c>
      <c r="AO107" s="9">
        <f t="shared" si="40"/>
        <v>8.1399999999999997E-3</v>
      </c>
      <c r="AP107" s="1">
        <f t="shared" si="55"/>
        <v>85</v>
      </c>
      <c r="AQ107" s="1">
        <f t="shared" si="55"/>
        <v>309</v>
      </c>
      <c r="AS107" s="1">
        <f t="shared" si="56"/>
        <v>13</v>
      </c>
      <c r="AT107" s="1">
        <f t="shared" si="63"/>
        <v>407</v>
      </c>
      <c r="AU107" s="1">
        <f t="shared" si="41"/>
        <v>10798</v>
      </c>
      <c r="AV107" s="9">
        <f t="shared" si="57"/>
        <v>0.21596000000000001</v>
      </c>
      <c r="AW107" s="9">
        <f t="shared" si="42"/>
        <v>3.6540000000000003E-2</v>
      </c>
      <c r="AX107" s="9">
        <f t="shared" si="43"/>
        <v>0.17177999999999999</v>
      </c>
      <c r="AY107" s="9">
        <f t="shared" si="44"/>
        <v>7.6400000000000001E-3</v>
      </c>
      <c r="AZ107" s="9">
        <f t="shared" si="45"/>
        <v>8.1399999999999997E-3</v>
      </c>
      <c r="BA107" s="1">
        <f t="shared" si="58"/>
        <v>3.5376921652157806E-2</v>
      </c>
      <c r="BB107" s="7"/>
      <c r="BC107" s="7"/>
      <c r="BD107" s="7"/>
      <c r="BE107" s="7"/>
      <c r="BF107" s="7"/>
      <c r="BG107" s="7"/>
      <c r="BH107" s="7"/>
      <c r="BI107" s="7"/>
      <c r="BJ107" s="7">
        <f t="shared" si="65"/>
        <v>109</v>
      </c>
      <c r="BK107" s="7">
        <f t="shared" si="65"/>
        <v>94</v>
      </c>
      <c r="BM107" s="74"/>
      <c r="BT107" s="7"/>
      <c r="BU107" s="7"/>
      <c r="BV107" s="7"/>
      <c r="BW107" s="7"/>
      <c r="BX107" s="7"/>
      <c r="CA107" s="7"/>
      <c r="CB107" s="7"/>
      <c r="CC107" s="7"/>
      <c r="CD107" s="7"/>
      <c r="CE107" s="7"/>
      <c r="CF107" s="7"/>
      <c r="CG107" s="7"/>
    </row>
    <row r="108" spans="1:85" s="1" customFormat="1" x14ac:dyDescent="0.3">
      <c r="A108" s="7"/>
      <c r="B108" s="1">
        <f t="shared" si="34"/>
        <v>11443</v>
      </c>
      <c r="C108" s="1">
        <v>95</v>
      </c>
      <c r="D108" s="1">
        <v>38555</v>
      </c>
      <c r="E108" s="1">
        <v>2062</v>
      </c>
      <c r="F108" s="1">
        <v>0</v>
      </c>
      <c r="G108" s="1">
        <v>8981</v>
      </c>
      <c r="H108" s="1">
        <v>0</v>
      </c>
      <c r="I108" s="1">
        <v>400</v>
      </c>
      <c r="J108" s="5">
        <v>44.44</v>
      </c>
      <c r="K108" s="5">
        <v>1.34</v>
      </c>
      <c r="L108" s="5">
        <v>25.7</v>
      </c>
      <c r="M108" s="111">
        <v>1.04</v>
      </c>
      <c r="N108" s="1">
        <v>4934</v>
      </c>
      <c r="O108" s="1">
        <v>6499</v>
      </c>
      <c r="P108" s="1">
        <v>6175</v>
      </c>
      <c r="Q108" s="1">
        <v>319</v>
      </c>
      <c r="R108" s="1">
        <v>4</v>
      </c>
      <c r="S108" s="1">
        <v>0</v>
      </c>
      <c r="T108" s="1">
        <v>685</v>
      </c>
      <c r="U108" s="1">
        <v>67</v>
      </c>
      <c r="V108" s="1">
        <v>2062</v>
      </c>
      <c r="W108" s="1">
        <v>8971</v>
      </c>
      <c r="X108" s="1">
        <v>400</v>
      </c>
      <c r="Y108" s="114">
        <v>1.04</v>
      </c>
      <c r="AA108" s="1">
        <f t="shared" si="51"/>
        <v>38622</v>
      </c>
      <c r="AB108" s="1">
        <f t="shared" si="51"/>
        <v>4124</v>
      </c>
      <c r="AC108" s="1">
        <f t="shared" si="52"/>
        <v>17952</v>
      </c>
      <c r="AD108" s="1">
        <f t="shared" si="53"/>
        <v>800</v>
      </c>
      <c r="AE108" s="1">
        <f t="shared" si="61"/>
        <v>235</v>
      </c>
      <c r="AF108" s="1">
        <f t="shared" si="54"/>
        <v>382</v>
      </c>
      <c r="AG108" s="1">
        <f t="shared" si="54"/>
        <v>0</v>
      </c>
      <c r="AH108" s="1">
        <f t="shared" si="54"/>
        <v>18</v>
      </c>
      <c r="AI108" s="1">
        <f t="shared" si="62"/>
        <v>635</v>
      </c>
      <c r="AJ108" s="9">
        <f t="shared" si="35"/>
        <v>3.4955868216376827E-2</v>
      </c>
      <c r="AK108" s="9">
        <f t="shared" si="36"/>
        <v>0.22886000000000001</v>
      </c>
      <c r="AL108" s="9">
        <f t="shared" si="37"/>
        <v>4.1239999999999999E-2</v>
      </c>
      <c r="AM108" s="9">
        <f t="shared" si="38"/>
        <v>0.17962</v>
      </c>
      <c r="AN108" s="9">
        <f t="shared" si="39"/>
        <v>8.0000000000000002E-3</v>
      </c>
      <c r="AO108" s="9">
        <f t="shared" si="40"/>
        <v>1.2699999999999999E-2</v>
      </c>
      <c r="AP108" s="1">
        <f t="shared" si="55"/>
        <v>235</v>
      </c>
      <c r="AQ108" s="1">
        <f t="shared" si="55"/>
        <v>382</v>
      </c>
      <c r="AS108" s="1">
        <f t="shared" si="56"/>
        <v>18</v>
      </c>
      <c r="AT108" s="1">
        <f t="shared" si="63"/>
        <v>635</v>
      </c>
      <c r="AU108" s="1">
        <f t="shared" si="41"/>
        <v>11433</v>
      </c>
      <c r="AV108" s="9">
        <f t="shared" si="57"/>
        <v>0.22866</v>
      </c>
      <c r="AW108" s="9">
        <f t="shared" si="42"/>
        <v>4.1239999999999999E-2</v>
      </c>
      <c r="AX108" s="9">
        <f t="shared" si="43"/>
        <v>0.17942</v>
      </c>
      <c r="AY108" s="9">
        <f t="shared" si="44"/>
        <v>8.0000000000000002E-3</v>
      </c>
      <c r="AZ108" s="9">
        <f t="shared" si="45"/>
        <v>1.2699999999999999E-2</v>
      </c>
      <c r="BA108" s="1">
        <f t="shared" si="58"/>
        <v>3.4986442753433045E-2</v>
      </c>
      <c r="BB108" s="7"/>
      <c r="BC108" s="7"/>
      <c r="BD108" s="7"/>
      <c r="BE108" s="7"/>
      <c r="BF108" s="7"/>
      <c r="BG108" s="7"/>
      <c r="BH108" s="7"/>
      <c r="BI108" s="7"/>
      <c r="BJ108" s="7">
        <f t="shared" si="65"/>
        <v>110</v>
      </c>
      <c r="BK108" s="7">
        <f t="shared" si="65"/>
        <v>95</v>
      </c>
      <c r="BM108" s="74"/>
      <c r="BT108" s="7"/>
      <c r="BU108" s="7"/>
      <c r="BV108" s="7"/>
      <c r="BW108" s="7"/>
      <c r="BX108" s="7"/>
      <c r="CA108" s="7"/>
      <c r="CB108" s="7"/>
      <c r="CC108" s="7"/>
      <c r="CD108" s="7"/>
      <c r="CE108" s="7"/>
      <c r="CF108" s="7"/>
      <c r="CG108" s="7"/>
    </row>
    <row r="109" spans="1:85" s="1" customFormat="1" x14ac:dyDescent="0.3">
      <c r="A109" s="7"/>
      <c r="B109" s="1">
        <f t="shared" si="34"/>
        <v>11872</v>
      </c>
      <c r="C109" s="1">
        <v>96</v>
      </c>
      <c r="D109" s="1">
        <v>38127</v>
      </c>
      <c r="E109" s="1">
        <v>2104</v>
      </c>
      <c r="F109" s="1">
        <v>0</v>
      </c>
      <c r="G109" s="1">
        <v>9354</v>
      </c>
      <c r="H109" s="1">
        <v>0</v>
      </c>
      <c r="I109" s="1">
        <v>414</v>
      </c>
      <c r="J109" s="5">
        <v>44.58</v>
      </c>
      <c r="K109" s="5">
        <v>1.34</v>
      </c>
      <c r="L109" s="5">
        <v>25.7</v>
      </c>
      <c r="M109" s="111">
        <v>1.04</v>
      </c>
      <c r="N109" s="1">
        <v>5119</v>
      </c>
      <c r="O109" s="1">
        <v>6742</v>
      </c>
      <c r="P109" s="1">
        <v>6406</v>
      </c>
      <c r="Q109" s="1">
        <v>332</v>
      </c>
      <c r="R109" s="1">
        <v>4</v>
      </c>
      <c r="S109" s="1">
        <v>0</v>
      </c>
      <c r="T109" s="1">
        <v>689</v>
      </c>
      <c r="U109" s="1">
        <v>65</v>
      </c>
      <c r="V109" s="1">
        <v>2104</v>
      </c>
      <c r="W109" s="1">
        <v>9344</v>
      </c>
      <c r="X109" s="1">
        <v>414</v>
      </c>
      <c r="Y109" s="114">
        <v>1.03</v>
      </c>
      <c r="AA109" s="1">
        <f t="shared" si="51"/>
        <v>38192</v>
      </c>
      <c r="AB109" s="1">
        <f t="shared" si="51"/>
        <v>4208</v>
      </c>
      <c r="AC109" s="1">
        <f t="shared" si="52"/>
        <v>18698</v>
      </c>
      <c r="AD109" s="1">
        <f t="shared" si="53"/>
        <v>828</v>
      </c>
      <c r="AE109" s="1">
        <f t="shared" si="61"/>
        <v>42</v>
      </c>
      <c r="AF109" s="1">
        <f t="shared" si="54"/>
        <v>373</v>
      </c>
      <c r="AG109" s="1">
        <f t="shared" si="54"/>
        <v>0</v>
      </c>
      <c r="AH109" s="1">
        <f t="shared" si="54"/>
        <v>14</v>
      </c>
      <c r="AI109" s="1">
        <f t="shared" si="62"/>
        <v>429</v>
      </c>
      <c r="AJ109" s="9">
        <f t="shared" si="35"/>
        <v>3.487196765498652E-2</v>
      </c>
      <c r="AK109" s="9">
        <f t="shared" si="36"/>
        <v>0.23744000000000001</v>
      </c>
      <c r="AL109" s="9">
        <f t="shared" si="37"/>
        <v>4.2079999999999999E-2</v>
      </c>
      <c r="AM109" s="9">
        <f t="shared" si="38"/>
        <v>0.18708</v>
      </c>
      <c r="AN109" s="9">
        <f t="shared" si="39"/>
        <v>8.2799999999999992E-3</v>
      </c>
      <c r="AO109" s="9">
        <f t="shared" si="40"/>
        <v>8.5800000000000008E-3</v>
      </c>
      <c r="AP109" s="1">
        <f t="shared" si="55"/>
        <v>42</v>
      </c>
      <c r="AQ109" s="1">
        <f t="shared" si="55"/>
        <v>373</v>
      </c>
      <c r="AS109" s="1">
        <f t="shared" si="56"/>
        <v>14</v>
      </c>
      <c r="AT109" s="1">
        <f t="shared" si="63"/>
        <v>429</v>
      </c>
      <c r="AU109" s="1">
        <f t="shared" si="41"/>
        <v>11862</v>
      </c>
      <c r="AV109" s="9">
        <f t="shared" si="57"/>
        <v>0.23724000000000001</v>
      </c>
      <c r="AW109" s="9">
        <f t="shared" si="42"/>
        <v>4.2079999999999999E-2</v>
      </c>
      <c r="AX109" s="9">
        <f t="shared" si="43"/>
        <v>0.18687999999999999</v>
      </c>
      <c r="AY109" s="9">
        <f t="shared" si="44"/>
        <v>8.2799999999999992E-3</v>
      </c>
      <c r="AZ109" s="9">
        <f t="shared" si="45"/>
        <v>8.5800000000000008E-3</v>
      </c>
      <c r="BA109" s="1">
        <f t="shared" si="58"/>
        <v>3.490136570561457E-2</v>
      </c>
      <c r="BB109" s="7"/>
      <c r="BC109" s="7"/>
      <c r="BD109" s="7"/>
      <c r="BE109" s="7"/>
      <c r="BF109" s="7"/>
      <c r="BG109" s="7"/>
      <c r="BH109" s="7"/>
      <c r="BI109" s="7"/>
      <c r="BJ109" s="7">
        <f t="shared" si="65"/>
        <v>111</v>
      </c>
      <c r="BK109" s="7">
        <f t="shared" si="65"/>
        <v>96</v>
      </c>
      <c r="BM109" s="74"/>
      <c r="BT109" s="7"/>
      <c r="BU109" s="7"/>
      <c r="BV109" s="7"/>
      <c r="BW109" s="7"/>
      <c r="BX109" s="7"/>
      <c r="CA109" s="7"/>
      <c r="CB109" s="7"/>
      <c r="CC109" s="7"/>
      <c r="CD109" s="7"/>
      <c r="CE109" s="7"/>
      <c r="CF109" s="7"/>
      <c r="CG109" s="7"/>
    </row>
    <row r="110" spans="1:85" s="1" customFormat="1" x14ac:dyDescent="0.3">
      <c r="A110" s="7"/>
      <c r="B110" s="1">
        <f t="shared" si="34"/>
        <v>12064</v>
      </c>
      <c r="C110" s="1">
        <v>97</v>
      </c>
      <c r="D110" s="1">
        <v>37933</v>
      </c>
      <c r="E110" s="1">
        <v>2296</v>
      </c>
      <c r="F110" s="1">
        <v>0</v>
      </c>
      <c r="G110" s="1">
        <v>9356</v>
      </c>
      <c r="H110" s="1">
        <v>0</v>
      </c>
      <c r="I110" s="1">
        <v>412</v>
      </c>
      <c r="J110" s="5">
        <v>44.66</v>
      </c>
      <c r="K110" s="5">
        <v>1.34</v>
      </c>
      <c r="L110" s="5">
        <v>25.7</v>
      </c>
      <c r="M110" s="111">
        <v>1.04</v>
      </c>
      <c r="N110" s="1">
        <v>5170</v>
      </c>
      <c r="O110" s="1">
        <v>6886</v>
      </c>
      <c r="P110" s="1">
        <v>6552</v>
      </c>
      <c r="Q110" s="1">
        <v>328</v>
      </c>
      <c r="R110" s="1">
        <v>4</v>
      </c>
      <c r="S110" s="1">
        <v>0</v>
      </c>
      <c r="T110" s="1">
        <v>810</v>
      </c>
      <c r="U110" s="1">
        <v>78</v>
      </c>
      <c r="V110" s="1">
        <v>2296</v>
      </c>
      <c r="W110" s="1">
        <v>9346</v>
      </c>
      <c r="X110" s="1">
        <v>412</v>
      </c>
      <c r="Y110" s="114">
        <v>1.03</v>
      </c>
      <c r="AA110" s="1">
        <f t="shared" si="51"/>
        <v>38011</v>
      </c>
      <c r="AB110" s="1">
        <f t="shared" si="51"/>
        <v>4592</v>
      </c>
      <c r="AC110" s="1">
        <f t="shared" si="52"/>
        <v>18702</v>
      </c>
      <c r="AD110" s="1">
        <f t="shared" si="53"/>
        <v>824</v>
      </c>
      <c r="AE110" s="1">
        <f t="shared" si="61"/>
        <v>192</v>
      </c>
      <c r="AF110" s="1">
        <f t="shared" si="54"/>
        <v>2</v>
      </c>
      <c r="AG110" s="1">
        <f t="shared" si="54"/>
        <v>0</v>
      </c>
      <c r="AH110" s="1">
        <f t="shared" si="54"/>
        <v>-2</v>
      </c>
      <c r="AI110" s="1">
        <f t="shared" si="62"/>
        <v>192</v>
      </c>
      <c r="AJ110" s="9">
        <f t="shared" si="35"/>
        <v>3.4151193633952255E-2</v>
      </c>
      <c r="AK110" s="9">
        <f t="shared" si="36"/>
        <v>0.24127999999999999</v>
      </c>
      <c r="AL110" s="9">
        <f t="shared" si="37"/>
        <v>4.5920000000000002E-2</v>
      </c>
      <c r="AM110" s="9">
        <f t="shared" si="38"/>
        <v>0.18712000000000001</v>
      </c>
      <c r="AN110" s="9">
        <f t="shared" si="39"/>
        <v>8.2400000000000008E-3</v>
      </c>
      <c r="AO110" s="9">
        <f t="shared" si="40"/>
        <v>3.8400000000000001E-3</v>
      </c>
      <c r="AP110" s="1">
        <f t="shared" si="55"/>
        <v>192</v>
      </c>
      <c r="AQ110" s="1">
        <f t="shared" si="55"/>
        <v>2</v>
      </c>
      <c r="AS110" s="1">
        <f t="shared" si="56"/>
        <v>-2</v>
      </c>
      <c r="AT110" s="1">
        <f t="shared" si="63"/>
        <v>192</v>
      </c>
      <c r="AU110" s="1">
        <f t="shared" si="41"/>
        <v>12054</v>
      </c>
      <c r="AV110" s="9">
        <f t="shared" si="57"/>
        <v>0.24107999999999999</v>
      </c>
      <c r="AW110" s="9">
        <f t="shared" si="42"/>
        <v>4.5920000000000002E-2</v>
      </c>
      <c r="AX110" s="9">
        <f t="shared" si="43"/>
        <v>0.18692</v>
      </c>
      <c r="AY110" s="9">
        <f t="shared" si="44"/>
        <v>8.2400000000000008E-3</v>
      </c>
      <c r="AZ110" s="9">
        <f t="shared" si="45"/>
        <v>3.8400000000000001E-3</v>
      </c>
      <c r="BA110" s="1">
        <f t="shared" si="58"/>
        <v>3.4179525468724076E-2</v>
      </c>
      <c r="BB110" s="7"/>
      <c r="BC110" s="7"/>
      <c r="BD110" s="7"/>
      <c r="BE110" s="7"/>
      <c r="BF110" s="7"/>
      <c r="BG110" s="7"/>
      <c r="BH110" s="7"/>
      <c r="BI110" s="7"/>
      <c r="BJ110" s="7">
        <f t="shared" si="65"/>
        <v>112</v>
      </c>
      <c r="BK110" s="7">
        <f t="shared" si="65"/>
        <v>97</v>
      </c>
      <c r="BM110" s="74"/>
      <c r="BT110" s="7"/>
      <c r="BU110" s="7"/>
      <c r="BV110" s="7"/>
      <c r="BW110" s="7"/>
      <c r="BX110" s="7"/>
      <c r="CA110" s="7"/>
      <c r="CB110" s="7"/>
      <c r="CC110" s="7"/>
      <c r="CD110" s="7"/>
      <c r="CE110" s="7"/>
      <c r="CF110" s="7"/>
      <c r="CG110" s="7"/>
    </row>
    <row r="111" spans="1:85" s="1" customFormat="1" x14ac:dyDescent="0.3">
      <c r="A111" s="7"/>
      <c r="B111" s="1">
        <f t="shared" si="34"/>
        <v>12194</v>
      </c>
      <c r="C111" s="1">
        <v>98</v>
      </c>
      <c r="D111" s="1">
        <v>37804</v>
      </c>
      <c r="E111" s="1">
        <v>2676</v>
      </c>
      <c r="F111" s="1">
        <v>0</v>
      </c>
      <c r="G111" s="1">
        <v>9115</v>
      </c>
      <c r="H111" s="1">
        <v>0</v>
      </c>
      <c r="I111" s="1">
        <v>403</v>
      </c>
      <c r="J111" s="5">
        <v>44.73</v>
      </c>
      <c r="K111" s="5">
        <v>1.34</v>
      </c>
      <c r="L111" s="5">
        <v>25.7</v>
      </c>
      <c r="M111" s="111">
        <v>1.04</v>
      </c>
      <c r="N111" s="1">
        <v>5167</v>
      </c>
      <c r="O111" s="1">
        <v>7018</v>
      </c>
      <c r="P111" s="1">
        <v>6689</v>
      </c>
      <c r="Q111" s="1">
        <v>324</v>
      </c>
      <c r="R111" s="1">
        <v>4</v>
      </c>
      <c r="S111" s="1">
        <v>0</v>
      </c>
      <c r="T111" s="1">
        <v>1128</v>
      </c>
      <c r="U111" s="1">
        <v>111</v>
      </c>
      <c r="V111" s="1">
        <v>2676</v>
      </c>
      <c r="W111" s="1">
        <v>9105</v>
      </c>
      <c r="X111" s="1">
        <v>403</v>
      </c>
      <c r="Y111" s="114">
        <v>1.04</v>
      </c>
      <c r="AA111" s="1">
        <f t="shared" si="51"/>
        <v>37915</v>
      </c>
      <c r="AB111" s="1">
        <f t="shared" si="51"/>
        <v>5352</v>
      </c>
      <c r="AC111" s="1">
        <f t="shared" si="52"/>
        <v>18220</v>
      </c>
      <c r="AD111" s="1">
        <f t="shared" si="53"/>
        <v>806</v>
      </c>
      <c r="AE111" s="1">
        <f t="shared" si="61"/>
        <v>380</v>
      </c>
      <c r="AF111" s="1">
        <f t="shared" si="54"/>
        <v>-241</v>
      </c>
      <c r="AG111" s="1">
        <f t="shared" si="54"/>
        <v>0</v>
      </c>
      <c r="AH111" s="1">
        <f t="shared" si="54"/>
        <v>-9</v>
      </c>
      <c r="AI111" s="1">
        <f t="shared" si="62"/>
        <v>130</v>
      </c>
      <c r="AJ111" s="9">
        <f t="shared" si="35"/>
        <v>3.3049040511727079E-2</v>
      </c>
      <c r="AK111" s="9">
        <f t="shared" si="36"/>
        <v>0.24388000000000001</v>
      </c>
      <c r="AL111" s="9">
        <f t="shared" si="37"/>
        <v>5.3519999999999998E-2</v>
      </c>
      <c r="AM111" s="9">
        <f t="shared" si="38"/>
        <v>0.18229999999999999</v>
      </c>
      <c r="AN111" s="9">
        <f t="shared" si="39"/>
        <v>8.0599999999999995E-3</v>
      </c>
      <c r="AO111" s="9">
        <f t="shared" si="40"/>
        <v>2.5999999999999999E-3</v>
      </c>
      <c r="AP111" s="1">
        <f t="shared" si="55"/>
        <v>380</v>
      </c>
      <c r="AQ111" s="1">
        <f t="shared" si="55"/>
        <v>-241</v>
      </c>
      <c r="AS111" s="1">
        <f t="shared" si="56"/>
        <v>-9</v>
      </c>
      <c r="AT111" s="1">
        <f t="shared" si="63"/>
        <v>130</v>
      </c>
      <c r="AU111" s="1">
        <f t="shared" si="41"/>
        <v>12184</v>
      </c>
      <c r="AV111" s="9">
        <f t="shared" si="57"/>
        <v>0.24368000000000001</v>
      </c>
      <c r="AW111" s="9">
        <f t="shared" si="42"/>
        <v>5.3519999999999998E-2</v>
      </c>
      <c r="AX111" s="9">
        <f t="shared" si="43"/>
        <v>0.18210000000000001</v>
      </c>
      <c r="AY111" s="9">
        <f t="shared" si="44"/>
        <v>8.0599999999999995E-3</v>
      </c>
      <c r="AZ111" s="9">
        <f t="shared" si="45"/>
        <v>2.5999999999999999E-3</v>
      </c>
      <c r="BA111" s="1">
        <f t="shared" si="58"/>
        <v>3.3076165462902166E-2</v>
      </c>
      <c r="BB111" s="7"/>
      <c r="BC111" s="7"/>
      <c r="BD111" s="7"/>
      <c r="BE111" s="7"/>
      <c r="BF111" s="7"/>
      <c r="BG111" s="7"/>
      <c r="BH111" s="7"/>
      <c r="BI111" s="7"/>
      <c r="BJ111" s="7">
        <f t="shared" si="65"/>
        <v>113</v>
      </c>
      <c r="BK111" s="7">
        <f t="shared" si="65"/>
        <v>98</v>
      </c>
      <c r="BM111" s="74"/>
      <c r="BT111" s="7"/>
      <c r="BU111" s="7"/>
      <c r="BV111" s="7"/>
      <c r="BW111" s="7"/>
      <c r="BX111" s="7"/>
      <c r="CA111" s="7"/>
      <c r="CB111" s="7"/>
      <c r="CC111" s="7"/>
      <c r="CD111" s="7"/>
      <c r="CE111" s="7"/>
      <c r="CF111" s="7"/>
      <c r="CG111" s="7"/>
    </row>
    <row r="112" spans="1:85" s="1" customFormat="1" x14ac:dyDescent="0.3">
      <c r="A112" s="7"/>
      <c r="B112" s="1">
        <f t="shared" si="34"/>
        <v>12373</v>
      </c>
      <c r="C112" s="1">
        <v>99</v>
      </c>
      <c r="D112" s="1">
        <v>37626</v>
      </c>
      <c r="E112" s="1">
        <v>2542</v>
      </c>
      <c r="F112" s="1">
        <v>0</v>
      </c>
      <c r="G112" s="1">
        <v>9411</v>
      </c>
      <c r="H112" s="1">
        <v>0</v>
      </c>
      <c r="I112" s="1">
        <v>420</v>
      </c>
      <c r="J112" s="5">
        <v>44.84</v>
      </c>
      <c r="K112" s="5">
        <v>1.34</v>
      </c>
      <c r="L112" s="5">
        <v>25.7</v>
      </c>
      <c r="M112" s="111">
        <v>1.04</v>
      </c>
      <c r="N112" s="1">
        <v>5321</v>
      </c>
      <c r="O112" s="1">
        <v>7042</v>
      </c>
      <c r="P112" s="1">
        <v>6700</v>
      </c>
      <c r="Q112" s="1">
        <v>337</v>
      </c>
      <c r="R112" s="1">
        <v>5</v>
      </c>
      <c r="S112" s="1">
        <v>0</v>
      </c>
      <c r="T112" s="1">
        <v>1258</v>
      </c>
      <c r="U112" s="1">
        <v>122</v>
      </c>
      <c r="V112" s="1">
        <v>2542</v>
      </c>
      <c r="W112" s="1">
        <v>9401</v>
      </c>
      <c r="X112" s="1">
        <v>420</v>
      </c>
      <c r="Y112" s="114">
        <v>1.03</v>
      </c>
      <c r="AA112" s="1">
        <f t="shared" si="51"/>
        <v>37748</v>
      </c>
      <c r="AB112" s="1">
        <f t="shared" si="51"/>
        <v>5084</v>
      </c>
      <c r="AC112" s="1">
        <f t="shared" si="52"/>
        <v>18812</v>
      </c>
      <c r="AD112" s="1">
        <f t="shared" si="53"/>
        <v>840</v>
      </c>
      <c r="AE112" s="1">
        <f t="shared" si="61"/>
        <v>-134</v>
      </c>
      <c r="AF112" s="1">
        <f t="shared" si="54"/>
        <v>296</v>
      </c>
      <c r="AG112" s="1">
        <f t="shared" si="54"/>
        <v>0</v>
      </c>
      <c r="AH112" s="1">
        <f t="shared" si="54"/>
        <v>17</v>
      </c>
      <c r="AI112" s="1">
        <f t="shared" si="62"/>
        <v>179</v>
      </c>
      <c r="AJ112" s="9">
        <f t="shared" si="35"/>
        <v>3.3944879980602922E-2</v>
      </c>
      <c r="AK112" s="9">
        <f t="shared" si="36"/>
        <v>0.24746000000000001</v>
      </c>
      <c r="AL112" s="9">
        <f t="shared" si="37"/>
        <v>5.0840000000000003E-2</v>
      </c>
      <c r="AM112" s="9">
        <f t="shared" si="38"/>
        <v>0.18822</v>
      </c>
      <c r="AN112" s="9">
        <f t="shared" si="39"/>
        <v>8.3999999999999995E-3</v>
      </c>
      <c r="AO112" s="9">
        <f t="shared" si="40"/>
        <v>3.5799999999999998E-3</v>
      </c>
      <c r="AP112" s="1">
        <f t="shared" si="55"/>
        <v>-134</v>
      </c>
      <c r="AQ112" s="1">
        <f t="shared" si="55"/>
        <v>296</v>
      </c>
      <c r="AS112" s="1">
        <f t="shared" si="56"/>
        <v>17</v>
      </c>
      <c r="AT112" s="1">
        <f t="shared" si="63"/>
        <v>179</v>
      </c>
      <c r="AU112" s="1">
        <f t="shared" si="41"/>
        <v>12363</v>
      </c>
      <c r="AV112" s="9">
        <f t="shared" si="57"/>
        <v>0.24726000000000001</v>
      </c>
      <c r="AW112" s="9">
        <f t="shared" si="42"/>
        <v>5.0840000000000003E-2</v>
      </c>
      <c r="AX112" s="9">
        <f t="shared" si="43"/>
        <v>0.18801999999999999</v>
      </c>
      <c r="AY112" s="9">
        <f t="shared" si="44"/>
        <v>8.3999999999999995E-3</v>
      </c>
      <c r="AZ112" s="9">
        <f t="shared" si="45"/>
        <v>3.5799999999999998E-3</v>
      </c>
      <c r="BA112" s="1">
        <f t="shared" si="58"/>
        <v>3.3972336811453528E-2</v>
      </c>
      <c r="BB112" s="7"/>
      <c r="BC112" s="7"/>
      <c r="BD112" s="7"/>
      <c r="BE112" s="7"/>
      <c r="BF112" s="7"/>
      <c r="BG112" s="7"/>
      <c r="BH112" s="7"/>
      <c r="BI112" s="7"/>
      <c r="BJ112" s="7">
        <f t="shared" ref="BJ112:BK127" si="66">+BJ111+1</f>
        <v>114</v>
      </c>
      <c r="BK112" s="7">
        <f t="shared" si="66"/>
        <v>99</v>
      </c>
      <c r="BM112" s="74"/>
      <c r="BT112" s="7"/>
      <c r="BU112" s="7"/>
      <c r="BV112" s="7"/>
      <c r="BW112" s="7"/>
      <c r="BX112" s="7"/>
      <c r="CA112" s="7"/>
      <c r="CB112" s="7"/>
      <c r="CC112" s="7"/>
      <c r="CD112" s="7"/>
      <c r="CE112" s="7"/>
      <c r="CF112" s="7"/>
      <c r="CG112" s="7"/>
    </row>
    <row r="113" spans="1:85" s="1" customFormat="1" x14ac:dyDescent="0.3">
      <c r="A113" s="7"/>
      <c r="B113" s="1">
        <f t="shared" si="34"/>
        <v>12706</v>
      </c>
      <c r="C113" s="1">
        <v>100</v>
      </c>
      <c r="D113" s="1">
        <v>37293</v>
      </c>
      <c r="E113" s="1">
        <v>2512</v>
      </c>
      <c r="F113" s="1">
        <v>0</v>
      </c>
      <c r="G113" s="1">
        <v>9756</v>
      </c>
      <c r="H113" s="1">
        <v>0</v>
      </c>
      <c r="I113" s="1">
        <v>438</v>
      </c>
      <c r="J113" s="5">
        <v>44.96</v>
      </c>
      <c r="K113" s="5">
        <v>1.34</v>
      </c>
      <c r="L113" s="5">
        <v>25.7</v>
      </c>
      <c r="M113" s="111">
        <v>1.03</v>
      </c>
      <c r="N113" s="1">
        <v>5501</v>
      </c>
      <c r="O113" s="1">
        <v>7195</v>
      </c>
      <c r="P113" s="1">
        <v>6826</v>
      </c>
      <c r="Q113" s="1">
        <v>362</v>
      </c>
      <c r="R113" s="1">
        <v>6</v>
      </c>
      <c r="S113" s="1">
        <v>0</v>
      </c>
      <c r="T113" s="1">
        <v>1410</v>
      </c>
      <c r="U113" s="1">
        <v>140</v>
      </c>
      <c r="V113" s="1">
        <v>2512</v>
      </c>
      <c r="W113" s="1">
        <v>9746</v>
      </c>
      <c r="X113" s="1">
        <v>438</v>
      </c>
      <c r="Y113" s="114">
        <v>1.03</v>
      </c>
      <c r="AA113" s="1">
        <f t="shared" si="51"/>
        <v>37433</v>
      </c>
      <c r="AB113" s="1">
        <f t="shared" si="51"/>
        <v>5024</v>
      </c>
      <c r="AC113" s="1">
        <f t="shared" si="52"/>
        <v>19502</v>
      </c>
      <c r="AD113" s="1">
        <f t="shared" si="53"/>
        <v>876</v>
      </c>
      <c r="AE113" s="1">
        <f t="shared" si="61"/>
        <v>-30</v>
      </c>
      <c r="AF113" s="1">
        <f t="shared" si="54"/>
        <v>345</v>
      </c>
      <c r="AG113" s="1">
        <f t="shared" si="54"/>
        <v>0</v>
      </c>
      <c r="AH113" s="1">
        <f t="shared" si="54"/>
        <v>18</v>
      </c>
      <c r="AI113" s="1">
        <f t="shared" si="62"/>
        <v>333</v>
      </c>
      <c r="AJ113" s="9">
        <f t="shared" si="35"/>
        <v>3.4471903037934834E-2</v>
      </c>
      <c r="AK113" s="9">
        <f t="shared" si="36"/>
        <v>0.25412000000000001</v>
      </c>
      <c r="AL113" s="9">
        <f t="shared" si="37"/>
        <v>5.024E-2</v>
      </c>
      <c r="AM113" s="9">
        <f t="shared" si="38"/>
        <v>0.19511999999999999</v>
      </c>
      <c r="AN113" s="9">
        <f t="shared" si="39"/>
        <v>8.7600000000000004E-3</v>
      </c>
      <c r="AO113" s="9">
        <f t="shared" si="40"/>
        <v>6.6600000000000001E-3</v>
      </c>
      <c r="AP113" s="1">
        <f t="shared" si="55"/>
        <v>-30</v>
      </c>
      <c r="AQ113" s="1">
        <f t="shared" si="55"/>
        <v>345</v>
      </c>
      <c r="AS113" s="1">
        <f t="shared" si="56"/>
        <v>18</v>
      </c>
      <c r="AT113" s="1">
        <f t="shared" si="63"/>
        <v>333</v>
      </c>
      <c r="AU113" s="1">
        <f t="shared" si="41"/>
        <v>12696</v>
      </c>
      <c r="AV113" s="9">
        <f t="shared" si="57"/>
        <v>0.25391999999999998</v>
      </c>
      <c r="AW113" s="9">
        <f t="shared" si="42"/>
        <v>5.024E-2</v>
      </c>
      <c r="AX113" s="9">
        <f t="shared" si="43"/>
        <v>0.19492000000000001</v>
      </c>
      <c r="AY113" s="9">
        <f t="shared" si="44"/>
        <v>8.7600000000000004E-3</v>
      </c>
      <c r="AZ113" s="9">
        <f t="shared" si="45"/>
        <v>6.6600000000000001E-3</v>
      </c>
      <c r="BA113" s="1">
        <f t="shared" si="58"/>
        <v>3.4499054820415882E-2</v>
      </c>
      <c r="BB113" s="7"/>
      <c r="BC113" s="7"/>
      <c r="BD113" s="7"/>
      <c r="BE113" s="7"/>
      <c r="BF113" s="7"/>
      <c r="BG113" s="7"/>
      <c r="BH113" s="7"/>
      <c r="BI113" s="7"/>
      <c r="BJ113" s="7">
        <f t="shared" si="66"/>
        <v>115</v>
      </c>
      <c r="BK113" s="7">
        <f t="shared" si="66"/>
        <v>100</v>
      </c>
      <c r="BM113" s="74"/>
      <c r="BT113" s="7"/>
      <c r="BU113" s="7"/>
      <c r="BV113" s="7"/>
      <c r="BW113" s="7"/>
      <c r="BX113" s="7"/>
      <c r="CA113" s="7"/>
      <c r="CB113" s="7"/>
      <c r="CC113" s="7"/>
      <c r="CD113" s="7"/>
      <c r="CE113" s="7"/>
      <c r="CF113" s="7"/>
      <c r="CG113" s="7"/>
    </row>
    <row r="114" spans="1:85" s="1" customFormat="1" x14ac:dyDescent="0.3">
      <c r="A114" s="7"/>
      <c r="B114" s="1">
        <f t="shared" si="34"/>
        <v>12976</v>
      </c>
      <c r="C114" s="1">
        <v>101</v>
      </c>
      <c r="D114" s="1">
        <v>37022</v>
      </c>
      <c r="E114" s="1">
        <v>2177</v>
      </c>
      <c r="F114" s="1">
        <v>0</v>
      </c>
      <c r="G114" s="1">
        <v>10335</v>
      </c>
      <c r="H114" s="1">
        <v>0</v>
      </c>
      <c r="I114" s="1">
        <v>464</v>
      </c>
      <c r="J114" s="5">
        <v>45.1</v>
      </c>
      <c r="K114" s="5">
        <v>1.34</v>
      </c>
      <c r="L114" s="5">
        <v>25.7</v>
      </c>
      <c r="M114" s="111">
        <v>1.03</v>
      </c>
      <c r="N114" s="1">
        <v>5747</v>
      </c>
      <c r="O114" s="1">
        <v>7220</v>
      </c>
      <c r="P114" s="1">
        <v>6840</v>
      </c>
      <c r="Q114" s="1">
        <v>374</v>
      </c>
      <c r="R114" s="1">
        <v>6</v>
      </c>
      <c r="S114" s="1">
        <v>0</v>
      </c>
      <c r="T114" s="1">
        <v>1423</v>
      </c>
      <c r="U114" s="1">
        <v>143</v>
      </c>
      <c r="V114" s="1">
        <v>2177</v>
      </c>
      <c r="W114" s="1">
        <v>10325</v>
      </c>
      <c r="X114" s="1">
        <v>464</v>
      </c>
      <c r="Y114" s="114">
        <v>1.02</v>
      </c>
      <c r="AA114" s="1">
        <f t="shared" si="51"/>
        <v>37165</v>
      </c>
      <c r="AB114" s="1">
        <f t="shared" si="51"/>
        <v>4354</v>
      </c>
      <c r="AC114" s="1">
        <f t="shared" si="52"/>
        <v>20660</v>
      </c>
      <c r="AD114" s="1">
        <f t="shared" si="53"/>
        <v>928</v>
      </c>
      <c r="AE114" s="1">
        <f t="shared" si="61"/>
        <v>-335</v>
      </c>
      <c r="AF114" s="1">
        <f t="shared" si="54"/>
        <v>579</v>
      </c>
      <c r="AG114" s="1">
        <f t="shared" si="54"/>
        <v>0</v>
      </c>
      <c r="AH114" s="1">
        <f t="shared" si="54"/>
        <v>26</v>
      </c>
      <c r="AI114" s="1">
        <f t="shared" si="62"/>
        <v>270</v>
      </c>
      <c r="AJ114" s="9">
        <f t="shared" si="35"/>
        <v>3.5758323057953144E-2</v>
      </c>
      <c r="AK114" s="9">
        <f t="shared" si="36"/>
        <v>0.25951999999999997</v>
      </c>
      <c r="AL114" s="9">
        <f t="shared" si="37"/>
        <v>4.3540000000000002E-2</v>
      </c>
      <c r="AM114" s="9">
        <f t="shared" si="38"/>
        <v>0.20669999999999999</v>
      </c>
      <c r="AN114" s="9">
        <f t="shared" si="39"/>
        <v>9.2800000000000001E-3</v>
      </c>
      <c r="AO114" s="9">
        <f t="shared" si="40"/>
        <v>5.4000000000000003E-3</v>
      </c>
      <c r="AP114" s="1">
        <f t="shared" si="55"/>
        <v>-335</v>
      </c>
      <c r="AQ114" s="1">
        <f t="shared" si="55"/>
        <v>579</v>
      </c>
      <c r="AS114" s="1">
        <f t="shared" si="56"/>
        <v>26</v>
      </c>
      <c r="AT114" s="1">
        <f t="shared" si="63"/>
        <v>270</v>
      </c>
      <c r="AU114" s="1">
        <f t="shared" si="41"/>
        <v>12966</v>
      </c>
      <c r="AV114" s="9">
        <f t="shared" si="57"/>
        <v>0.25931999999999999</v>
      </c>
      <c r="AW114" s="9">
        <f t="shared" si="42"/>
        <v>4.3540000000000002E-2</v>
      </c>
      <c r="AX114" s="9">
        <f t="shared" si="43"/>
        <v>0.20649999999999999</v>
      </c>
      <c r="AY114" s="9">
        <f t="shared" si="44"/>
        <v>9.2800000000000001E-3</v>
      </c>
      <c r="AZ114" s="9">
        <f t="shared" si="45"/>
        <v>5.4000000000000003E-3</v>
      </c>
      <c r="BA114" s="1">
        <f t="shared" si="58"/>
        <v>3.5785901588770631E-2</v>
      </c>
      <c r="BB114" s="7"/>
      <c r="BC114" s="7"/>
      <c r="BD114" s="7"/>
      <c r="BE114" s="7"/>
      <c r="BF114" s="7"/>
      <c r="BG114" s="7"/>
      <c r="BH114" s="7"/>
      <c r="BI114" s="7"/>
      <c r="BJ114" s="7">
        <f t="shared" si="66"/>
        <v>116</v>
      </c>
      <c r="BK114" s="7">
        <f t="shared" si="66"/>
        <v>101</v>
      </c>
      <c r="BM114" s="74"/>
      <c r="BT114" s="7"/>
      <c r="BU114" s="7"/>
      <c r="BV114" s="7"/>
      <c r="BW114" s="7"/>
      <c r="BX114" s="7"/>
      <c r="CA114" s="7"/>
      <c r="CB114" s="7"/>
      <c r="CC114" s="7"/>
      <c r="CD114" s="7"/>
      <c r="CE114" s="7"/>
      <c r="CF114" s="7"/>
      <c r="CG114" s="7"/>
    </row>
    <row r="115" spans="1:85" s="1" customFormat="1" x14ac:dyDescent="0.3">
      <c r="A115" s="7"/>
      <c r="B115" s="1">
        <f t="shared" si="34"/>
        <v>13107</v>
      </c>
      <c r="C115" s="1">
        <v>102</v>
      </c>
      <c r="D115" s="1">
        <v>36892</v>
      </c>
      <c r="E115" s="1">
        <v>2612</v>
      </c>
      <c r="F115" s="1">
        <v>0</v>
      </c>
      <c r="G115" s="1">
        <v>10039</v>
      </c>
      <c r="H115" s="1">
        <v>0</v>
      </c>
      <c r="I115" s="1">
        <v>456</v>
      </c>
      <c r="J115" s="5">
        <v>45.13</v>
      </c>
      <c r="K115" s="5">
        <v>1.34</v>
      </c>
      <c r="L115" s="5">
        <v>25.7</v>
      </c>
      <c r="M115" s="111">
        <v>1.03</v>
      </c>
      <c r="N115" s="1">
        <v>5767</v>
      </c>
      <c r="O115" s="1">
        <v>7330</v>
      </c>
      <c r="P115" s="1">
        <v>6961</v>
      </c>
      <c r="Q115" s="1">
        <v>361</v>
      </c>
      <c r="R115" s="1">
        <v>7</v>
      </c>
      <c r="S115" s="1">
        <v>0</v>
      </c>
      <c r="T115" s="1">
        <v>1869</v>
      </c>
      <c r="U115" s="1">
        <v>184</v>
      </c>
      <c r="V115" s="1">
        <v>2612</v>
      </c>
      <c r="W115" s="1">
        <v>10029</v>
      </c>
      <c r="X115" s="1">
        <v>456</v>
      </c>
      <c r="Y115" s="114">
        <v>1.03</v>
      </c>
      <c r="AA115" s="1">
        <f t="shared" si="51"/>
        <v>37076</v>
      </c>
      <c r="AB115" s="1">
        <f t="shared" si="51"/>
        <v>5224</v>
      </c>
      <c r="AC115" s="1">
        <f t="shared" si="52"/>
        <v>20068</v>
      </c>
      <c r="AD115" s="1">
        <f t="shared" si="53"/>
        <v>912</v>
      </c>
      <c r="AE115" s="1">
        <f t="shared" si="61"/>
        <v>435</v>
      </c>
      <c r="AF115" s="1">
        <f t="shared" si="54"/>
        <v>-296</v>
      </c>
      <c r="AG115" s="1">
        <f t="shared" si="54"/>
        <v>0</v>
      </c>
      <c r="AH115" s="1">
        <f t="shared" si="54"/>
        <v>-8</v>
      </c>
      <c r="AI115" s="1">
        <f t="shared" si="62"/>
        <v>131</v>
      </c>
      <c r="AJ115" s="9">
        <f t="shared" si="35"/>
        <v>3.4790569924467843E-2</v>
      </c>
      <c r="AK115" s="9">
        <f t="shared" si="36"/>
        <v>0.26213999999999998</v>
      </c>
      <c r="AL115" s="9">
        <f t="shared" si="37"/>
        <v>5.2240000000000002E-2</v>
      </c>
      <c r="AM115" s="9">
        <f t="shared" si="38"/>
        <v>0.20077999999999999</v>
      </c>
      <c r="AN115" s="9">
        <f t="shared" si="39"/>
        <v>9.1199999999999996E-3</v>
      </c>
      <c r="AO115" s="9">
        <f t="shared" si="40"/>
        <v>2.6199999999999999E-3</v>
      </c>
      <c r="AP115" s="1">
        <f t="shared" si="55"/>
        <v>435</v>
      </c>
      <c r="AQ115" s="1">
        <f t="shared" si="55"/>
        <v>-296</v>
      </c>
      <c r="AS115" s="1">
        <f t="shared" si="56"/>
        <v>-8</v>
      </c>
      <c r="AT115" s="1">
        <f t="shared" si="63"/>
        <v>131</v>
      </c>
      <c r="AU115" s="1">
        <f t="shared" si="41"/>
        <v>13097</v>
      </c>
      <c r="AV115" s="9">
        <f t="shared" si="57"/>
        <v>0.26194000000000001</v>
      </c>
      <c r="AW115" s="9">
        <f t="shared" si="42"/>
        <v>5.2240000000000002E-2</v>
      </c>
      <c r="AX115" s="9">
        <f t="shared" si="43"/>
        <v>0.20058000000000001</v>
      </c>
      <c r="AY115" s="9">
        <f t="shared" si="44"/>
        <v>9.1199999999999996E-3</v>
      </c>
      <c r="AZ115" s="9">
        <f t="shared" si="45"/>
        <v>2.6199999999999999E-3</v>
      </c>
      <c r="BA115" s="1">
        <f t="shared" si="58"/>
        <v>3.4817133694739252E-2</v>
      </c>
      <c r="BB115" s="7"/>
      <c r="BC115" s="7"/>
      <c r="BD115" s="7"/>
      <c r="BE115" s="7"/>
      <c r="BF115" s="7"/>
      <c r="BG115" s="7"/>
      <c r="BH115" s="7"/>
      <c r="BI115" s="7"/>
      <c r="BJ115" s="7">
        <f t="shared" si="66"/>
        <v>117</v>
      </c>
      <c r="BK115" s="7">
        <f t="shared" si="66"/>
        <v>102</v>
      </c>
      <c r="BM115" s="74"/>
      <c r="BT115" s="7"/>
      <c r="BU115" s="7"/>
      <c r="BV115" s="7"/>
      <c r="BW115" s="7"/>
      <c r="BX115" s="7"/>
      <c r="CA115" s="7"/>
      <c r="CB115" s="7"/>
      <c r="CC115" s="7"/>
      <c r="CD115" s="7"/>
      <c r="CE115" s="7"/>
      <c r="CF115" s="7"/>
      <c r="CG115" s="7"/>
    </row>
    <row r="116" spans="1:85" s="1" customFormat="1" x14ac:dyDescent="0.3">
      <c r="A116" s="7"/>
      <c r="B116" s="1">
        <f t="shared" si="34"/>
        <v>13220</v>
      </c>
      <c r="C116" s="1">
        <v>103</v>
      </c>
      <c r="D116" s="1">
        <v>36778</v>
      </c>
      <c r="E116" s="1">
        <v>2690</v>
      </c>
      <c r="F116" s="1">
        <v>0</v>
      </c>
      <c r="G116" s="1">
        <v>10073</v>
      </c>
      <c r="H116" s="1">
        <v>0</v>
      </c>
      <c r="I116" s="1">
        <v>457</v>
      </c>
      <c r="J116" s="5">
        <v>45.22</v>
      </c>
      <c r="K116" s="5">
        <v>1.34</v>
      </c>
      <c r="L116" s="5">
        <v>25.7</v>
      </c>
      <c r="M116" s="111">
        <v>1.03</v>
      </c>
      <c r="N116" s="1">
        <v>5830</v>
      </c>
      <c r="O116" s="1">
        <v>7381</v>
      </c>
      <c r="P116" s="1">
        <v>7002</v>
      </c>
      <c r="Q116" s="1">
        <v>371</v>
      </c>
      <c r="R116" s="1">
        <v>7</v>
      </c>
      <c r="S116" s="1">
        <v>0</v>
      </c>
      <c r="T116" s="1">
        <v>2007</v>
      </c>
      <c r="U116" s="1">
        <v>197</v>
      </c>
      <c r="V116" s="1">
        <v>2690</v>
      </c>
      <c r="W116" s="1">
        <v>10063</v>
      </c>
      <c r="X116" s="1">
        <v>457</v>
      </c>
      <c r="Y116" s="114">
        <v>1.03</v>
      </c>
      <c r="AA116" s="1">
        <f t="shared" si="51"/>
        <v>36975</v>
      </c>
      <c r="AB116" s="1">
        <f t="shared" si="51"/>
        <v>5380</v>
      </c>
      <c r="AC116" s="1">
        <f t="shared" si="52"/>
        <v>20136</v>
      </c>
      <c r="AD116" s="1">
        <f t="shared" si="53"/>
        <v>914</v>
      </c>
      <c r="AE116" s="1">
        <f t="shared" si="61"/>
        <v>78</v>
      </c>
      <c r="AF116" s="1">
        <f t="shared" si="54"/>
        <v>34</v>
      </c>
      <c r="AG116" s="1">
        <f t="shared" si="54"/>
        <v>0</v>
      </c>
      <c r="AH116" s="1">
        <f t="shared" si="54"/>
        <v>1</v>
      </c>
      <c r="AI116" s="1">
        <f t="shared" si="62"/>
        <v>113</v>
      </c>
      <c r="AJ116" s="9">
        <f t="shared" si="35"/>
        <v>3.4568835098335852E-2</v>
      </c>
      <c r="AK116" s="9">
        <f t="shared" si="36"/>
        <v>0.26440000000000002</v>
      </c>
      <c r="AL116" s="9">
        <f t="shared" si="37"/>
        <v>5.3800000000000001E-2</v>
      </c>
      <c r="AM116" s="9">
        <f t="shared" si="38"/>
        <v>0.20146</v>
      </c>
      <c r="AN116" s="9">
        <f t="shared" si="39"/>
        <v>9.1400000000000006E-3</v>
      </c>
      <c r="AO116" s="9">
        <f t="shared" si="40"/>
        <v>2.2599999999999999E-3</v>
      </c>
      <c r="AP116" s="1">
        <f t="shared" si="55"/>
        <v>78</v>
      </c>
      <c r="AQ116" s="1">
        <f t="shared" si="55"/>
        <v>34</v>
      </c>
      <c r="AS116" s="1">
        <f t="shared" si="56"/>
        <v>1</v>
      </c>
      <c r="AT116" s="1">
        <f t="shared" si="63"/>
        <v>113</v>
      </c>
      <c r="AU116" s="1">
        <f t="shared" si="41"/>
        <v>13210</v>
      </c>
      <c r="AV116" s="9">
        <f t="shared" si="57"/>
        <v>0.26419999999999999</v>
      </c>
      <c r="AW116" s="9">
        <f t="shared" si="42"/>
        <v>5.3800000000000001E-2</v>
      </c>
      <c r="AX116" s="9">
        <f t="shared" si="43"/>
        <v>0.20125999999999999</v>
      </c>
      <c r="AY116" s="9">
        <f t="shared" si="44"/>
        <v>9.1400000000000006E-3</v>
      </c>
      <c r="AZ116" s="9">
        <f t="shared" si="45"/>
        <v>2.2599999999999999E-3</v>
      </c>
      <c r="BA116" s="1">
        <f t="shared" si="58"/>
        <v>3.4595003785011354E-2</v>
      </c>
      <c r="BB116" s="7"/>
      <c r="BC116" s="7"/>
      <c r="BD116" s="7"/>
      <c r="BE116" s="7"/>
      <c r="BF116" s="7"/>
      <c r="BG116" s="7"/>
      <c r="BH116" s="7"/>
      <c r="BI116" s="7"/>
      <c r="BJ116" s="7">
        <f t="shared" si="66"/>
        <v>118</v>
      </c>
      <c r="BK116" s="7">
        <f t="shared" si="66"/>
        <v>103</v>
      </c>
      <c r="BM116" s="74"/>
      <c r="BT116" s="7"/>
      <c r="BU116" s="7"/>
      <c r="BV116" s="7"/>
      <c r="BW116" s="7"/>
      <c r="BX116" s="7"/>
      <c r="CA116" s="7"/>
      <c r="CB116" s="7"/>
      <c r="CC116" s="7"/>
      <c r="CD116" s="7"/>
      <c r="CE116" s="7"/>
      <c r="CF116" s="7"/>
      <c r="CG116" s="7"/>
    </row>
    <row r="117" spans="1:85" s="1" customFormat="1" x14ac:dyDescent="0.3">
      <c r="A117" s="7"/>
      <c r="B117" s="1">
        <f t="shared" si="34"/>
        <v>13384</v>
      </c>
      <c r="C117" s="1">
        <v>104</v>
      </c>
      <c r="D117" s="1">
        <v>36615</v>
      </c>
      <c r="E117" s="1">
        <v>2270</v>
      </c>
      <c r="F117" s="1">
        <v>0</v>
      </c>
      <c r="G117" s="1">
        <v>10640</v>
      </c>
      <c r="H117" s="1">
        <v>0</v>
      </c>
      <c r="I117" s="1">
        <v>474</v>
      </c>
      <c r="J117" s="5">
        <v>45.37</v>
      </c>
      <c r="K117" s="5">
        <v>1.35</v>
      </c>
      <c r="L117" s="5">
        <v>25.7</v>
      </c>
      <c r="M117" s="111">
        <v>1.03</v>
      </c>
      <c r="N117" s="1">
        <v>5991</v>
      </c>
      <c r="O117" s="1">
        <v>7383</v>
      </c>
      <c r="P117" s="1">
        <v>6987</v>
      </c>
      <c r="Q117" s="1">
        <v>391</v>
      </c>
      <c r="R117" s="1">
        <v>5</v>
      </c>
      <c r="S117" s="1">
        <v>0</v>
      </c>
      <c r="T117" s="1">
        <v>1808</v>
      </c>
      <c r="U117" s="1">
        <v>184</v>
      </c>
      <c r="V117" s="1">
        <v>2270</v>
      </c>
      <c r="W117" s="1">
        <v>10630</v>
      </c>
      <c r="X117" s="1">
        <v>474</v>
      </c>
      <c r="Y117" s="114">
        <v>1.02</v>
      </c>
      <c r="AA117" s="1">
        <f t="shared" si="51"/>
        <v>36799</v>
      </c>
      <c r="AB117" s="1">
        <f t="shared" si="51"/>
        <v>4540</v>
      </c>
      <c r="AC117" s="1">
        <f t="shared" si="52"/>
        <v>21270</v>
      </c>
      <c r="AD117" s="1">
        <f t="shared" si="53"/>
        <v>948</v>
      </c>
      <c r="AE117" s="1">
        <f t="shared" si="61"/>
        <v>-420</v>
      </c>
      <c r="AF117" s="1">
        <f t="shared" si="54"/>
        <v>567</v>
      </c>
      <c r="AG117" s="1">
        <f t="shared" si="54"/>
        <v>0</v>
      </c>
      <c r="AH117" s="1">
        <f t="shared" si="54"/>
        <v>17</v>
      </c>
      <c r="AI117" s="1">
        <f t="shared" si="62"/>
        <v>164</v>
      </c>
      <c r="AJ117" s="9">
        <f t="shared" si="35"/>
        <v>3.5415421398684997E-2</v>
      </c>
      <c r="AK117" s="9">
        <f t="shared" si="36"/>
        <v>0.26767999999999997</v>
      </c>
      <c r="AL117" s="9">
        <f t="shared" si="37"/>
        <v>4.5400000000000003E-2</v>
      </c>
      <c r="AM117" s="9">
        <f t="shared" si="38"/>
        <v>0.21279999999999999</v>
      </c>
      <c r="AN117" s="9">
        <f t="shared" si="39"/>
        <v>9.4800000000000006E-3</v>
      </c>
      <c r="AO117" s="9">
        <f t="shared" si="40"/>
        <v>3.2799999999999999E-3</v>
      </c>
      <c r="AP117" s="1">
        <f t="shared" si="55"/>
        <v>-420</v>
      </c>
      <c r="AQ117" s="1">
        <f t="shared" si="55"/>
        <v>567</v>
      </c>
      <c r="AS117" s="1">
        <f t="shared" si="56"/>
        <v>17</v>
      </c>
      <c r="AT117" s="1">
        <f t="shared" si="63"/>
        <v>164</v>
      </c>
      <c r="AU117" s="1">
        <f t="shared" si="41"/>
        <v>13374</v>
      </c>
      <c r="AV117" s="9">
        <f t="shared" si="57"/>
        <v>0.26748</v>
      </c>
      <c r="AW117" s="9">
        <f t="shared" si="42"/>
        <v>4.5400000000000003E-2</v>
      </c>
      <c r="AX117" s="9">
        <f t="shared" si="43"/>
        <v>0.21260000000000001</v>
      </c>
      <c r="AY117" s="9">
        <f t="shared" si="44"/>
        <v>9.4800000000000006E-3</v>
      </c>
      <c r="AZ117" s="9">
        <f t="shared" si="45"/>
        <v>3.2799999999999999E-3</v>
      </c>
      <c r="BA117" s="1">
        <f t="shared" si="58"/>
        <v>3.5441902198295197E-2</v>
      </c>
      <c r="BB117" s="7"/>
      <c r="BC117" s="7"/>
      <c r="BD117" s="7"/>
      <c r="BE117" s="7"/>
      <c r="BF117" s="7"/>
      <c r="BG117" s="7"/>
      <c r="BH117" s="7"/>
      <c r="BI117" s="7"/>
      <c r="BJ117" s="7">
        <f t="shared" si="66"/>
        <v>119</v>
      </c>
      <c r="BK117" s="7">
        <f t="shared" si="66"/>
        <v>104</v>
      </c>
      <c r="BM117" s="74"/>
      <c r="BT117" s="7"/>
      <c r="BU117" s="7"/>
      <c r="BV117" s="7"/>
      <c r="BW117" s="7"/>
      <c r="BX117" s="7"/>
      <c r="CA117" s="7"/>
      <c r="CB117" s="7"/>
      <c r="CC117" s="7"/>
      <c r="CD117" s="7"/>
      <c r="CE117" s="7"/>
      <c r="CF117" s="7"/>
      <c r="CG117" s="7"/>
    </row>
    <row r="118" spans="1:85" s="1" customFormat="1" x14ac:dyDescent="0.3">
      <c r="A118" s="7"/>
      <c r="B118" s="1">
        <f t="shared" si="34"/>
        <v>13452</v>
      </c>
      <c r="C118" s="1">
        <v>105</v>
      </c>
      <c r="D118" s="1">
        <v>36547</v>
      </c>
      <c r="E118" s="1">
        <v>2306</v>
      </c>
      <c r="F118" s="1">
        <v>0</v>
      </c>
      <c r="G118" s="1">
        <v>10671</v>
      </c>
      <c r="H118" s="1">
        <v>0</v>
      </c>
      <c r="I118" s="1">
        <v>475</v>
      </c>
      <c r="J118" s="5">
        <v>45.45</v>
      </c>
      <c r="K118" s="5">
        <v>1.35</v>
      </c>
      <c r="L118" s="5">
        <v>25.7</v>
      </c>
      <c r="M118" s="111">
        <v>1.03</v>
      </c>
      <c r="N118" s="1">
        <v>6028</v>
      </c>
      <c r="O118" s="1">
        <v>7414</v>
      </c>
      <c r="P118" s="1">
        <v>7007</v>
      </c>
      <c r="Q118" s="1">
        <v>402</v>
      </c>
      <c r="R118" s="1">
        <v>5</v>
      </c>
      <c r="S118" s="1">
        <v>0</v>
      </c>
      <c r="T118" s="1">
        <v>1869</v>
      </c>
      <c r="U118" s="1">
        <v>190</v>
      </c>
      <c r="V118" s="1">
        <v>2306</v>
      </c>
      <c r="W118" s="1">
        <v>10661</v>
      </c>
      <c r="X118" s="1">
        <v>475</v>
      </c>
      <c r="Y118" s="114">
        <v>1.02</v>
      </c>
      <c r="AA118" s="1">
        <f t="shared" si="51"/>
        <v>36737</v>
      </c>
      <c r="AB118" s="1">
        <f t="shared" si="51"/>
        <v>4612</v>
      </c>
      <c r="AC118" s="1">
        <f t="shared" si="52"/>
        <v>21332</v>
      </c>
      <c r="AD118" s="1">
        <f t="shared" si="53"/>
        <v>950</v>
      </c>
      <c r="AE118" s="1">
        <f t="shared" si="61"/>
        <v>36</v>
      </c>
      <c r="AF118" s="1">
        <f t="shared" si="54"/>
        <v>31</v>
      </c>
      <c r="AG118" s="1">
        <f t="shared" si="54"/>
        <v>0</v>
      </c>
      <c r="AH118" s="1">
        <f t="shared" si="54"/>
        <v>1</v>
      </c>
      <c r="AI118" s="1">
        <f t="shared" si="62"/>
        <v>68</v>
      </c>
      <c r="AJ118" s="9">
        <f t="shared" si="35"/>
        <v>3.5310734463276837E-2</v>
      </c>
      <c r="AK118" s="9">
        <f t="shared" si="36"/>
        <v>0.26904</v>
      </c>
      <c r="AL118" s="9">
        <f t="shared" si="37"/>
        <v>4.6120000000000001E-2</v>
      </c>
      <c r="AM118" s="9">
        <f t="shared" si="38"/>
        <v>0.21342</v>
      </c>
      <c r="AN118" s="9">
        <f t="shared" si="39"/>
        <v>9.4999999999999998E-3</v>
      </c>
      <c r="AO118" s="9">
        <f t="shared" si="40"/>
        <v>1.3600000000000001E-3</v>
      </c>
      <c r="AP118" s="1">
        <f t="shared" si="55"/>
        <v>36</v>
      </c>
      <c r="AQ118" s="1">
        <f t="shared" si="55"/>
        <v>31</v>
      </c>
      <c r="AS118" s="1">
        <f t="shared" si="56"/>
        <v>1</v>
      </c>
      <c r="AT118" s="1">
        <f t="shared" si="63"/>
        <v>68</v>
      </c>
      <c r="AU118" s="1">
        <f t="shared" si="41"/>
        <v>13442</v>
      </c>
      <c r="AV118" s="9">
        <f t="shared" si="57"/>
        <v>0.26884000000000002</v>
      </c>
      <c r="AW118" s="9">
        <f t="shared" si="42"/>
        <v>4.6120000000000001E-2</v>
      </c>
      <c r="AX118" s="9">
        <f t="shared" si="43"/>
        <v>0.21321999999999999</v>
      </c>
      <c r="AY118" s="9">
        <f t="shared" si="44"/>
        <v>9.4999999999999998E-3</v>
      </c>
      <c r="AZ118" s="9">
        <f t="shared" si="45"/>
        <v>1.3600000000000001E-3</v>
      </c>
      <c r="BA118" s="1">
        <f t="shared" si="58"/>
        <v>3.5337003422109804E-2</v>
      </c>
      <c r="BB118" s="7"/>
      <c r="BC118" s="7"/>
      <c r="BD118" s="7"/>
      <c r="BE118" s="7"/>
      <c r="BF118" s="7"/>
      <c r="BG118" s="7"/>
      <c r="BH118" s="7"/>
      <c r="BI118" s="7"/>
      <c r="BJ118" s="7">
        <f t="shared" si="66"/>
        <v>120</v>
      </c>
      <c r="BK118" s="7">
        <f t="shared" si="66"/>
        <v>105</v>
      </c>
      <c r="BM118" s="74"/>
      <c r="BT118" s="7"/>
      <c r="BU118" s="7"/>
      <c r="BV118" s="7"/>
      <c r="BW118" s="7"/>
      <c r="BX118" s="7"/>
      <c r="CA118" s="7"/>
      <c r="CB118" s="7"/>
      <c r="CC118" s="7"/>
      <c r="CD118" s="7"/>
      <c r="CE118" s="7"/>
      <c r="CF118" s="7"/>
      <c r="CG118" s="7"/>
    </row>
    <row r="119" spans="1:85" s="1" customFormat="1" x14ac:dyDescent="0.3">
      <c r="A119" s="7"/>
      <c r="B119" s="1" t="e">
        <f t="shared" si="34"/>
        <v>#N/A</v>
      </c>
      <c r="J119" s="5"/>
      <c r="K119" s="5"/>
      <c r="L119" s="5"/>
      <c r="M119" s="111"/>
      <c r="Y119" s="114"/>
      <c r="AA119" s="1">
        <f t="shared" si="51"/>
        <v>0</v>
      </c>
      <c r="AB119" s="1">
        <f t="shared" si="51"/>
        <v>0</v>
      </c>
      <c r="AC119" s="1">
        <f t="shared" si="52"/>
        <v>0</v>
      </c>
      <c r="AD119" s="1">
        <f t="shared" si="53"/>
        <v>0</v>
      </c>
      <c r="AE119" s="1" t="str">
        <f t="shared" si="61"/>
        <v/>
      </c>
      <c r="AF119" s="1" t="str">
        <f t="shared" si="54"/>
        <v/>
      </c>
      <c r="AG119" s="1" t="str">
        <f t="shared" si="54"/>
        <v/>
      </c>
      <c r="AH119" s="1" t="str">
        <f t="shared" si="54"/>
        <v/>
      </c>
      <c r="AI119" s="1" t="e">
        <f t="shared" si="62"/>
        <v>#N/A</v>
      </c>
      <c r="AJ119" s="9" t="e">
        <f t="shared" si="35"/>
        <v>#N/A</v>
      </c>
      <c r="AK119" s="9" t="e">
        <f t="shared" si="36"/>
        <v>#N/A</v>
      </c>
      <c r="AL119" s="9" t="e">
        <f t="shared" si="37"/>
        <v>#N/A</v>
      </c>
      <c r="AM119" s="9" t="e">
        <f t="shared" si="38"/>
        <v>#N/A</v>
      </c>
      <c r="AN119" s="9" t="e">
        <f t="shared" si="39"/>
        <v>#N/A</v>
      </c>
      <c r="AO119" s="9" t="e">
        <f t="shared" si="40"/>
        <v>#N/A</v>
      </c>
      <c r="AP119" s="1" t="str">
        <f t="shared" si="55"/>
        <v/>
      </c>
      <c r="AQ119" s="1" t="str">
        <f t="shared" si="55"/>
        <v/>
      </c>
      <c r="AS119" s="1" t="str">
        <f t="shared" si="56"/>
        <v/>
      </c>
      <c r="AT119" s="1" t="e">
        <f t="shared" si="63"/>
        <v>#N/A</v>
      </c>
      <c r="AU119" s="1" t="e">
        <f t="shared" si="41"/>
        <v>#N/A</v>
      </c>
      <c r="AV119" s="9" t="e">
        <f t="shared" si="57"/>
        <v>#N/A</v>
      </c>
      <c r="AW119" s="9" t="e">
        <f t="shared" si="42"/>
        <v>#N/A</v>
      </c>
      <c r="AX119" s="9" t="e">
        <f t="shared" si="43"/>
        <v>#N/A</v>
      </c>
      <c r="AY119" s="9" t="e">
        <f t="shared" si="44"/>
        <v>#N/A</v>
      </c>
      <c r="AZ119" s="9" t="e">
        <f t="shared" si="45"/>
        <v>#N/A</v>
      </c>
      <c r="BA119" s="1" t="e">
        <f t="shared" si="58"/>
        <v>#N/A</v>
      </c>
      <c r="BB119" s="7"/>
      <c r="BC119" s="7"/>
      <c r="BD119" s="7"/>
      <c r="BE119" s="7"/>
      <c r="BF119" s="7"/>
      <c r="BG119" s="7"/>
      <c r="BH119" s="7"/>
      <c r="BI119" s="7"/>
      <c r="BJ119" s="7">
        <f t="shared" si="66"/>
        <v>121</v>
      </c>
      <c r="BK119" s="7">
        <f t="shared" si="66"/>
        <v>106</v>
      </c>
      <c r="BM119" s="74"/>
      <c r="BT119" s="7"/>
      <c r="BU119" s="7"/>
      <c r="BV119" s="7"/>
      <c r="BW119" s="7"/>
      <c r="BX119" s="7"/>
      <c r="CA119" s="7"/>
      <c r="CB119" s="7"/>
      <c r="CC119" s="7"/>
      <c r="CD119" s="7"/>
      <c r="CE119" s="7"/>
      <c r="CF119" s="7"/>
      <c r="CG119" s="7"/>
    </row>
    <row r="120" spans="1:85" s="1" customFormat="1" x14ac:dyDescent="0.3">
      <c r="A120" s="7"/>
      <c r="B120" s="1" t="e">
        <f t="shared" si="34"/>
        <v>#N/A</v>
      </c>
      <c r="J120" s="5"/>
      <c r="K120" s="5"/>
      <c r="L120" s="5"/>
      <c r="M120" s="111"/>
      <c r="Y120" s="114"/>
      <c r="AA120" s="1">
        <f t="shared" si="51"/>
        <v>0</v>
      </c>
      <c r="AB120" s="1">
        <f t="shared" si="51"/>
        <v>0</v>
      </c>
      <c r="AC120" s="1">
        <f t="shared" si="52"/>
        <v>0</v>
      </c>
      <c r="AD120" s="1">
        <f t="shared" si="53"/>
        <v>0</v>
      </c>
      <c r="AE120" s="1" t="str">
        <f t="shared" si="61"/>
        <v/>
      </c>
      <c r="AF120" s="1" t="str">
        <f t="shared" si="54"/>
        <v/>
      </c>
      <c r="AG120" s="1" t="str">
        <f t="shared" si="54"/>
        <v/>
      </c>
      <c r="AH120" s="1" t="str">
        <f t="shared" si="54"/>
        <v/>
      </c>
      <c r="AI120" s="1" t="e">
        <f t="shared" si="62"/>
        <v>#N/A</v>
      </c>
      <c r="AJ120" s="9" t="e">
        <f t="shared" si="35"/>
        <v>#N/A</v>
      </c>
      <c r="AK120" s="9" t="e">
        <f t="shared" si="36"/>
        <v>#N/A</v>
      </c>
      <c r="AL120" s="9" t="e">
        <f t="shared" si="37"/>
        <v>#N/A</v>
      </c>
      <c r="AM120" s="9" t="e">
        <f t="shared" si="38"/>
        <v>#N/A</v>
      </c>
      <c r="AN120" s="9" t="e">
        <f t="shared" si="39"/>
        <v>#N/A</v>
      </c>
      <c r="AO120" s="9" t="e">
        <f t="shared" si="40"/>
        <v>#N/A</v>
      </c>
      <c r="AP120" s="1" t="str">
        <f t="shared" si="55"/>
        <v/>
      </c>
      <c r="AQ120" s="1" t="str">
        <f t="shared" si="55"/>
        <v/>
      </c>
      <c r="AS120" s="1" t="str">
        <f t="shared" si="56"/>
        <v/>
      </c>
      <c r="AT120" s="1" t="e">
        <f t="shared" si="63"/>
        <v>#N/A</v>
      </c>
      <c r="AU120" s="1" t="e">
        <f t="shared" si="41"/>
        <v>#N/A</v>
      </c>
      <c r="AV120" s="9" t="e">
        <f t="shared" si="57"/>
        <v>#N/A</v>
      </c>
      <c r="AW120" s="9" t="e">
        <f t="shared" si="42"/>
        <v>#N/A</v>
      </c>
      <c r="AX120" s="9" t="e">
        <f t="shared" si="43"/>
        <v>#N/A</v>
      </c>
      <c r="AY120" s="9" t="e">
        <f t="shared" si="44"/>
        <v>#N/A</v>
      </c>
      <c r="AZ120" s="9" t="e">
        <f t="shared" si="45"/>
        <v>#N/A</v>
      </c>
      <c r="BA120" s="1" t="e">
        <f t="shared" si="58"/>
        <v>#N/A</v>
      </c>
      <c r="BB120" s="7"/>
      <c r="BC120" s="7"/>
      <c r="BD120" s="7"/>
      <c r="BE120" s="7"/>
      <c r="BF120" s="7"/>
      <c r="BG120" s="7"/>
      <c r="BH120" s="7"/>
      <c r="BI120" s="7"/>
      <c r="BJ120" s="7">
        <f t="shared" si="66"/>
        <v>122</v>
      </c>
      <c r="BK120" s="7">
        <f t="shared" si="66"/>
        <v>107</v>
      </c>
      <c r="BM120" s="74"/>
      <c r="BT120" s="7"/>
      <c r="BU120" s="7"/>
      <c r="BV120" s="7"/>
      <c r="BW120" s="7"/>
      <c r="BX120" s="7"/>
      <c r="CA120" s="7"/>
      <c r="CB120" s="7"/>
      <c r="CC120" s="7"/>
      <c r="CD120" s="7"/>
      <c r="CE120" s="7"/>
      <c r="CF120" s="7"/>
      <c r="CG120" s="7"/>
    </row>
    <row r="121" spans="1:85" s="1" customFormat="1" x14ac:dyDescent="0.3">
      <c r="A121" s="7"/>
      <c r="B121" s="1" t="e">
        <f t="shared" si="34"/>
        <v>#N/A</v>
      </c>
      <c r="J121" s="5"/>
      <c r="K121" s="5"/>
      <c r="L121" s="5"/>
      <c r="M121" s="111"/>
      <c r="Y121" s="114"/>
      <c r="AA121" s="1">
        <f t="shared" si="51"/>
        <v>0</v>
      </c>
      <c r="AB121" s="1">
        <f t="shared" si="51"/>
        <v>0</v>
      </c>
      <c r="AC121" s="1">
        <f t="shared" si="52"/>
        <v>0</v>
      </c>
      <c r="AD121" s="1">
        <f t="shared" si="53"/>
        <v>0</v>
      </c>
      <c r="AE121" s="1" t="str">
        <f t="shared" si="61"/>
        <v/>
      </c>
      <c r="AF121" s="1" t="str">
        <f t="shared" si="54"/>
        <v/>
      </c>
      <c r="AG121" s="1" t="str">
        <f t="shared" si="54"/>
        <v/>
      </c>
      <c r="AH121" s="1" t="str">
        <f t="shared" si="54"/>
        <v/>
      </c>
      <c r="AI121" s="1" t="e">
        <f t="shared" si="62"/>
        <v>#N/A</v>
      </c>
      <c r="AJ121" s="9" t="e">
        <f t="shared" si="35"/>
        <v>#N/A</v>
      </c>
      <c r="AK121" s="9" t="e">
        <f t="shared" si="36"/>
        <v>#N/A</v>
      </c>
      <c r="AL121" s="9" t="e">
        <f t="shared" si="37"/>
        <v>#N/A</v>
      </c>
      <c r="AM121" s="9" t="e">
        <f t="shared" si="38"/>
        <v>#N/A</v>
      </c>
      <c r="AN121" s="9" t="e">
        <f t="shared" si="39"/>
        <v>#N/A</v>
      </c>
      <c r="AO121" s="9" t="e">
        <f t="shared" si="40"/>
        <v>#N/A</v>
      </c>
      <c r="AP121" s="1" t="str">
        <f t="shared" si="55"/>
        <v/>
      </c>
      <c r="AQ121" s="1" t="str">
        <f t="shared" si="55"/>
        <v/>
      </c>
      <c r="AS121" s="1" t="str">
        <f t="shared" si="56"/>
        <v/>
      </c>
      <c r="AT121" s="1" t="e">
        <f t="shared" si="63"/>
        <v>#N/A</v>
      </c>
      <c r="AU121" s="1" t="e">
        <f t="shared" si="41"/>
        <v>#N/A</v>
      </c>
      <c r="AV121" s="9" t="e">
        <f t="shared" si="57"/>
        <v>#N/A</v>
      </c>
      <c r="AW121" s="9" t="e">
        <f t="shared" si="42"/>
        <v>#N/A</v>
      </c>
      <c r="AX121" s="9" t="e">
        <f t="shared" si="43"/>
        <v>#N/A</v>
      </c>
      <c r="AY121" s="9" t="e">
        <f t="shared" si="44"/>
        <v>#N/A</v>
      </c>
      <c r="AZ121" s="9" t="e">
        <f t="shared" si="45"/>
        <v>#N/A</v>
      </c>
      <c r="BA121" s="1" t="e">
        <f t="shared" si="58"/>
        <v>#N/A</v>
      </c>
      <c r="BB121" s="7"/>
      <c r="BC121" s="7"/>
      <c r="BD121" s="7"/>
      <c r="BE121" s="7"/>
      <c r="BF121" s="7"/>
      <c r="BG121" s="7"/>
      <c r="BH121" s="7"/>
      <c r="BI121" s="7"/>
      <c r="BJ121" s="7">
        <f t="shared" si="66"/>
        <v>123</v>
      </c>
      <c r="BK121" s="7">
        <f t="shared" si="66"/>
        <v>108</v>
      </c>
      <c r="BM121" s="74"/>
      <c r="BT121" s="7"/>
      <c r="BU121" s="7"/>
      <c r="BV121" s="7"/>
      <c r="BW121" s="7"/>
      <c r="BX121" s="7"/>
      <c r="CA121" s="7"/>
      <c r="CB121" s="7"/>
      <c r="CC121" s="7"/>
      <c r="CD121" s="7"/>
      <c r="CE121" s="7"/>
      <c r="CF121" s="7"/>
      <c r="CG121" s="7"/>
    </row>
    <row r="122" spans="1:85" s="1" customFormat="1" x14ac:dyDescent="0.3">
      <c r="A122" s="7"/>
      <c r="B122" s="1" t="e">
        <f t="shared" si="34"/>
        <v>#N/A</v>
      </c>
      <c r="J122" s="5"/>
      <c r="K122" s="5"/>
      <c r="L122" s="5"/>
      <c r="M122" s="111"/>
      <c r="Y122" s="114"/>
      <c r="AA122" s="1">
        <f t="shared" si="51"/>
        <v>0</v>
      </c>
      <c r="AB122" s="1">
        <f t="shared" si="51"/>
        <v>0</v>
      </c>
      <c r="AC122" s="1">
        <f t="shared" si="52"/>
        <v>0</v>
      </c>
      <c r="AD122" s="1">
        <f t="shared" si="53"/>
        <v>0</v>
      </c>
      <c r="AE122" s="1" t="str">
        <f t="shared" si="61"/>
        <v/>
      </c>
      <c r="AF122" s="1" t="str">
        <f t="shared" si="54"/>
        <v/>
      </c>
      <c r="AG122" s="1" t="str">
        <f t="shared" si="54"/>
        <v/>
      </c>
      <c r="AH122" s="1" t="str">
        <f t="shared" si="54"/>
        <v/>
      </c>
      <c r="AI122" s="1" t="e">
        <f t="shared" si="62"/>
        <v>#N/A</v>
      </c>
      <c r="AJ122" s="9" t="e">
        <f t="shared" si="35"/>
        <v>#N/A</v>
      </c>
      <c r="AK122" s="9" t="e">
        <f t="shared" si="36"/>
        <v>#N/A</v>
      </c>
      <c r="AL122" s="9" t="e">
        <f t="shared" si="37"/>
        <v>#N/A</v>
      </c>
      <c r="AM122" s="9" t="e">
        <f t="shared" si="38"/>
        <v>#N/A</v>
      </c>
      <c r="AN122" s="9" t="e">
        <f t="shared" si="39"/>
        <v>#N/A</v>
      </c>
      <c r="AO122" s="9" t="e">
        <f t="shared" si="40"/>
        <v>#N/A</v>
      </c>
      <c r="AP122" s="1" t="str">
        <f t="shared" si="55"/>
        <v/>
      </c>
      <c r="AQ122" s="1" t="str">
        <f t="shared" si="55"/>
        <v/>
      </c>
      <c r="AS122" s="1" t="str">
        <f t="shared" si="56"/>
        <v/>
      </c>
      <c r="AT122" s="1" t="e">
        <f t="shared" si="63"/>
        <v>#N/A</v>
      </c>
      <c r="AU122" s="1" t="e">
        <f t="shared" si="41"/>
        <v>#N/A</v>
      </c>
      <c r="AV122" s="9" t="e">
        <f t="shared" si="57"/>
        <v>#N/A</v>
      </c>
      <c r="AW122" s="9" t="e">
        <f t="shared" si="42"/>
        <v>#N/A</v>
      </c>
      <c r="AX122" s="9" t="e">
        <f t="shared" si="43"/>
        <v>#N/A</v>
      </c>
      <c r="AY122" s="9" t="e">
        <f t="shared" si="44"/>
        <v>#N/A</v>
      </c>
      <c r="AZ122" s="9" t="e">
        <f t="shared" si="45"/>
        <v>#N/A</v>
      </c>
      <c r="BA122" s="1" t="e">
        <f t="shared" si="58"/>
        <v>#N/A</v>
      </c>
      <c r="BB122" s="7"/>
      <c r="BC122" s="7"/>
      <c r="BD122" s="7"/>
      <c r="BE122" s="7"/>
      <c r="BF122" s="7"/>
      <c r="BG122" s="7"/>
      <c r="BH122" s="7"/>
      <c r="BI122" s="7"/>
      <c r="BJ122" s="7">
        <f t="shared" si="66"/>
        <v>124</v>
      </c>
      <c r="BK122" s="7">
        <f t="shared" si="66"/>
        <v>109</v>
      </c>
      <c r="BM122" s="74"/>
      <c r="BT122" s="7"/>
      <c r="BU122" s="7"/>
      <c r="BV122" s="7"/>
      <c r="BW122" s="7"/>
      <c r="BX122" s="7"/>
      <c r="CA122" s="7"/>
      <c r="CB122" s="7"/>
      <c r="CC122" s="7"/>
      <c r="CD122" s="7"/>
      <c r="CE122" s="7"/>
      <c r="CF122" s="7"/>
      <c r="CG122" s="7"/>
    </row>
    <row r="123" spans="1:85" s="1" customFormat="1" x14ac:dyDescent="0.3">
      <c r="A123" s="7"/>
      <c r="B123" s="1" t="e">
        <f t="shared" si="34"/>
        <v>#N/A</v>
      </c>
      <c r="J123" s="5"/>
      <c r="K123" s="5"/>
      <c r="L123" s="5"/>
      <c r="M123" s="111"/>
      <c r="Y123" s="114"/>
      <c r="AA123" s="1">
        <f t="shared" si="51"/>
        <v>0</v>
      </c>
      <c r="AB123" s="1">
        <f t="shared" si="51"/>
        <v>0</v>
      </c>
      <c r="AC123" s="1">
        <f t="shared" si="52"/>
        <v>0</v>
      </c>
      <c r="AD123" s="1">
        <f t="shared" si="53"/>
        <v>0</v>
      </c>
      <c r="AE123" s="1" t="str">
        <f t="shared" si="61"/>
        <v/>
      </c>
      <c r="AF123" s="1" t="str">
        <f t="shared" si="54"/>
        <v/>
      </c>
      <c r="AG123" s="1" t="str">
        <f t="shared" si="54"/>
        <v/>
      </c>
      <c r="AH123" s="1" t="str">
        <f t="shared" si="54"/>
        <v/>
      </c>
      <c r="AI123" s="1" t="e">
        <f t="shared" si="62"/>
        <v>#N/A</v>
      </c>
      <c r="AJ123" s="9" t="e">
        <f t="shared" si="35"/>
        <v>#N/A</v>
      </c>
      <c r="AK123" s="9" t="e">
        <f t="shared" si="36"/>
        <v>#N/A</v>
      </c>
      <c r="AL123" s="9" t="e">
        <f t="shared" si="37"/>
        <v>#N/A</v>
      </c>
      <c r="AM123" s="9" t="e">
        <f t="shared" si="38"/>
        <v>#N/A</v>
      </c>
      <c r="AN123" s="9" t="e">
        <f t="shared" si="39"/>
        <v>#N/A</v>
      </c>
      <c r="AO123" s="9" t="e">
        <f t="shared" si="40"/>
        <v>#N/A</v>
      </c>
      <c r="AP123" s="1" t="str">
        <f t="shared" si="55"/>
        <v/>
      </c>
      <c r="AQ123" s="1" t="str">
        <f t="shared" si="55"/>
        <v/>
      </c>
      <c r="AS123" s="1" t="str">
        <f t="shared" si="56"/>
        <v/>
      </c>
      <c r="AT123" s="1" t="e">
        <f t="shared" si="63"/>
        <v>#N/A</v>
      </c>
      <c r="AU123" s="1" t="e">
        <f t="shared" si="41"/>
        <v>#N/A</v>
      </c>
      <c r="AV123" s="9" t="e">
        <f t="shared" si="57"/>
        <v>#N/A</v>
      </c>
      <c r="AW123" s="9" t="e">
        <f t="shared" si="42"/>
        <v>#N/A</v>
      </c>
      <c r="AX123" s="9" t="e">
        <f t="shared" si="43"/>
        <v>#N/A</v>
      </c>
      <c r="AY123" s="9" t="e">
        <f t="shared" si="44"/>
        <v>#N/A</v>
      </c>
      <c r="AZ123" s="9" t="e">
        <f t="shared" si="45"/>
        <v>#N/A</v>
      </c>
      <c r="BA123" s="1" t="e">
        <f t="shared" si="58"/>
        <v>#N/A</v>
      </c>
      <c r="BB123" s="7"/>
      <c r="BC123" s="7"/>
      <c r="BD123" s="7"/>
      <c r="BE123" s="7"/>
      <c r="BF123" s="7"/>
      <c r="BG123" s="7"/>
      <c r="BH123" s="7"/>
      <c r="BI123" s="7"/>
      <c r="BJ123" s="7">
        <f t="shared" si="66"/>
        <v>125</v>
      </c>
      <c r="BK123" s="7">
        <f t="shared" si="66"/>
        <v>110</v>
      </c>
      <c r="BM123" s="74"/>
      <c r="BT123" s="7"/>
      <c r="BU123" s="7"/>
      <c r="BV123" s="7"/>
      <c r="BW123" s="7"/>
      <c r="BX123" s="7"/>
      <c r="CA123" s="7"/>
      <c r="CB123" s="7"/>
      <c r="CC123" s="7"/>
      <c r="CD123" s="7"/>
      <c r="CE123" s="7"/>
      <c r="CF123" s="7"/>
      <c r="CG123" s="7"/>
    </row>
    <row r="124" spans="1:85" s="1" customFormat="1" x14ac:dyDescent="0.3">
      <c r="A124" s="7"/>
      <c r="B124" s="1" t="e">
        <f t="shared" si="34"/>
        <v>#N/A</v>
      </c>
      <c r="J124" s="5"/>
      <c r="K124" s="5"/>
      <c r="L124" s="5"/>
      <c r="M124" s="111"/>
      <c r="Y124" s="114"/>
      <c r="AA124" s="1">
        <f t="shared" si="51"/>
        <v>0</v>
      </c>
      <c r="AB124" s="1">
        <f t="shared" si="51"/>
        <v>0</v>
      </c>
      <c r="AC124" s="1">
        <f t="shared" si="52"/>
        <v>0</v>
      </c>
      <c r="AD124" s="1">
        <f t="shared" si="53"/>
        <v>0</v>
      </c>
      <c r="AE124" s="1" t="str">
        <f t="shared" si="61"/>
        <v/>
      </c>
      <c r="AF124" s="1" t="str">
        <f t="shared" si="54"/>
        <v/>
      </c>
      <c r="AG124" s="1" t="str">
        <f t="shared" si="54"/>
        <v/>
      </c>
      <c r="AH124" s="1" t="str">
        <f t="shared" si="54"/>
        <v/>
      </c>
      <c r="AI124" s="1" t="e">
        <f t="shared" si="62"/>
        <v>#N/A</v>
      </c>
      <c r="AJ124" s="9" t="e">
        <f t="shared" si="35"/>
        <v>#N/A</v>
      </c>
      <c r="AK124" s="9" t="e">
        <f t="shared" si="36"/>
        <v>#N/A</v>
      </c>
      <c r="AL124" s="9" t="e">
        <f t="shared" si="37"/>
        <v>#N/A</v>
      </c>
      <c r="AM124" s="9" t="e">
        <f t="shared" si="38"/>
        <v>#N/A</v>
      </c>
      <c r="AN124" s="9" t="e">
        <f t="shared" si="39"/>
        <v>#N/A</v>
      </c>
      <c r="AO124" s="9" t="e">
        <f t="shared" si="40"/>
        <v>#N/A</v>
      </c>
      <c r="AP124" s="1" t="str">
        <f t="shared" si="55"/>
        <v/>
      </c>
      <c r="AQ124" s="1" t="str">
        <f t="shared" si="55"/>
        <v/>
      </c>
      <c r="AS124" s="1" t="str">
        <f t="shared" si="56"/>
        <v/>
      </c>
      <c r="AT124" s="1" t="e">
        <f t="shared" si="63"/>
        <v>#N/A</v>
      </c>
      <c r="AU124" s="1" t="e">
        <f t="shared" si="41"/>
        <v>#N/A</v>
      </c>
      <c r="AV124" s="9" t="e">
        <f t="shared" si="57"/>
        <v>#N/A</v>
      </c>
      <c r="AW124" s="9" t="e">
        <f t="shared" si="42"/>
        <v>#N/A</v>
      </c>
      <c r="AX124" s="9" t="e">
        <f t="shared" si="43"/>
        <v>#N/A</v>
      </c>
      <c r="AY124" s="9" t="e">
        <f t="shared" si="44"/>
        <v>#N/A</v>
      </c>
      <c r="AZ124" s="9" t="e">
        <f t="shared" si="45"/>
        <v>#N/A</v>
      </c>
      <c r="BA124" s="1" t="e">
        <f t="shared" si="58"/>
        <v>#N/A</v>
      </c>
      <c r="BB124" s="7"/>
      <c r="BC124" s="7"/>
      <c r="BD124" s="7"/>
      <c r="BE124" s="7"/>
      <c r="BF124" s="7"/>
      <c r="BG124" s="7"/>
      <c r="BH124" s="7"/>
      <c r="BI124" s="7"/>
      <c r="BJ124" s="7">
        <f t="shared" si="66"/>
        <v>126</v>
      </c>
      <c r="BK124" s="7">
        <f t="shared" si="66"/>
        <v>111</v>
      </c>
      <c r="BM124" s="74"/>
      <c r="BT124" s="7"/>
      <c r="BU124" s="7"/>
      <c r="BV124" s="7"/>
      <c r="BW124" s="7"/>
      <c r="BX124" s="7"/>
      <c r="CA124" s="7"/>
      <c r="CB124" s="7"/>
      <c r="CC124" s="7"/>
      <c r="CD124" s="7"/>
      <c r="CE124" s="7"/>
      <c r="CF124" s="7"/>
      <c r="CG124" s="7"/>
    </row>
    <row r="125" spans="1:85" s="1" customFormat="1" x14ac:dyDescent="0.3">
      <c r="A125" s="7"/>
      <c r="B125" s="1" t="e">
        <f t="shared" si="34"/>
        <v>#N/A</v>
      </c>
      <c r="J125" s="5"/>
      <c r="K125" s="5"/>
      <c r="L125" s="5"/>
      <c r="M125" s="111"/>
      <c r="Y125" s="114"/>
      <c r="AA125" s="1">
        <f t="shared" si="51"/>
        <v>0</v>
      </c>
      <c r="AB125" s="1">
        <f t="shared" si="51"/>
        <v>0</v>
      </c>
      <c r="AC125" s="1">
        <f t="shared" si="52"/>
        <v>0</v>
      </c>
      <c r="AD125" s="1">
        <f t="shared" si="53"/>
        <v>0</v>
      </c>
      <c r="AE125" s="1" t="str">
        <f t="shared" si="61"/>
        <v/>
      </c>
      <c r="AF125" s="1" t="str">
        <f t="shared" si="54"/>
        <v/>
      </c>
      <c r="AG125" s="1" t="str">
        <f t="shared" si="54"/>
        <v/>
      </c>
      <c r="AH125" s="1" t="str">
        <f t="shared" si="54"/>
        <v/>
      </c>
      <c r="AI125" s="1" t="e">
        <f t="shared" si="62"/>
        <v>#N/A</v>
      </c>
      <c r="AJ125" s="9" t="e">
        <f t="shared" si="35"/>
        <v>#N/A</v>
      </c>
      <c r="AK125" s="9" t="e">
        <f t="shared" si="36"/>
        <v>#N/A</v>
      </c>
      <c r="AL125" s="9" t="e">
        <f t="shared" si="37"/>
        <v>#N/A</v>
      </c>
      <c r="AM125" s="9" t="e">
        <f t="shared" si="38"/>
        <v>#N/A</v>
      </c>
      <c r="AN125" s="9" t="e">
        <f t="shared" si="39"/>
        <v>#N/A</v>
      </c>
      <c r="AO125" s="9" t="e">
        <f t="shared" si="40"/>
        <v>#N/A</v>
      </c>
      <c r="AP125" s="1" t="str">
        <f t="shared" si="55"/>
        <v/>
      </c>
      <c r="AQ125" s="1" t="str">
        <f t="shared" si="55"/>
        <v/>
      </c>
      <c r="AS125" s="1" t="str">
        <f t="shared" si="56"/>
        <v/>
      </c>
      <c r="AT125" s="1" t="e">
        <f t="shared" si="63"/>
        <v>#N/A</v>
      </c>
      <c r="AU125" s="1" t="e">
        <f t="shared" si="41"/>
        <v>#N/A</v>
      </c>
      <c r="AV125" s="9" t="e">
        <f t="shared" si="57"/>
        <v>#N/A</v>
      </c>
      <c r="AW125" s="9" t="e">
        <f t="shared" si="42"/>
        <v>#N/A</v>
      </c>
      <c r="AX125" s="9" t="e">
        <f t="shared" si="43"/>
        <v>#N/A</v>
      </c>
      <c r="AY125" s="9" t="e">
        <f t="shared" si="44"/>
        <v>#N/A</v>
      </c>
      <c r="AZ125" s="9" t="e">
        <f t="shared" si="45"/>
        <v>#N/A</v>
      </c>
      <c r="BA125" s="1" t="e">
        <f t="shared" si="58"/>
        <v>#N/A</v>
      </c>
      <c r="BB125" s="7"/>
      <c r="BC125" s="7"/>
      <c r="BD125" s="7"/>
      <c r="BE125" s="7"/>
      <c r="BF125" s="7"/>
      <c r="BG125" s="7"/>
      <c r="BH125" s="7"/>
      <c r="BI125" s="7"/>
      <c r="BJ125" s="7">
        <f t="shared" si="66"/>
        <v>127</v>
      </c>
      <c r="BK125" s="7">
        <f t="shared" si="66"/>
        <v>112</v>
      </c>
      <c r="BM125" s="74"/>
      <c r="BT125" s="7"/>
      <c r="BU125" s="7"/>
      <c r="BV125" s="7"/>
      <c r="BW125" s="7"/>
      <c r="BX125" s="7"/>
      <c r="CA125" s="7"/>
      <c r="CB125" s="7"/>
      <c r="CC125" s="7"/>
      <c r="CD125" s="7"/>
      <c r="CE125" s="7"/>
      <c r="CF125" s="7"/>
      <c r="CG125" s="7"/>
    </row>
    <row r="126" spans="1:85" s="1" customFormat="1" x14ac:dyDescent="0.3">
      <c r="A126" s="7"/>
      <c r="B126" s="1" t="e">
        <f t="shared" si="34"/>
        <v>#N/A</v>
      </c>
      <c r="J126" s="5"/>
      <c r="K126" s="5"/>
      <c r="L126" s="5"/>
      <c r="M126" s="111"/>
      <c r="Y126" s="114"/>
      <c r="AA126" s="1">
        <f t="shared" si="51"/>
        <v>0</v>
      </c>
      <c r="AB126" s="1">
        <f t="shared" si="51"/>
        <v>0</v>
      </c>
      <c r="AC126" s="1">
        <f t="shared" si="52"/>
        <v>0</v>
      </c>
      <c r="AD126" s="1">
        <f t="shared" si="53"/>
        <v>0</v>
      </c>
      <c r="AE126" s="1" t="str">
        <f t="shared" si="61"/>
        <v/>
      </c>
      <c r="AF126" s="1" t="str">
        <f t="shared" si="54"/>
        <v/>
      </c>
      <c r="AG126" s="1" t="str">
        <f t="shared" si="54"/>
        <v/>
      </c>
      <c r="AH126" s="1" t="str">
        <f t="shared" si="54"/>
        <v/>
      </c>
      <c r="AI126" s="1" t="e">
        <f t="shared" si="62"/>
        <v>#N/A</v>
      </c>
      <c r="AJ126" s="9" t="e">
        <f t="shared" si="35"/>
        <v>#N/A</v>
      </c>
      <c r="AK126" s="9" t="e">
        <f t="shared" si="36"/>
        <v>#N/A</v>
      </c>
      <c r="AL126" s="9" t="e">
        <f t="shared" si="37"/>
        <v>#N/A</v>
      </c>
      <c r="AM126" s="9" t="e">
        <f t="shared" si="38"/>
        <v>#N/A</v>
      </c>
      <c r="AN126" s="9" t="e">
        <f t="shared" si="39"/>
        <v>#N/A</v>
      </c>
      <c r="AO126" s="9" t="e">
        <f t="shared" si="40"/>
        <v>#N/A</v>
      </c>
      <c r="AP126" s="1" t="str">
        <f t="shared" si="55"/>
        <v/>
      </c>
      <c r="AQ126" s="1" t="str">
        <f t="shared" si="55"/>
        <v/>
      </c>
      <c r="AS126" s="1" t="str">
        <f t="shared" si="56"/>
        <v/>
      </c>
      <c r="AT126" s="1" t="e">
        <f t="shared" si="63"/>
        <v>#N/A</v>
      </c>
      <c r="AU126" s="1" t="e">
        <f t="shared" si="41"/>
        <v>#N/A</v>
      </c>
      <c r="AV126" s="9" t="e">
        <f t="shared" si="57"/>
        <v>#N/A</v>
      </c>
      <c r="AW126" s="9" t="e">
        <f t="shared" si="42"/>
        <v>#N/A</v>
      </c>
      <c r="AX126" s="9" t="e">
        <f t="shared" si="43"/>
        <v>#N/A</v>
      </c>
      <c r="AY126" s="9" t="e">
        <f t="shared" si="44"/>
        <v>#N/A</v>
      </c>
      <c r="AZ126" s="9" t="e">
        <f t="shared" si="45"/>
        <v>#N/A</v>
      </c>
      <c r="BA126" s="1" t="e">
        <f t="shared" si="58"/>
        <v>#N/A</v>
      </c>
      <c r="BB126" s="7"/>
      <c r="BC126" s="7"/>
      <c r="BD126" s="7"/>
      <c r="BE126" s="7"/>
      <c r="BF126" s="7"/>
      <c r="BG126" s="7"/>
      <c r="BH126" s="7"/>
      <c r="BI126" s="7"/>
      <c r="BJ126" s="7">
        <f t="shared" si="66"/>
        <v>128</v>
      </c>
      <c r="BK126" s="7">
        <f t="shared" si="66"/>
        <v>113</v>
      </c>
      <c r="BM126" s="74"/>
      <c r="BT126" s="7"/>
      <c r="BU126" s="7"/>
      <c r="BV126" s="7"/>
      <c r="BW126" s="7"/>
      <c r="BX126" s="7"/>
      <c r="CA126" s="7"/>
      <c r="CB126" s="7"/>
      <c r="CC126" s="7"/>
      <c r="CD126" s="7"/>
      <c r="CE126" s="7"/>
      <c r="CF126" s="7"/>
      <c r="CG126" s="7"/>
    </row>
    <row r="127" spans="1:85" s="1" customFormat="1" x14ac:dyDescent="0.3">
      <c r="A127" s="7"/>
      <c r="B127" s="1" t="e">
        <f t="shared" si="34"/>
        <v>#N/A</v>
      </c>
      <c r="J127" s="5"/>
      <c r="K127" s="5"/>
      <c r="L127" s="5"/>
      <c r="M127" s="111"/>
      <c r="Y127" s="114"/>
      <c r="AA127" s="1">
        <f t="shared" si="51"/>
        <v>0</v>
      </c>
      <c r="AB127" s="1">
        <f t="shared" si="51"/>
        <v>0</v>
      </c>
      <c r="AC127" s="1">
        <f t="shared" si="52"/>
        <v>0</v>
      </c>
      <c r="AD127" s="1">
        <f t="shared" si="53"/>
        <v>0</v>
      </c>
      <c r="AE127" s="1" t="str">
        <f t="shared" si="61"/>
        <v/>
      </c>
      <c r="AF127" s="1" t="str">
        <f t="shared" si="54"/>
        <v/>
      </c>
      <c r="AG127" s="1" t="str">
        <f t="shared" si="54"/>
        <v/>
      </c>
      <c r="AH127" s="1" t="str">
        <f t="shared" si="54"/>
        <v/>
      </c>
      <c r="AI127" s="1" t="e">
        <f t="shared" si="62"/>
        <v>#N/A</v>
      </c>
      <c r="AJ127" s="9" t="e">
        <f t="shared" si="35"/>
        <v>#N/A</v>
      </c>
      <c r="AK127" s="9" t="e">
        <f t="shared" si="36"/>
        <v>#N/A</v>
      </c>
      <c r="AL127" s="9" t="e">
        <f t="shared" si="37"/>
        <v>#N/A</v>
      </c>
      <c r="AM127" s="9" t="e">
        <f t="shared" si="38"/>
        <v>#N/A</v>
      </c>
      <c r="AN127" s="9" t="e">
        <f t="shared" si="39"/>
        <v>#N/A</v>
      </c>
      <c r="AO127" s="9" t="e">
        <f t="shared" si="40"/>
        <v>#N/A</v>
      </c>
      <c r="AP127" s="1" t="str">
        <f t="shared" si="55"/>
        <v/>
      </c>
      <c r="AQ127" s="1" t="str">
        <f t="shared" si="55"/>
        <v/>
      </c>
      <c r="AS127" s="1" t="str">
        <f t="shared" si="56"/>
        <v/>
      </c>
      <c r="AT127" s="1" t="e">
        <f t="shared" si="63"/>
        <v>#N/A</v>
      </c>
      <c r="AU127" s="1" t="e">
        <f t="shared" si="41"/>
        <v>#N/A</v>
      </c>
      <c r="AV127" s="9" t="e">
        <f t="shared" si="57"/>
        <v>#N/A</v>
      </c>
      <c r="AW127" s="9" t="e">
        <f t="shared" si="42"/>
        <v>#N/A</v>
      </c>
      <c r="AX127" s="9" t="e">
        <f t="shared" si="43"/>
        <v>#N/A</v>
      </c>
      <c r="AY127" s="9" t="e">
        <f t="shared" si="44"/>
        <v>#N/A</v>
      </c>
      <c r="AZ127" s="9" t="e">
        <f t="shared" si="45"/>
        <v>#N/A</v>
      </c>
      <c r="BA127" s="1" t="e">
        <f t="shared" si="58"/>
        <v>#N/A</v>
      </c>
      <c r="BB127" s="7"/>
      <c r="BC127" s="7"/>
      <c r="BD127" s="7"/>
      <c r="BE127" s="7"/>
      <c r="BF127" s="7"/>
      <c r="BG127" s="7"/>
      <c r="BH127" s="7"/>
      <c r="BI127" s="7"/>
      <c r="BJ127" s="7">
        <f t="shared" si="66"/>
        <v>129</v>
      </c>
      <c r="BK127" s="7">
        <f t="shared" si="66"/>
        <v>114</v>
      </c>
      <c r="BM127" s="74"/>
      <c r="BT127" s="7"/>
      <c r="BU127" s="7"/>
      <c r="BV127" s="7"/>
      <c r="BW127" s="7"/>
      <c r="BX127" s="7"/>
      <c r="CA127" s="7"/>
      <c r="CB127" s="7"/>
      <c r="CC127" s="7"/>
      <c r="CD127" s="7"/>
      <c r="CE127" s="7"/>
      <c r="CF127" s="7"/>
      <c r="CG127" s="7"/>
    </row>
    <row r="128" spans="1:85" s="1" customFormat="1" x14ac:dyDescent="0.3">
      <c r="A128" s="7"/>
      <c r="B128" s="1" t="e">
        <f t="shared" si="34"/>
        <v>#N/A</v>
      </c>
      <c r="J128" s="5"/>
      <c r="K128" s="5"/>
      <c r="L128" s="5"/>
      <c r="M128" s="111"/>
      <c r="Y128" s="114"/>
      <c r="AA128" s="1">
        <f t="shared" si="51"/>
        <v>0</v>
      </c>
      <c r="AB128" s="1">
        <f t="shared" si="51"/>
        <v>0</v>
      </c>
      <c r="AC128" s="1">
        <f t="shared" si="52"/>
        <v>0</v>
      </c>
      <c r="AD128" s="1">
        <f t="shared" si="53"/>
        <v>0</v>
      </c>
      <c r="AE128" s="1" t="str">
        <f t="shared" si="61"/>
        <v/>
      </c>
      <c r="AF128" s="1" t="str">
        <f t="shared" si="54"/>
        <v/>
      </c>
      <c r="AG128" s="1" t="str">
        <f t="shared" si="54"/>
        <v/>
      </c>
      <c r="AH128" s="1" t="str">
        <f t="shared" si="54"/>
        <v/>
      </c>
      <c r="AI128" s="1" t="e">
        <f t="shared" si="62"/>
        <v>#N/A</v>
      </c>
      <c r="AJ128" s="9" t="e">
        <f t="shared" si="35"/>
        <v>#N/A</v>
      </c>
      <c r="AK128" s="9" t="e">
        <f t="shared" si="36"/>
        <v>#N/A</v>
      </c>
      <c r="AL128" s="9" t="e">
        <f t="shared" si="37"/>
        <v>#N/A</v>
      </c>
      <c r="AM128" s="9" t="e">
        <f t="shared" si="38"/>
        <v>#N/A</v>
      </c>
      <c r="AN128" s="9" t="e">
        <f t="shared" si="39"/>
        <v>#N/A</v>
      </c>
      <c r="AO128" s="9" t="e">
        <f t="shared" si="40"/>
        <v>#N/A</v>
      </c>
      <c r="AP128" s="1" t="str">
        <f t="shared" si="55"/>
        <v/>
      </c>
      <c r="AQ128" s="1" t="str">
        <f t="shared" si="55"/>
        <v/>
      </c>
      <c r="AS128" s="1" t="str">
        <f t="shared" si="56"/>
        <v/>
      </c>
      <c r="AT128" s="1" t="e">
        <f t="shared" si="63"/>
        <v>#N/A</v>
      </c>
      <c r="AU128" s="1" t="e">
        <f t="shared" si="41"/>
        <v>#N/A</v>
      </c>
      <c r="AV128" s="9" t="e">
        <f t="shared" si="57"/>
        <v>#N/A</v>
      </c>
      <c r="AW128" s="9" t="e">
        <f t="shared" si="42"/>
        <v>#N/A</v>
      </c>
      <c r="AX128" s="9" t="e">
        <f t="shared" si="43"/>
        <v>#N/A</v>
      </c>
      <c r="AY128" s="9" t="e">
        <f t="shared" si="44"/>
        <v>#N/A</v>
      </c>
      <c r="AZ128" s="9" t="e">
        <f t="shared" si="45"/>
        <v>#N/A</v>
      </c>
      <c r="BA128" s="1" t="e">
        <f t="shared" si="58"/>
        <v>#N/A</v>
      </c>
      <c r="BB128" s="7"/>
      <c r="BC128" s="7"/>
      <c r="BD128" s="7"/>
      <c r="BE128" s="7"/>
      <c r="BF128" s="7"/>
      <c r="BG128" s="7"/>
      <c r="BH128" s="7"/>
      <c r="BI128" s="7"/>
      <c r="BJ128" s="7">
        <f t="shared" ref="BJ128:BK143" si="67">+BJ127+1</f>
        <v>130</v>
      </c>
      <c r="BK128" s="7">
        <f t="shared" si="67"/>
        <v>115</v>
      </c>
      <c r="BM128" s="74"/>
      <c r="BT128" s="7"/>
      <c r="BU128" s="7"/>
      <c r="BV128" s="7"/>
      <c r="BW128" s="7"/>
      <c r="BX128" s="7"/>
      <c r="CA128" s="7"/>
      <c r="CB128" s="7"/>
      <c r="CC128" s="7"/>
      <c r="CD128" s="7"/>
      <c r="CE128" s="7"/>
      <c r="CF128" s="7"/>
      <c r="CG128" s="7"/>
    </row>
    <row r="129" spans="1:85" s="1" customFormat="1" x14ac:dyDescent="0.3">
      <c r="A129" s="7"/>
      <c r="B129" s="1" t="e">
        <f t="shared" si="34"/>
        <v>#N/A</v>
      </c>
      <c r="J129" s="5"/>
      <c r="K129" s="5"/>
      <c r="L129" s="5"/>
      <c r="M129" s="111"/>
      <c r="Y129" s="114"/>
      <c r="AA129" s="1">
        <f t="shared" si="51"/>
        <v>0</v>
      </c>
      <c r="AB129" s="1">
        <f t="shared" si="51"/>
        <v>0</v>
      </c>
      <c r="AC129" s="1">
        <f t="shared" si="52"/>
        <v>0</v>
      </c>
      <c r="AD129" s="1">
        <f t="shared" si="53"/>
        <v>0</v>
      </c>
      <c r="AE129" s="1" t="str">
        <f t="shared" si="61"/>
        <v/>
      </c>
      <c r="AF129" s="1" t="str">
        <f t="shared" si="54"/>
        <v/>
      </c>
      <c r="AG129" s="1" t="str">
        <f t="shared" si="54"/>
        <v/>
      </c>
      <c r="AH129" s="1" t="str">
        <f t="shared" si="54"/>
        <v/>
      </c>
      <c r="AI129" s="1" t="e">
        <f t="shared" si="62"/>
        <v>#N/A</v>
      </c>
      <c r="AJ129" s="9" t="e">
        <f t="shared" si="35"/>
        <v>#N/A</v>
      </c>
      <c r="AK129" s="9" t="e">
        <f t="shared" si="36"/>
        <v>#N/A</v>
      </c>
      <c r="AL129" s="9" t="e">
        <f t="shared" si="37"/>
        <v>#N/A</v>
      </c>
      <c r="AM129" s="9" t="e">
        <f t="shared" si="38"/>
        <v>#N/A</v>
      </c>
      <c r="AN129" s="9" t="e">
        <f t="shared" si="39"/>
        <v>#N/A</v>
      </c>
      <c r="AO129" s="9" t="e">
        <f t="shared" si="40"/>
        <v>#N/A</v>
      </c>
      <c r="AP129" s="1" t="str">
        <f t="shared" si="55"/>
        <v/>
      </c>
      <c r="AQ129" s="1" t="str">
        <f t="shared" si="55"/>
        <v/>
      </c>
      <c r="AS129" s="1" t="str">
        <f t="shared" si="56"/>
        <v/>
      </c>
      <c r="AT129" s="1" t="e">
        <f t="shared" si="63"/>
        <v>#N/A</v>
      </c>
      <c r="AU129" s="1" t="e">
        <f t="shared" si="41"/>
        <v>#N/A</v>
      </c>
      <c r="AV129" s="9" t="e">
        <f t="shared" si="57"/>
        <v>#N/A</v>
      </c>
      <c r="AW129" s="9" t="e">
        <f t="shared" si="42"/>
        <v>#N/A</v>
      </c>
      <c r="AX129" s="9" t="e">
        <f t="shared" si="43"/>
        <v>#N/A</v>
      </c>
      <c r="AY129" s="9" t="e">
        <f t="shared" si="44"/>
        <v>#N/A</v>
      </c>
      <c r="AZ129" s="9" t="e">
        <f t="shared" si="45"/>
        <v>#N/A</v>
      </c>
      <c r="BA129" s="1" t="e">
        <f t="shared" si="58"/>
        <v>#N/A</v>
      </c>
      <c r="BB129" s="7"/>
      <c r="BC129" s="7"/>
      <c r="BD129" s="7"/>
      <c r="BE129" s="7"/>
      <c r="BF129" s="7"/>
      <c r="BG129" s="7"/>
      <c r="BH129" s="7"/>
      <c r="BI129" s="7"/>
      <c r="BJ129" s="7">
        <f t="shared" si="67"/>
        <v>131</v>
      </c>
      <c r="BK129" s="7">
        <f t="shared" si="67"/>
        <v>116</v>
      </c>
      <c r="BM129" s="74"/>
      <c r="BT129" s="7"/>
      <c r="BU129" s="7"/>
      <c r="BV129" s="7"/>
      <c r="BW129" s="7"/>
      <c r="BX129" s="7"/>
      <c r="CA129" s="7"/>
      <c r="CB129" s="7"/>
      <c r="CC129" s="7"/>
      <c r="CD129" s="7"/>
      <c r="CE129" s="7"/>
      <c r="CF129" s="7"/>
      <c r="CG129" s="7"/>
    </row>
    <row r="130" spans="1:85" s="1" customFormat="1" x14ac:dyDescent="0.3">
      <c r="A130" s="7"/>
      <c r="B130" s="1" t="e">
        <f t="shared" si="34"/>
        <v>#N/A</v>
      </c>
      <c r="J130" s="5"/>
      <c r="K130" s="5"/>
      <c r="L130" s="5"/>
      <c r="M130" s="111"/>
      <c r="Y130" s="114"/>
      <c r="AA130" s="1">
        <f t="shared" si="51"/>
        <v>0</v>
      </c>
      <c r="AB130" s="1">
        <f t="shared" si="51"/>
        <v>0</v>
      </c>
      <c r="AC130" s="1">
        <f t="shared" si="52"/>
        <v>0</v>
      </c>
      <c r="AD130" s="1">
        <f t="shared" si="53"/>
        <v>0</v>
      </c>
      <c r="AE130" s="1" t="str">
        <f t="shared" si="61"/>
        <v/>
      </c>
      <c r="AF130" s="1" t="str">
        <f t="shared" si="54"/>
        <v/>
      </c>
      <c r="AG130" s="1" t="str">
        <f t="shared" si="54"/>
        <v/>
      </c>
      <c r="AH130" s="1" t="str">
        <f t="shared" si="54"/>
        <v/>
      </c>
      <c r="AI130" s="1" t="e">
        <f t="shared" si="62"/>
        <v>#N/A</v>
      </c>
      <c r="AJ130" s="9" t="e">
        <f t="shared" si="35"/>
        <v>#N/A</v>
      </c>
      <c r="AK130" s="9" t="e">
        <f t="shared" si="36"/>
        <v>#N/A</v>
      </c>
      <c r="AL130" s="9" t="e">
        <f t="shared" si="37"/>
        <v>#N/A</v>
      </c>
      <c r="AM130" s="9" t="e">
        <f t="shared" si="38"/>
        <v>#N/A</v>
      </c>
      <c r="AN130" s="9" t="e">
        <f t="shared" si="39"/>
        <v>#N/A</v>
      </c>
      <c r="AO130" s="9" t="e">
        <f t="shared" si="40"/>
        <v>#N/A</v>
      </c>
      <c r="AP130" s="1" t="str">
        <f t="shared" si="55"/>
        <v/>
      </c>
      <c r="AQ130" s="1" t="str">
        <f t="shared" si="55"/>
        <v/>
      </c>
      <c r="AS130" s="1" t="str">
        <f t="shared" si="56"/>
        <v/>
      </c>
      <c r="AT130" s="1" t="e">
        <f t="shared" si="63"/>
        <v>#N/A</v>
      </c>
      <c r="AU130" s="1" t="e">
        <f t="shared" si="41"/>
        <v>#N/A</v>
      </c>
      <c r="AV130" s="9" t="e">
        <f t="shared" si="57"/>
        <v>#N/A</v>
      </c>
      <c r="AW130" s="9" t="e">
        <f t="shared" si="42"/>
        <v>#N/A</v>
      </c>
      <c r="AX130" s="9" t="e">
        <f t="shared" si="43"/>
        <v>#N/A</v>
      </c>
      <c r="AY130" s="9" t="e">
        <f t="shared" si="44"/>
        <v>#N/A</v>
      </c>
      <c r="AZ130" s="9" t="e">
        <f t="shared" si="45"/>
        <v>#N/A</v>
      </c>
      <c r="BA130" s="1" t="e">
        <f t="shared" si="58"/>
        <v>#N/A</v>
      </c>
      <c r="BB130" s="7"/>
      <c r="BC130" s="7"/>
      <c r="BD130" s="7"/>
      <c r="BE130" s="7"/>
      <c r="BF130" s="7"/>
      <c r="BG130" s="7"/>
      <c r="BH130" s="7"/>
      <c r="BI130" s="7"/>
      <c r="BJ130" s="7">
        <f t="shared" si="67"/>
        <v>132</v>
      </c>
      <c r="BK130" s="7">
        <f t="shared" si="67"/>
        <v>117</v>
      </c>
      <c r="BM130" s="74"/>
      <c r="BT130" s="7"/>
      <c r="BU130" s="7"/>
      <c r="BV130" s="7"/>
      <c r="BW130" s="7"/>
      <c r="BX130" s="7"/>
      <c r="CA130" s="7"/>
      <c r="CB130" s="7"/>
      <c r="CC130" s="7"/>
      <c r="CD130" s="7"/>
      <c r="CE130" s="7"/>
      <c r="CF130" s="7"/>
      <c r="CG130" s="7"/>
    </row>
    <row r="131" spans="1:85" s="1" customFormat="1" x14ac:dyDescent="0.3">
      <c r="A131" s="7"/>
      <c r="B131" s="1" t="e">
        <f t="shared" si="34"/>
        <v>#N/A</v>
      </c>
      <c r="J131" s="5"/>
      <c r="K131" s="5"/>
      <c r="L131" s="5"/>
      <c r="M131" s="111"/>
      <c r="Y131" s="114"/>
      <c r="AA131" s="1">
        <f t="shared" si="51"/>
        <v>0</v>
      </c>
      <c r="AB131" s="1">
        <f t="shared" si="51"/>
        <v>0</v>
      </c>
      <c r="AC131" s="1">
        <f t="shared" si="52"/>
        <v>0</v>
      </c>
      <c r="AD131" s="1">
        <f t="shared" si="53"/>
        <v>0</v>
      </c>
      <c r="AE131" s="1" t="str">
        <f t="shared" si="61"/>
        <v/>
      </c>
      <c r="AF131" s="1" t="str">
        <f t="shared" si="54"/>
        <v/>
      </c>
      <c r="AG131" s="1" t="str">
        <f t="shared" si="54"/>
        <v/>
      </c>
      <c r="AH131" s="1" t="str">
        <f t="shared" si="54"/>
        <v/>
      </c>
      <c r="AI131" s="1" t="e">
        <f t="shared" si="62"/>
        <v>#N/A</v>
      </c>
      <c r="AJ131" s="9" t="e">
        <f t="shared" si="35"/>
        <v>#N/A</v>
      </c>
      <c r="AK131" s="9" t="e">
        <f t="shared" si="36"/>
        <v>#N/A</v>
      </c>
      <c r="AL131" s="9" t="e">
        <f t="shared" si="37"/>
        <v>#N/A</v>
      </c>
      <c r="AM131" s="9" t="e">
        <f t="shared" si="38"/>
        <v>#N/A</v>
      </c>
      <c r="AN131" s="9" t="e">
        <f t="shared" si="39"/>
        <v>#N/A</v>
      </c>
      <c r="AO131" s="9" t="e">
        <f t="shared" si="40"/>
        <v>#N/A</v>
      </c>
      <c r="AP131" s="1" t="str">
        <f t="shared" si="55"/>
        <v/>
      </c>
      <c r="AQ131" s="1" t="str">
        <f t="shared" si="55"/>
        <v/>
      </c>
      <c r="AS131" s="1" t="str">
        <f t="shared" si="56"/>
        <v/>
      </c>
      <c r="AT131" s="1" t="e">
        <f t="shared" si="63"/>
        <v>#N/A</v>
      </c>
      <c r="AU131" s="1" t="e">
        <f t="shared" si="41"/>
        <v>#N/A</v>
      </c>
      <c r="AV131" s="9" t="e">
        <f t="shared" si="57"/>
        <v>#N/A</v>
      </c>
      <c r="AW131" s="9" t="e">
        <f t="shared" si="42"/>
        <v>#N/A</v>
      </c>
      <c r="AX131" s="9" t="e">
        <f t="shared" si="43"/>
        <v>#N/A</v>
      </c>
      <c r="AY131" s="9" t="e">
        <f t="shared" si="44"/>
        <v>#N/A</v>
      </c>
      <c r="AZ131" s="9" t="e">
        <f t="shared" si="45"/>
        <v>#N/A</v>
      </c>
      <c r="BA131" s="1" t="e">
        <f t="shared" si="58"/>
        <v>#N/A</v>
      </c>
      <c r="BB131" s="7"/>
      <c r="BC131" s="7"/>
      <c r="BD131" s="7"/>
      <c r="BE131" s="7"/>
      <c r="BF131" s="7"/>
      <c r="BG131" s="7"/>
      <c r="BH131" s="7"/>
      <c r="BI131" s="7"/>
      <c r="BJ131" s="7">
        <f t="shared" si="67"/>
        <v>133</v>
      </c>
      <c r="BK131" s="7">
        <f t="shared" si="67"/>
        <v>118</v>
      </c>
      <c r="BM131" s="74"/>
      <c r="BT131" s="7"/>
      <c r="BU131" s="7"/>
      <c r="BV131" s="7"/>
      <c r="BW131" s="7"/>
      <c r="BX131" s="7"/>
      <c r="CA131" s="7"/>
      <c r="CB131" s="7"/>
      <c r="CC131" s="7"/>
      <c r="CD131" s="7"/>
      <c r="CE131" s="7"/>
      <c r="CF131" s="7"/>
      <c r="CG131" s="7"/>
    </row>
    <row r="132" spans="1:85" s="1" customFormat="1" x14ac:dyDescent="0.3">
      <c r="A132" s="7"/>
      <c r="B132" s="1" t="e">
        <f t="shared" si="34"/>
        <v>#N/A</v>
      </c>
      <c r="J132" s="5"/>
      <c r="K132" s="5"/>
      <c r="L132" s="5"/>
      <c r="M132" s="111"/>
      <c r="Y132" s="114"/>
      <c r="AA132" s="1">
        <f t="shared" si="51"/>
        <v>0</v>
      </c>
      <c r="AB132" s="1">
        <f t="shared" si="51"/>
        <v>0</v>
      </c>
      <c r="AC132" s="1">
        <f t="shared" si="52"/>
        <v>0</v>
      </c>
      <c r="AD132" s="1">
        <f t="shared" si="53"/>
        <v>0</v>
      </c>
      <c r="AE132" s="1" t="str">
        <f t="shared" si="61"/>
        <v/>
      </c>
      <c r="AF132" s="1" t="str">
        <f t="shared" si="54"/>
        <v/>
      </c>
      <c r="AG132" s="1" t="str">
        <f t="shared" si="54"/>
        <v/>
      </c>
      <c r="AH132" s="1" t="str">
        <f t="shared" si="54"/>
        <v/>
      </c>
      <c r="AI132" s="1" t="e">
        <f t="shared" si="62"/>
        <v>#N/A</v>
      </c>
      <c r="AJ132" s="9" t="e">
        <f t="shared" si="35"/>
        <v>#N/A</v>
      </c>
      <c r="AK132" s="9" t="e">
        <f t="shared" si="36"/>
        <v>#N/A</v>
      </c>
      <c r="AL132" s="9" t="e">
        <f t="shared" si="37"/>
        <v>#N/A</v>
      </c>
      <c r="AM132" s="9" t="e">
        <f t="shared" si="38"/>
        <v>#N/A</v>
      </c>
      <c r="AN132" s="9" t="e">
        <f t="shared" si="39"/>
        <v>#N/A</v>
      </c>
      <c r="AO132" s="9" t="e">
        <f t="shared" si="40"/>
        <v>#N/A</v>
      </c>
      <c r="AP132" s="1" t="str">
        <f t="shared" si="55"/>
        <v/>
      </c>
      <c r="AQ132" s="1" t="str">
        <f t="shared" si="55"/>
        <v/>
      </c>
      <c r="AS132" s="1" t="str">
        <f t="shared" si="56"/>
        <v/>
      </c>
      <c r="AT132" s="1" t="e">
        <f t="shared" si="63"/>
        <v>#N/A</v>
      </c>
      <c r="AU132" s="1" t="e">
        <f t="shared" si="41"/>
        <v>#N/A</v>
      </c>
      <c r="AV132" s="9" t="e">
        <f t="shared" si="57"/>
        <v>#N/A</v>
      </c>
      <c r="AW132" s="9" t="e">
        <f t="shared" si="42"/>
        <v>#N/A</v>
      </c>
      <c r="AX132" s="9" t="e">
        <f t="shared" si="43"/>
        <v>#N/A</v>
      </c>
      <c r="AY132" s="9" t="e">
        <f t="shared" si="44"/>
        <v>#N/A</v>
      </c>
      <c r="AZ132" s="9" t="e">
        <f t="shared" si="45"/>
        <v>#N/A</v>
      </c>
      <c r="BA132" s="1" t="e">
        <f t="shared" si="58"/>
        <v>#N/A</v>
      </c>
      <c r="BB132" s="7"/>
      <c r="BC132" s="7"/>
      <c r="BD132" s="7"/>
      <c r="BE132" s="7"/>
      <c r="BF132" s="7"/>
      <c r="BG132" s="7"/>
      <c r="BH132" s="7"/>
      <c r="BI132" s="7"/>
      <c r="BJ132" s="7">
        <f t="shared" si="67"/>
        <v>134</v>
      </c>
      <c r="BK132" s="7">
        <f t="shared" si="67"/>
        <v>119</v>
      </c>
      <c r="BM132" s="74"/>
      <c r="BT132" s="7"/>
      <c r="BU132" s="7"/>
      <c r="BV132" s="7"/>
      <c r="BW132" s="7"/>
      <c r="BX132" s="7"/>
      <c r="CA132" s="7"/>
      <c r="CB132" s="7"/>
      <c r="CC132" s="7"/>
      <c r="CD132" s="7"/>
      <c r="CE132" s="7"/>
      <c r="CF132" s="7"/>
      <c r="CG132" s="7"/>
    </row>
    <row r="133" spans="1:85" s="1" customFormat="1" x14ac:dyDescent="0.3">
      <c r="A133" s="7"/>
      <c r="B133" s="1" t="e">
        <f t="shared" si="34"/>
        <v>#N/A</v>
      </c>
      <c r="J133" s="5"/>
      <c r="K133" s="5"/>
      <c r="L133" s="5"/>
      <c r="M133" s="111"/>
      <c r="Y133" s="114"/>
      <c r="AA133" s="1">
        <f t="shared" si="51"/>
        <v>0</v>
      </c>
      <c r="AB133" s="1">
        <f t="shared" si="51"/>
        <v>0</v>
      </c>
      <c r="AC133" s="1">
        <f t="shared" si="52"/>
        <v>0</v>
      </c>
      <c r="AD133" s="1">
        <f t="shared" si="53"/>
        <v>0</v>
      </c>
      <c r="AE133" s="1" t="str">
        <f t="shared" si="61"/>
        <v/>
      </c>
      <c r="AF133" s="1" t="str">
        <f t="shared" si="54"/>
        <v/>
      </c>
      <c r="AG133" s="1" t="str">
        <f t="shared" si="54"/>
        <v/>
      </c>
      <c r="AH133" s="1" t="str">
        <f t="shared" si="54"/>
        <v/>
      </c>
      <c r="AI133" s="1" t="e">
        <f t="shared" si="62"/>
        <v>#N/A</v>
      </c>
      <c r="AJ133" s="9" t="e">
        <f t="shared" si="35"/>
        <v>#N/A</v>
      </c>
      <c r="AK133" s="9" t="e">
        <f t="shared" si="36"/>
        <v>#N/A</v>
      </c>
      <c r="AL133" s="9" t="e">
        <f t="shared" si="37"/>
        <v>#N/A</v>
      </c>
      <c r="AM133" s="9" t="e">
        <f t="shared" si="38"/>
        <v>#N/A</v>
      </c>
      <c r="AN133" s="9" t="e">
        <f t="shared" si="39"/>
        <v>#N/A</v>
      </c>
      <c r="AO133" s="9" t="e">
        <f t="shared" si="40"/>
        <v>#N/A</v>
      </c>
      <c r="AP133" s="1" t="str">
        <f t="shared" si="55"/>
        <v/>
      </c>
      <c r="AQ133" s="1" t="str">
        <f t="shared" si="55"/>
        <v/>
      </c>
      <c r="AS133" s="1" t="str">
        <f t="shared" si="56"/>
        <v/>
      </c>
      <c r="AT133" s="1" t="e">
        <f t="shared" si="63"/>
        <v>#N/A</v>
      </c>
      <c r="AU133" s="1" t="e">
        <f t="shared" si="41"/>
        <v>#N/A</v>
      </c>
      <c r="AV133" s="9" t="e">
        <f t="shared" si="57"/>
        <v>#N/A</v>
      </c>
      <c r="AW133" s="9" t="e">
        <f t="shared" si="42"/>
        <v>#N/A</v>
      </c>
      <c r="AX133" s="9" t="e">
        <f t="shared" si="43"/>
        <v>#N/A</v>
      </c>
      <c r="AY133" s="9" t="e">
        <f t="shared" si="44"/>
        <v>#N/A</v>
      </c>
      <c r="AZ133" s="9" t="e">
        <f t="shared" si="45"/>
        <v>#N/A</v>
      </c>
      <c r="BA133" s="1" t="e">
        <f t="shared" si="58"/>
        <v>#N/A</v>
      </c>
      <c r="BB133" s="7"/>
      <c r="BC133" s="7"/>
      <c r="BD133" s="7"/>
      <c r="BE133" s="7"/>
      <c r="BF133" s="7"/>
      <c r="BG133" s="7"/>
      <c r="BH133" s="7"/>
      <c r="BI133" s="7"/>
      <c r="BJ133" s="7">
        <f t="shared" si="67"/>
        <v>135</v>
      </c>
      <c r="BK133" s="7">
        <f t="shared" si="67"/>
        <v>120</v>
      </c>
      <c r="BM133" s="74"/>
      <c r="BT133" s="7"/>
      <c r="BU133" s="7"/>
      <c r="BV133" s="7"/>
      <c r="BW133" s="7"/>
      <c r="BX133" s="7"/>
      <c r="CA133" s="7"/>
      <c r="CB133" s="7"/>
      <c r="CC133" s="7"/>
      <c r="CD133" s="7"/>
      <c r="CE133" s="7"/>
      <c r="CF133" s="7"/>
      <c r="CG133" s="7"/>
    </row>
    <row r="134" spans="1:85" s="1" customFormat="1" x14ac:dyDescent="0.3">
      <c r="A134" s="7"/>
      <c r="B134" s="1" t="e">
        <f t="shared" si="34"/>
        <v>#N/A</v>
      </c>
      <c r="J134" s="5"/>
      <c r="K134" s="5"/>
      <c r="L134" s="5"/>
      <c r="M134" s="111"/>
      <c r="Y134" s="114"/>
      <c r="AA134" s="1">
        <f t="shared" si="51"/>
        <v>0</v>
      </c>
      <c r="AB134" s="1">
        <f t="shared" si="51"/>
        <v>0</v>
      </c>
      <c r="AC134" s="1">
        <f t="shared" si="52"/>
        <v>0</v>
      </c>
      <c r="AD134" s="1">
        <f t="shared" si="53"/>
        <v>0</v>
      </c>
      <c r="AE134" s="1" t="str">
        <f t="shared" si="61"/>
        <v/>
      </c>
      <c r="AF134" s="1" t="str">
        <f t="shared" si="54"/>
        <v/>
      </c>
      <c r="AG134" s="1" t="str">
        <f t="shared" si="54"/>
        <v/>
      </c>
      <c r="AH134" s="1" t="str">
        <f t="shared" si="54"/>
        <v/>
      </c>
      <c r="AI134" s="1" t="e">
        <f t="shared" si="62"/>
        <v>#N/A</v>
      </c>
      <c r="AJ134" s="9" t="e">
        <f t="shared" si="35"/>
        <v>#N/A</v>
      </c>
      <c r="AK134" s="9" t="e">
        <f t="shared" si="36"/>
        <v>#N/A</v>
      </c>
      <c r="AL134" s="9" t="e">
        <f t="shared" si="37"/>
        <v>#N/A</v>
      </c>
      <c r="AM134" s="9" t="e">
        <f t="shared" si="38"/>
        <v>#N/A</v>
      </c>
      <c r="AN134" s="9" t="e">
        <f t="shared" si="39"/>
        <v>#N/A</v>
      </c>
      <c r="AO134" s="9" t="e">
        <f t="shared" si="40"/>
        <v>#N/A</v>
      </c>
      <c r="AP134" s="1" t="str">
        <f t="shared" si="55"/>
        <v/>
      </c>
      <c r="AQ134" s="1" t="str">
        <f t="shared" si="55"/>
        <v/>
      </c>
      <c r="AS134" s="1" t="str">
        <f t="shared" si="56"/>
        <v/>
      </c>
      <c r="AT134" s="1" t="e">
        <f t="shared" si="63"/>
        <v>#N/A</v>
      </c>
      <c r="AU134" s="1" t="e">
        <f t="shared" si="41"/>
        <v>#N/A</v>
      </c>
      <c r="AV134" s="9" t="e">
        <f t="shared" si="57"/>
        <v>#N/A</v>
      </c>
      <c r="AW134" s="9" t="e">
        <f t="shared" si="42"/>
        <v>#N/A</v>
      </c>
      <c r="AX134" s="9" t="e">
        <f t="shared" si="43"/>
        <v>#N/A</v>
      </c>
      <c r="AY134" s="9" t="e">
        <f t="shared" si="44"/>
        <v>#N/A</v>
      </c>
      <c r="AZ134" s="9" t="e">
        <f t="shared" si="45"/>
        <v>#N/A</v>
      </c>
      <c r="BA134" s="1" t="e">
        <f t="shared" si="58"/>
        <v>#N/A</v>
      </c>
      <c r="BB134" s="7"/>
      <c r="BC134" s="7"/>
      <c r="BD134" s="7"/>
      <c r="BE134" s="7"/>
      <c r="BF134" s="7"/>
      <c r="BG134" s="7"/>
      <c r="BH134" s="7"/>
      <c r="BI134" s="7"/>
      <c r="BJ134" s="7">
        <f t="shared" si="67"/>
        <v>136</v>
      </c>
      <c r="BK134" s="7">
        <f t="shared" si="67"/>
        <v>121</v>
      </c>
      <c r="BM134" s="74"/>
      <c r="BT134" s="7"/>
      <c r="BU134" s="7"/>
      <c r="BV134" s="7"/>
      <c r="BW134" s="7"/>
      <c r="BX134" s="7"/>
      <c r="CA134" s="7"/>
      <c r="CB134" s="7"/>
      <c r="CC134" s="7"/>
      <c r="CD134" s="7"/>
      <c r="CE134" s="7"/>
      <c r="CF134" s="7"/>
      <c r="CG134" s="7"/>
    </row>
    <row r="135" spans="1:85" s="1" customFormat="1" x14ac:dyDescent="0.3">
      <c r="A135" s="7"/>
      <c r="B135" s="1" t="e">
        <f t="shared" si="34"/>
        <v>#N/A</v>
      </c>
      <c r="J135" s="5"/>
      <c r="K135" s="5"/>
      <c r="L135" s="5"/>
      <c r="M135" s="111"/>
      <c r="Y135" s="114"/>
      <c r="AA135" s="1">
        <f t="shared" si="51"/>
        <v>0</v>
      </c>
      <c r="AB135" s="1">
        <f t="shared" si="51"/>
        <v>0</v>
      </c>
      <c r="AC135" s="1">
        <f t="shared" si="52"/>
        <v>0</v>
      </c>
      <c r="AD135" s="1">
        <f t="shared" si="53"/>
        <v>0</v>
      </c>
      <c r="AE135" s="1" t="str">
        <f t="shared" si="61"/>
        <v/>
      </c>
      <c r="AF135" s="1" t="str">
        <f t="shared" si="54"/>
        <v/>
      </c>
      <c r="AG135" s="1" t="str">
        <f t="shared" si="54"/>
        <v/>
      </c>
      <c r="AH135" s="1" t="str">
        <f t="shared" si="54"/>
        <v/>
      </c>
      <c r="AI135" s="1" t="e">
        <f t="shared" si="62"/>
        <v>#N/A</v>
      </c>
      <c r="AJ135" s="9" t="e">
        <f t="shared" si="35"/>
        <v>#N/A</v>
      </c>
      <c r="AK135" s="9" t="e">
        <f t="shared" si="36"/>
        <v>#N/A</v>
      </c>
      <c r="AL135" s="9" t="e">
        <f t="shared" si="37"/>
        <v>#N/A</v>
      </c>
      <c r="AM135" s="9" t="e">
        <f t="shared" si="38"/>
        <v>#N/A</v>
      </c>
      <c r="AN135" s="9" t="e">
        <f t="shared" si="39"/>
        <v>#N/A</v>
      </c>
      <c r="AO135" s="9" t="e">
        <f t="shared" si="40"/>
        <v>#N/A</v>
      </c>
      <c r="AP135" s="1" t="str">
        <f t="shared" si="55"/>
        <v/>
      </c>
      <c r="AQ135" s="1" t="str">
        <f t="shared" si="55"/>
        <v/>
      </c>
      <c r="AS135" s="1" t="str">
        <f t="shared" si="56"/>
        <v/>
      </c>
      <c r="AT135" s="1" t="e">
        <f t="shared" si="63"/>
        <v>#N/A</v>
      </c>
      <c r="AU135" s="1" t="e">
        <f t="shared" si="41"/>
        <v>#N/A</v>
      </c>
      <c r="AV135" s="9" t="e">
        <f t="shared" si="57"/>
        <v>#N/A</v>
      </c>
      <c r="AW135" s="9" t="e">
        <f t="shared" si="42"/>
        <v>#N/A</v>
      </c>
      <c r="AX135" s="9" t="e">
        <f t="shared" si="43"/>
        <v>#N/A</v>
      </c>
      <c r="AY135" s="9" t="e">
        <f t="shared" si="44"/>
        <v>#N/A</v>
      </c>
      <c r="AZ135" s="9" t="e">
        <f t="shared" si="45"/>
        <v>#N/A</v>
      </c>
      <c r="BA135" s="1" t="e">
        <f t="shared" si="58"/>
        <v>#N/A</v>
      </c>
      <c r="BB135" s="7"/>
      <c r="BC135" s="7"/>
      <c r="BD135" s="7"/>
      <c r="BE135" s="7"/>
      <c r="BF135" s="7"/>
      <c r="BG135" s="7"/>
      <c r="BH135" s="7"/>
      <c r="BI135" s="7"/>
      <c r="BJ135" s="7">
        <f t="shared" si="67"/>
        <v>137</v>
      </c>
      <c r="BK135" s="7">
        <f t="shared" si="67"/>
        <v>122</v>
      </c>
      <c r="BM135" s="74"/>
      <c r="BT135" s="7"/>
      <c r="BU135" s="7"/>
      <c r="BV135" s="7"/>
      <c r="BW135" s="7"/>
      <c r="BX135" s="7"/>
      <c r="CA135" s="7"/>
      <c r="CB135" s="7"/>
      <c r="CC135" s="7"/>
      <c r="CD135" s="7"/>
      <c r="CE135" s="7"/>
      <c r="CF135" s="7"/>
      <c r="CG135" s="7"/>
    </row>
    <row r="136" spans="1:85" s="1" customFormat="1" x14ac:dyDescent="0.3">
      <c r="A136" s="7"/>
      <c r="B136" s="1" t="e">
        <f t="shared" si="34"/>
        <v>#N/A</v>
      </c>
      <c r="J136" s="5"/>
      <c r="K136" s="5"/>
      <c r="L136" s="5"/>
      <c r="M136" s="111"/>
      <c r="Y136" s="114"/>
      <c r="AA136" s="1">
        <f t="shared" si="51"/>
        <v>0</v>
      </c>
      <c r="AB136" s="1">
        <f t="shared" si="51"/>
        <v>0</v>
      </c>
      <c r="AC136" s="1">
        <f t="shared" si="52"/>
        <v>0</v>
      </c>
      <c r="AD136" s="1">
        <f t="shared" si="53"/>
        <v>0</v>
      </c>
      <c r="AE136" s="1" t="str">
        <f t="shared" si="61"/>
        <v/>
      </c>
      <c r="AF136" s="1" t="str">
        <f t="shared" si="54"/>
        <v/>
      </c>
      <c r="AG136" s="1" t="str">
        <f t="shared" si="54"/>
        <v/>
      </c>
      <c r="AH136" s="1" t="str">
        <f t="shared" si="54"/>
        <v/>
      </c>
      <c r="AI136" s="1" t="e">
        <f t="shared" si="62"/>
        <v>#N/A</v>
      </c>
      <c r="AJ136" s="9" t="e">
        <f t="shared" si="35"/>
        <v>#N/A</v>
      </c>
      <c r="AK136" s="9" t="e">
        <f t="shared" si="36"/>
        <v>#N/A</v>
      </c>
      <c r="AL136" s="9" t="e">
        <f t="shared" si="37"/>
        <v>#N/A</v>
      </c>
      <c r="AM136" s="9" t="e">
        <f t="shared" si="38"/>
        <v>#N/A</v>
      </c>
      <c r="AN136" s="9" t="e">
        <f t="shared" si="39"/>
        <v>#N/A</v>
      </c>
      <c r="AO136" s="9" t="e">
        <f t="shared" si="40"/>
        <v>#N/A</v>
      </c>
      <c r="AP136" s="1" t="str">
        <f t="shared" si="55"/>
        <v/>
      </c>
      <c r="AQ136" s="1" t="str">
        <f t="shared" si="55"/>
        <v/>
      </c>
      <c r="AS136" s="1" t="str">
        <f t="shared" si="56"/>
        <v/>
      </c>
      <c r="AT136" s="1" t="e">
        <f t="shared" si="63"/>
        <v>#N/A</v>
      </c>
      <c r="AU136" s="1" t="e">
        <f t="shared" si="41"/>
        <v>#N/A</v>
      </c>
      <c r="AV136" s="9" t="e">
        <f t="shared" si="57"/>
        <v>#N/A</v>
      </c>
      <c r="AW136" s="9" t="e">
        <f t="shared" si="42"/>
        <v>#N/A</v>
      </c>
      <c r="AX136" s="9" t="e">
        <f t="shared" si="43"/>
        <v>#N/A</v>
      </c>
      <c r="AY136" s="9" t="e">
        <f t="shared" si="44"/>
        <v>#N/A</v>
      </c>
      <c r="AZ136" s="9" t="e">
        <f t="shared" si="45"/>
        <v>#N/A</v>
      </c>
      <c r="BA136" s="1" t="e">
        <f t="shared" si="58"/>
        <v>#N/A</v>
      </c>
      <c r="BB136" s="7"/>
      <c r="BC136" s="7"/>
      <c r="BD136" s="7"/>
      <c r="BE136" s="7"/>
      <c r="BF136" s="7"/>
      <c r="BG136" s="7"/>
      <c r="BH136" s="7"/>
      <c r="BI136" s="7"/>
      <c r="BJ136" s="7">
        <f t="shared" si="67"/>
        <v>138</v>
      </c>
      <c r="BK136" s="7">
        <f t="shared" si="67"/>
        <v>123</v>
      </c>
      <c r="BM136" s="74"/>
      <c r="BT136" s="7"/>
      <c r="BU136" s="7"/>
      <c r="BV136" s="7"/>
      <c r="BW136" s="7"/>
      <c r="BX136" s="7"/>
      <c r="CA136" s="7"/>
      <c r="CB136" s="7"/>
      <c r="CC136" s="7"/>
      <c r="CD136" s="7"/>
      <c r="CE136" s="7"/>
      <c r="CF136" s="7"/>
      <c r="CG136" s="7"/>
    </row>
    <row r="137" spans="1:85" s="1" customFormat="1" x14ac:dyDescent="0.3">
      <c r="A137" s="7"/>
      <c r="B137" s="1" t="e">
        <f t="shared" si="34"/>
        <v>#N/A</v>
      </c>
      <c r="J137" s="5"/>
      <c r="K137" s="5"/>
      <c r="L137" s="5"/>
      <c r="M137" s="111"/>
      <c r="Y137" s="114"/>
      <c r="AA137" s="1">
        <f t="shared" si="51"/>
        <v>0</v>
      </c>
      <c r="AB137" s="1">
        <f t="shared" si="51"/>
        <v>0</v>
      </c>
      <c r="AC137" s="1">
        <f t="shared" si="52"/>
        <v>0</v>
      </c>
      <c r="AD137" s="1">
        <f t="shared" si="53"/>
        <v>0</v>
      </c>
      <c r="AE137" s="1" t="str">
        <f t="shared" si="61"/>
        <v/>
      </c>
      <c r="AF137" s="1" t="str">
        <f t="shared" si="54"/>
        <v/>
      </c>
      <c r="AG137" s="1" t="str">
        <f t="shared" si="54"/>
        <v/>
      </c>
      <c r="AH137" s="1" t="str">
        <f t="shared" si="54"/>
        <v/>
      </c>
      <c r="AI137" s="1" t="e">
        <f t="shared" si="62"/>
        <v>#N/A</v>
      </c>
      <c r="AJ137" s="9" t="e">
        <f t="shared" si="35"/>
        <v>#N/A</v>
      </c>
      <c r="AK137" s="9" t="e">
        <f t="shared" si="36"/>
        <v>#N/A</v>
      </c>
      <c r="AL137" s="9" t="e">
        <f t="shared" si="37"/>
        <v>#N/A</v>
      </c>
      <c r="AM137" s="9" t="e">
        <f t="shared" si="38"/>
        <v>#N/A</v>
      </c>
      <c r="AN137" s="9" t="e">
        <f t="shared" si="39"/>
        <v>#N/A</v>
      </c>
      <c r="AO137" s="9" t="e">
        <f t="shared" si="40"/>
        <v>#N/A</v>
      </c>
      <c r="AP137" s="1" t="str">
        <f t="shared" si="55"/>
        <v/>
      </c>
      <c r="AQ137" s="1" t="str">
        <f t="shared" si="55"/>
        <v/>
      </c>
      <c r="AS137" s="1" t="str">
        <f t="shared" si="56"/>
        <v/>
      </c>
      <c r="AT137" s="1" t="e">
        <f t="shared" si="63"/>
        <v>#N/A</v>
      </c>
      <c r="AU137" s="1" t="e">
        <f t="shared" si="41"/>
        <v>#N/A</v>
      </c>
      <c r="AV137" s="9" t="e">
        <f t="shared" si="57"/>
        <v>#N/A</v>
      </c>
      <c r="AW137" s="9" t="e">
        <f t="shared" si="42"/>
        <v>#N/A</v>
      </c>
      <c r="AX137" s="9" t="e">
        <f t="shared" si="43"/>
        <v>#N/A</v>
      </c>
      <c r="AY137" s="9" t="e">
        <f t="shared" si="44"/>
        <v>#N/A</v>
      </c>
      <c r="AZ137" s="9" t="e">
        <f t="shared" si="45"/>
        <v>#N/A</v>
      </c>
      <c r="BA137" s="1" t="e">
        <f t="shared" si="58"/>
        <v>#N/A</v>
      </c>
      <c r="BB137" s="7"/>
      <c r="BC137" s="7"/>
      <c r="BD137" s="7"/>
      <c r="BE137" s="7"/>
      <c r="BF137" s="7"/>
      <c r="BG137" s="7"/>
      <c r="BH137" s="7"/>
      <c r="BI137" s="7"/>
      <c r="BJ137" s="7">
        <f t="shared" si="67"/>
        <v>139</v>
      </c>
      <c r="BK137" s="7">
        <f t="shared" si="67"/>
        <v>124</v>
      </c>
      <c r="BM137" s="74"/>
      <c r="BT137" s="7"/>
      <c r="BU137" s="7"/>
      <c r="BV137" s="7"/>
      <c r="BW137" s="7"/>
      <c r="BX137" s="7"/>
      <c r="CA137" s="7"/>
      <c r="CB137" s="7"/>
      <c r="CC137" s="7"/>
      <c r="CD137" s="7"/>
      <c r="CE137" s="7"/>
      <c r="CF137" s="7"/>
      <c r="CG137" s="7"/>
    </row>
    <row r="138" spans="1:85" s="1" customFormat="1" x14ac:dyDescent="0.3">
      <c r="A138" s="7"/>
      <c r="B138" s="1" t="e">
        <f t="shared" si="34"/>
        <v>#N/A</v>
      </c>
      <c r="J138" s="5"/>
      <c r="K138" s="5"/>
      <c r="L138" s="5"/>
      <c r="M138" s="111"/>
      <c r="Y138" s="114"/>
      <c r="AA138" s="1">
        <f t="shared" si="51"/>
        <v>0</v>
      </c>
      <c r="AB138" s="1">
        <f t="shared" si="51"/>
        <v>0</v>
      </c>
      <c r="AC138" s="1">
        <f t="shared" si="52"/>
        <v>0</v>
      </c>
      <c r="AD138" s="1">
        <f t="shared" si="53"/>
        <v>0</v>
      </c>
      <c r="AE138" s="1" t="str">
        <f t="shared" si="61"/>
        <v/>
      </c>
      <c r="AF138" s="1" t="str">
        <f t="shared" si="54"/>
        <v/>
      </c>
      <c r="AG138" s="1" t="str">
        <f t="shared" si="54"/>
        <v/>
      </c>
      <c r="AH138" s="1" t="str">
        <f t="shared" si="54"/>
        <v/>
      </c>
      <c r="AI138" s="1" t="e">
        <f t="shared" si="62"/>
        <v>#N/A</v>
      </c>
      <c r="AJ138" s="9" t="e">
        <f t="shared" si="35"/>
        <v>#N/A</v>
      </c>
      <c r="AK138" s="9" t="e">
        <f t="shared" si="36"/>
        <v>#N/A</v>
      </c>
      <c r="AL138" s="9" t="e">
        <f t="shared" si="37"/>
        <v>#N/A</v>
      </c>
      <c r="AM138" s="9" t="e">
        <f t="shared" si="38"/>
        <v>#N/A</v>
      </c>
      <c r="AN138" s="9" t="e">
        <f t="shared" si="39"/>
        <v>#N/A</v>
      </c>
      <c r="AO138" s="9" t="e">
        <f t="shared" si="40"/>
        <v>#N/A</v>
      </c>
      <c r="AP138" s="1" t="str">
        <f t="shared" si="55"/>
        <v/>
      </c>
      <c r="AQ138" s="1" t="str">
        <f t="shared" si="55"/>
        <v/>
      </c>
      <c r="AS138" s="1" t="str">
        <f t="shared" si="56"/>
        <v/>
      </c>
      <c r="AT138" s="1" t="e">
        <f t="shared" si="63"/>
        <v>#N/A</v>
      </c>
      <c r="AU138" s="1" t="e">
        <f t="shared" si="41"/>
        <v>#N/A</v>
      </c>
      <c r="AV138" s="9" t="e">
        <f t="shared" si="57"/>
        <v>#N/A</v>
      </c>
      <c r="AW138" s="9" t="e">
        <f t="shared" si="42"/>
        <v>#N/A</v>
      </c>
      <c r="AX138" s="9" t="e">
        <f t="shared" si="43"/>
        <v>#N/A</v>
      </c>
      <c r="AY138" s="9" t="e">
        <f t="shared" si="44"/>
        <v>#N/A</v>
      </c>
      <c r="AZ138" s="9" t="e">
        <f t="shared" si="45"/>
        <v>#N/A</v>
      </c>
      <c r="BA138" s="1" t="e">
        <f t="shared" si="58"/>
        <v>#N/A</v>
      </c>
      <c r="BB138" s="7"/>
      <c r="BC138" s="7"/>
      <c r="BD138" s="7"/>
      <c r="BE138" s="7"/>
      <c r="BF138" s="7"/>
      <c r="BG138" s="7"/>
      <c r="BH138" s="7"/>
      <c r="BI138" s="7"/>
      <c r="BJ138" s="7">
        <f t="shared" si="67"/>
        <v>140</v>
      </c>
      <c r="BK138" s="7">
        <f t="shared" si="67"/>
        <v>125</v>
      </c>
      <c r="BM138" s="74"/>
      <c r="BT138" s="7"/>
      <c r="BU138" s="7"/>
      <c r="BV138" s="7"/>
      <c r="BW138" s="7"/>
      <c r="BX138" s="7"/>
      <c r="CA138" s="7"/>
      <c r="CB138" s="7"/>
      <c r="CC138" s="7"/>
      <c r="CD138" s="7"/>
      <c r="CE138" s="7"/>
      <c r="CF138" s="7"/>
      <c r="CG138" s="7"/>
    </row>
    <row r="139" spans="1:85" s="1" customFormat="1" x14ac:dyDescent="0.3">
      <c r="A139" s="7"/>
      <c r="B139" s="1" t="e">
        <f t="shared" si="34"/>
        <v>#N/A</v>
      </c>
      <c r="J139" s="5"/>
      <c r="K139" s="5"/>
      <c r="L139" s="5"/>
      <c r="M139" s="111"/>
      <c r="Y139" s="114"/>
      <c r="AA139" s="1">
        <f t="shared" si="51"/>
        <v>0</v>
      </c>
      <c r="AB139" s="1">
        <f t="shared" si="51"/>
        <v>0</v>
      </c>
      <c r="AC139" s="1">
        <f t="shared" si="52"/>
        <v>0</v>
      </c>
      <c r="AD139" s="1">
        <f t="shared" si="53"/>
        <v>0</v>
      </c>
      <c r="AE139" s="1" t="str">
        <f t="shared" si="61"/>
        <v/>
      </c>
      <c r="AF139" s="1" t="str">
        <f t="shared" si="54"/>
        <v/>
      </c>
      <c r="AG139" s="1" t="str">
        <f t="shared" si="54"/>
        <v/>
      </c>
      <c r="AH139" s="1" t="str">
        <f t="shared" si="54"/>
        <v/>
      </c>
      <c r="AI139" s="1" t="e">
        <f t="shared" si="62"/>
        <v>#N/A</v>
      </c>
      <c r="AJ139" s="9" t="e">
        <f t="shared" si="35"/>
        <v>#N/A</v>
      </c>
      <c r="AK139" s="9" t="e">
        <f t="shared" si="36"/>
        <v>#N/A</v>
      </c>
      <c r="AL139" s="9" t="e">
        <f t="shared" si="37"/>
        <v>#N/A</v>
      </c>
      <c r="AM139" s="9" t="e">
        <f t="shared" si="38"/>
        <v>#N/A</v>
      </c>
      <c r="AN139" s="9" t="e">
        <f t="shared" si="39"/>
        <v>#N/A</v>
      </c>
      <c r="AO139" s="9" t="e">
        <f t="shared" si="40"/>
        <v>#N/A</v>
      </c>
      <c r="AP139" s="1" t="str">
        <f t="shared" si="55"/>
        <v/>
      </c>
      <c r="AQ139" s="1" t="str">
        <f t="shared" si="55"/>
        <v/>
      </c>
      <c r="AS139" s="1" t="str">
        <f t="shared" si="56"/>
        <v/>
      </c>
      <c r="AT139" s="1" t="e">
        <f t="shared" si="63"/>
        <v>#N/A</v>
      </c>
      <c r="AU139" s="1" t="e">
        <f t="shared" si="41"/>
        <v>#N/A</v>
      </c>
      <c r="AV139" s="9" t="e">
        <f t="shared" si="57"/>
        <v>#N/A</v>
      </c>
      <c r="AW139" s="9" t="e">
        <f t="shared" si="42"/>
        <v>#N/A</v>
      </c>
      <c r="AX139" s="9" t="e">
        <f t="shared" si="43"/>
        <v>#N/A</v>
      </c>
      <c r="AY139" s="9" t="e">
        <f t="shared" si="44"/>
        <v>#N/A</v>
      </c>
      <c r="AZ139" s="9" t="e">
        <f t="shared" si="45"/>
        <v>#N/A</v>
      </c>
      <c r="BA139" s="1" t="e">
        <f t="shared" si="58"/>
        <v>#N/A</v>
      </c>
      <c r="BB139" s="7"/>
      <c r="BC139" s="7"/>
      <c r="BD139" s="7"/>
      <c r="BE139" s="7"/>
      <c r="BF139" s="7"/>
      <c r="BG139" s="7"/>
      <c r="BH139" s="7"/>
      <c r="BI139" s="7"/>
      <c r="BJ139" s="7">
        <f t="shared" si="67"/>
        <v>141</v>
      </c>
      <c r="BK139" s="7">
        <f t="shared" si="67"/>
        <v>126</v>
      </c>
      <c r="BM139" s="74"/>
      <c r="BT139" s="7"/>
      <c r="BU139" s="7"/>
      <c r="BV139" s="7"/>
      <c r="BW139" s="7"/>
      <c r="BX139" s="7"/>
      <c r="CA139" s="7"/>
      <c r="CB139" s="7"/>
      <c r="CC139" s="7"/>
      <c r="CD139" s="7"/>
      <c r="CE139" s="7"/>
      <c r="CF139" s="7"/>
      <c r="CG139" s="7"/>
    </row>
    <row r="140" spans="1:85" s="1" customFormat="1" x14ac:dyDescent="0.3">
      <c r="A140" s="7"/>
      <c r="B140" s="1" t="e">
        <f t="shared" si="34"/>
        <v>#N/A</v>
      </c>
      <c r="J140" s="5"/>
      <c r="K140" s="5"/>
      <c r="L140" s="5"/>
      <c r="M140" s="111"/>
      <c r="Y140" s="114"/>
      <c r="AA140" s="1">
        <f t="shared" si="51"/>
        <v>0</v>
      </c>
      <c r="AB140" s="1">
        <f t="shared" si="51"/>
        <v>0</v>
      </c>
      <c r="AC140" s="1">
        <f t="shared" si="52"/>
        <v>0</v>
      </c>
      <c r="AD140" s="1">
        <f t="shared" si="53"/>
        <v>0</v>
      </c>
      <c r="AE140" s="1" t="str">
        <f t="shared" si="61"/>
        <v/>
      </c>
      <c r="AF140" s="1" t="str">
        <f t="shared" si="54"/>
        <v/>
      </c>
      <c r="AG140" s="1" t="str">
        <f t="shared" si="54"/>
        <v/>
      </c>
      <c r="AH140" s="1" t="str">
        <f t="shared" si="54"/>
        <v/>
      </c>
      <c r="AI140" s="1" t="e">
        <f t="shared" si="62"/>
        <v>#N/A</v>
      </c>
      <c r="AJ140" s="9" t="e">
        <f t="shared" si="35"/>
        <v>#N/A</v>
      </c>
      <c r="AK140" s="9" t="e">
        <f t="shared" si="36"/>
        <v>#N/A</v>
      </c>
      <c r="AL140" s="9" t="e">
        <f t="shared" si="37"/>
        <v>#N/A</v>
      </c>
      <c r="AM140" s="9" t="e">
        <f t="shared" si="38"/>
        <v>#N/A</v>
      </c>
      <c r="AN140" s="9" t="e">
        <f t="shared" si="39"/>
        <v>#N/A</v>
      </c>
      <c r="AO140" s="9" t="e">
        <f t="shared" si="40"/>
        <v>#N/A</v>
      </c>
      <c r="AP140" s="1" t="str">
        <f t="shared" si="55"/>
        <v/>
      </c>
      <c r="AQ140" s="1" t="str">
        <f t="shared" si="55"/>
        <v/>
      </c>
      <c r="AS140" s="1" t="str">
        <f t="shared" si="56"/>
        <v/>
      </c>
      <c r="AT140" s="1" t="e">
        <f t="shared" si="63"/>
        <v>#N/A</v>
      </c>
      <c r="AU140" s="1" t="e">
        <f t="shared" si="41"/>
        <v>#N/A</v>
      </c>
      <c r="AV140" s="9" t="e">
        <f t="shared" si="57"/>
        <v>#N/A</v>
      </c>
      <c r="AW140" s="9" t="e">
        <f t="shared" si="42"/>
        <v>#N/A</v>
      </c>
      <c r="AX140" s="9" t="e">
        <f t="shared" si="43"/>
        <v>#N/A</v>
      </c>
      <c r="AY140" s="9" t="e">
        <f t="shared" si="44"/>
        <v>#N/A</v>
      </c>
      <c r="AZ140" s="9" t="e">
        <f t="shared" si="45"/>
        <v>#N/A</v>
      </c>
      <c r="BA140" s="1" t="e">
        <f t="shared" si="58"/>
        <v>#N/A</v>
      </c>
      <c r="BB140" s="7"/>
      <c r="BC140" s="7"/>
      <c r="BD140" s="7"/>
      <c r="BE140" s="7"/>
      <c r="BF140" s="7"/>
      <c r="BG140" s="7"/>
      <c r="BH140" s="7"/>
      <c r="BI140" s="7"/>
      <c r="BJ140" s="7">
        <f t="shared" si="67"/>
        <v>142</v>
      </c>
      <c r="BK140" s="7">
        <f t="shared" si="67"/>
        <v>127</v>
      </c>
      <c r="BM140" s="74"/>
      <c r="BT140" s="7"/>
      <c r="BU140" s="7"/>
      <c r="BV140" s="7"/>
      <c r="BW140" s="7"/>
      <c r="BX140" s="7"/>
      <c r="CA140" s="7"/>
      <c r="CB140" s="7"/>
      <c r="CC140" s="7"/>
      <c r="CD140" s="7"/>
      <c r="CE140" s="7"/>
      <c r="CF140" s="7"/>
      <c r="CG140" s="7"/>
    </row>
    <row r="141" spans="1:85" s="1" customFormat="1" x14ac:dyDescent="0.3">
      <c r="A141" s="7"/>
      <c r="B141" s="1" t="e">
        <f t="shared" si="34"/>
        <v>#N/A</v>
      </c>
      <c r="J141" s="5"/>
      <c r="K141" s="5"/>
      <c r="L141" s="5"/>
      <c r="M141" s="111"/>
      <c r="Y141" s="114"/>
      <c r="AA141" s="1">
        <f t="shared" si="51"/>
        <v>0</v>
      </c>
      <c r="AB141" s="1">
        <f t="shared" si="51"/>
        <v>0</v>
      </c>
      <c r="AC141" s="1">
        <f t="shared" si="52"/>
        <v>0</v>
      </c>
      <c r="AD141" s="1">
        <f t="shared" si="53"/>
        <v>0</v>
      </c>
      <c r="AE141" s="1" t="str">
        <f t="shared" si="61"/>
        <v/>
      </c>
      <c r="AF141" s="1" t="str">
        <f t="shared" si="54"/>
        <v/>
      </c>
      <c r="AG141" s="1" t="str">
        <f t="shared" si="54"/>
        <v/>
      </c>
      <c r="AH141" s="1" t="str">
        <f t="shared" si="54"/>
        <v/>
      </c>
      <c r="AI141" s="1" t="e">
        <f t="shared" si="62"/>
        <v>#N/A</v>
      </c>
      <c r="AJ141" s="9" t="e">
        <f t="shared" si="35"/>
        <v>#N/A</v>
      </c>
      <c r="AK141" s="9" t="e">
        <f t="shared" si="36"/>
        <v>#N/A</v>
      </c>
      <c r="AL141" s="9" t="e">
        <f t="shared" si="37"/>
        <v>#N/A</v>
      </c>
      <c r="AM141" s="9" t="e">
        <f t="shared" si="38"/>
        <v>#N/A</v>
      </c>
      <c r="AN141" s="9" t="e">
        <f t="shared" si="39"/>
        <v>#N/A</v>
      </c>
      <c r="AO141" s="9" t="e">
        <f t="shared" si="40"/>
        <v>#N/A</v>
      </c>
      <c r="AP141" s="1" t="str">
        <f t="shared" si="55"/>
        <v/>
      </c>
      <c r="AQ141" s="1" t="str">
        <f t="shared" si="55"/>
        <v/>
      </c>
      <c r="AS141" s="1" t="str">
        <f t="shared" si="56"/>
        <v/>
      </c>
      <c r="AT141" s="1" t="e">
        <f t="shared" si="63"/>
        <v>#N/A</v>
      </c>
      <c r="AU141" s="1" t="e">
        <f t="shared" si="41"/>
        <v>#N/A</v>
      </c>
      <c r="AV141" s="9" t="e">
        <f t="shared" si="57"/>
        <v>#N/A</v>
      </c>
      <c r="AW141" s="9" t="e">
        <f t="shared" si="42"/>
        <v>#N/A</v>
      </c>
      <c r="AX141" s="9" t="e">
        <f t="shared" si="43"/>
        <v>#N/A</v>
      </c>
      <c r="AY141" s="9" t="e">
        <f t="shared" si="44"/>
        <v>#N/A</v>
      </c>
      <c r="AZ141" s="9" t="e">
        <f t="shared" si="45"/>
        <v>#N/A</v>
      </c>
      <c r="BA141" s="1" t="e">
        <f t="shared" si="58"/>
        <v>#N/A</v>
      </c>
      <c r="BB141" s="7"/>
      <c r="BC141" s="7"/>
      <c r="BD141" s="7"/>
      <c r="BE141" s="7"/>
      <c r="BF141" s="7"/>
      <c r="BG141" s="7"/>
      <c r="BH141" s="7"/>
      <c r="BI141" s="7"/>
      <c r="BJ141" s="7">
        <f t="shared" si="67"/>
        <v>143</v>
      </c>
      <c r="BK141" s="7">
        <f t="shared" si="67"/>
        <v>128</v>
      </c>
      <c r="BM141" s="74"/>
      <c r="BT141" s="7"/>
      <c r="BU141" s="7"/>
      <c r="BV141" s="7"/>
      <c r="BW141" s="7"/>
      <c r="BX141" s="7"/>
      <c r="CA141" s="7"/>
      <c r="CB141" s="7"/>
      <c r="CC141" s="7"/>
      <c r="CD141" s="7"/>
      <c r="CE141" s="7"/>
      <c r="CF141" s="7"/>
      <c r="CG141" s="7"/>
    </row>
    <row r="142" spans="1:85" s="1" customFormat="1" x14ac:dyDescent="0.3">
      <c r="A142" s="7"/>
      <c r="B142" s="1" t="e">
        <f t="shared" ref="B142:B205" si="68">IF(C142="",NA(),E142+G142+H142+I142)</f>
        <v>#N/A</v>
      </c>
      <c r="J142" s="5"/>
      <c r="K142" s="5"/>
      <c r="L142" s="5"/>
      <c r="M142" s="111"/>
      <c r="Y142" s="114"/>
      <c r="AA142" s="1">
        <f t="shared" si="51"/>
        <v>0</v>
      </c>
      <c r="AB142" s="1">
        <f t="shared" si="51"/>
        <v>0</v>
      </c>
      <c r="AC142" s="1">
        <f t="shared" si="52"/>
        <v>0</v>
      </c>
      <c r="AD142" s="1">
        <f t="shared" si="53"/>
        <v>0</v>
      </c>
      <c r="AE142" s="1" t="str">
        <f t="shared" si="61"/>
        <v/>
      </c>
      <c r="AF142" s="1" t="str">
        <f t="shared" si="54"/>
        <v/>
      </c>
      <c r="AG142" s="1" t="str">
        <f t="shared" si="54"/>
        <v/>
      </c>
      <c r="AH142" s="1" t="str">
        <f t="shared" si="54"/>
        <v/>
      </c>
      <c r="AI142" s="1" t="e">
        <f t="shared" si="62"/>
        <v>#N/A</v>
      </c>
      <c r="AJ142" s="9" t="e">
        <f t="shared" ref="AJ142:AJ205" si="69">IF(OR(ISNA(B142),B142=0),NA(),I142/B142)</f>
        <v>#N/A</v>
      </c>
      <c r="AK142" s="9" t="e">
        <f t="shared" ref="AK142:AK205" si="70">IF(OR(ISNA(B142),B142=0),NA(),B142/$AK$11)</f>
        <v>#N/A</v>
      </c>
      <c r="AL142" s="9" t="e">
        <f t="shared" ref="AL142:AL205" si="71">IF(OR(ISNA(B142),B142=0),NA(),E142/$AK$11)</f>
        <v>#N/A</v>
      </c>
      <c r="AM142" s="9" t="e">
        <f t="shared" ref="AM142:AM205" si="72">IF(OR(ISNA(B142),B142=0),NA(),G142/$AK$11)</f>
        <v>#N/A</v>
      </c>
      <c r="AN142" s="9" t="e">
        <f t="shared" ref="AN142:AN205" si="73">IF(OR(ISNA(B142),B142=0),NA(),I142/$AK$11)</f>
        <v>#N/A</v>
      </c>
      <c r="AO142" s="9" t="e">
        <f t="shared" ref="AO142:AO205" si="74">+IF(OR(ISNA(B142),B142=0),NA(),AI142/$AK$11)</f>
        <v>#N/A</v>
      </c>
      <c r="AP142" s="1" t="str">
        <f t="shared" si="55"/>
        <v/>
      </c>
      <c r="AQ142" s="1" t="str">
        <f t="shared" si="55"/>
        <v/>
      </c>
      <c r="AS142" s="1" t="str">
        <f t="shared" si="56"/>
        <v/>
      </c>
      <c r="AT142" s="1" t="e">
        <f t="shared" si="63"/>
        <v>#N/A</v>
      </c>
      <c r="AU142" s="1" t="e">
        <f t="shared" ref="AU142:AU205" si="75">IF(C142="",NA(),V142+W142+X142)</f>
        <v>#N/A</v>
      </c>
      <c r="AV142" s="9" t="e">
        <f t="shared" si="57"/>
        <v>#N/A</v>
      </c>
      <c r="AW142" s="9" t="e">
        <f t="shared" ref="AW142:AW205" si="76">IF(OR(ISNA(B142),B142=0),NA(),V142/$AK$11)</f>
        <v>#N/A</v>
      </c>
      <c r="AX142" s="9" t="e">
        <f t="shared" ref="AX142:AX205" si="77">IF(OR(ISNA(B142),B142=0),NA(),W142/$AK$11)</f>
        <v>#N/A</v>
      </c>
      <c r="AY142" s="9" t="e">
        <f t="shared" ref="AY142:AY205" si="78">IF(OR(ISNA(B142),B142=0),NA(),X142/$AK$11)</f>
        <v>#N/A</v>
      </c>
      <c r="AZ142" s="9" t="e">
        <f t="shared" ref="AZ142:AZ205" si="79">IF(OR(ISNA(B142),B142=0),NA(),AT142/$AK$11)</f>
        <v>#N/A</v>
      </c>
      <c r="BA142" s="1" t="e">
        <f t="shared" si="58"/>
        <v>#N/A</v>
      </c>
      <c r="BB142" s="7"/>
      <c r="BC142" s="7"/>
      <c r="BD142" s="7"/>
      <c r="BE142" s="7"/>
      <c r="BF142" s="7"/>
      <c r="BG142" s="7"/>
      <c r="BH142" s="7"/>
      <c r="BI142" s="7"/>
      <c r="BJ142" s="7">
        <f t="shared" si="67"/>
        <v>144</v>
      </c>
      <c r="BK142" s="7">
        <f t="shared" si="67"/>
        <v>129</v>
      </c>
      <c r="BM142" s="74"/>
      <c r="BT142" s="7"/>
      <c r="BU142" s="7"/>
      <c r="BV142" s="7"/>
      <c r="BW142" s="7"/>
      <c r="BX142" s="7"/>
      <c r="CA142" s="7"/>
      <c r="CB142" s="7"/>
      <c r="CC142" s="7"/>
      <c r="CD142" s="7"/>
      <c r="CE142" s="7"/>
      <c r="CF142" s="7"/>
      <c r="CG142" s="7"/>
    </row>
    <row r="143" spans="1:85" s="1" customFormat="1" x14ac:dyDescent="0.3">
      <c r="A143" s="7"/>
      <c r="B143" s="1" t="e">
        <f t="shared" si="68"/>
        <v>#N/A</v>
      </c>
      <c r="J143" s="5"/>
      <c r="K143" s="5"/>
      <c r="L143" s="5"/>
      <c r="M143" s="111"/>
      <c r="Y143" s="114"/>
      <c r="AA143" s="1">
        <f t="shared" ref="AA143:AB206" si="80">+D143+U143</f>
        <v>0</v>
      </c>
      <c r="AB143" s="1">
        <f t="shared" si="80"/>
        <v>0</v>
      </c>
      <c r="AC143" s="1">
        <f t="shared" ref="AC143:AC206" si="81">+G143+W143</f>
        <v>0</v>
      </c>
      <c r="AD143" s="1">
        <f t="shared" ref="AD143:AD206" si="82">+I143+X143</f>
        <v>0</v>
      </c>
      <c r="AE143" s="1" t="str">
        <f t="shared" si="61"/>
        <v/>
      </c>
      <c r="AF143" s="1" t="str">
        <f t="shared" ref="AF143:AH206" si="83">IF($C143="","",G143-G142)</f>
        <v/>
      </c>
      <c r="AG143" s="1" t="str">
        <f t="shared" si="83"/>
        <v/>
      </c>
      <c r="AH143" s="1" t="str">
        <f t="shared" si="83"/>
        <v/>
      </c>
      <c r="AI143" s="1" t="e">
        <f t="shared" si="62"/>
        <v>#N/A</v>
      </c>
      <c r="AJ143" s="9" t="e">
        <f t="shared" si="69"/>
        <v>#N/A</v>
      </c>
      <c r="AK143" s="9" t="e">
        <f t="shared" si="70"/>
        <v>#N/A</v>
      </c>
      <c r="AL143" s="9" t="e">
        <f t="shared" si="71"/>
        <v>#N/A</v>
      </c>
      <c r="AM143" s="9" t="e">
        <f t="shared" si="72"/>
        <v>#N/A</v>
      </c>
      <c r="AN143" s="9" t="e">
        <f t="shared" si="73"/>
        <v>#N/A</v>
      </c>
      <c r="AO143" s="9" t="e">
        <f t="shared" si="74"/>
        <v>#N/A</v>
      </c>
      <c r="AP143" s="1" t="str">
        <f t="shared" ref="AP143:AQ206" si="84">IF($C143="","",V143-V142)</f>
        <v/>
      </c>
      <c r="AQ143" s="1" t="str">
        <f t="shared" si="84"/>
        <v/>
      </c>
      <c r="AS143" s="1" t="str">
        <f t="shared" ref="AS143:AS206" si="85">IF($C143="","",X143-X142)</f>
        <v/>
      </c>
      <c r="AT143" s="1" t="e">
        <f t="shared" si="63"/>
        <v>#N/A</v>
      </c>
      <c r="AU143" s="1" t="e">
        <f t="shared" si="75"/>
        <v>#N/A</v>
      </c>
      <c r="AV143" s="9" t="e">
        <f t="shared" ref="AV143:AV206" si="86">IF(OR(ISNA(B143),B143=0),NA(),AU143/$AK$11)</f>
        <v>#N/A</v>
      </c>
      <c r="AW143" s="9" t="e">
        <f t="shared" si="76"/>
        <v>#N/A</v>
      </c>
      <c r="AX143" s="9" t="e">
        <f t="shared" si="77"/>
        <v>#N/A</v>
      </c>
      <c r="AY143" s="9" t="e">
        <f t="shared" si="78"/>
        <v>#N/A</v>
      </c>
      <c r="AZ143" s="9" t="e">
        <f t="shared" si="79"/>
        <v>#N/A</v>
      </c>
      <c r="BA143" s="1" t="e">
        <f t="shared" ref="BA143:BA206" si="87">IF(OR(ISNA(AU143),AU143=0),NA(),X143/AU143)</f>
        <v>#N/A</v>
      </c>
      <c r="BB143" s="7"/>
      <c r="BC143" s="7"/>
      <c r="BD143" s="7"/>
      <c r="BE143" s="7"/>
      <c r="BF143" s="7"/>
      <c r="BG143" s="7"/>
      <c r="BH143" s="7"/>
      <c r="BI143" s="7"/>
      <c r="BJ143" s="7">
        <f t="shared" si="67"/>
        <v>145</v>
      </c>
      <c r="BK143" s="7">
        <f t="shared" si="67"/>
        <v>130</v>
      </c>
      <c r="BM143" s="74"/>
      <c r="BT143" s="7"/>
      <c r="BU143" s="7"/>
      <c r="BV143" s="7"/>
      <c r="BW143" s="7"/>
      <c r="BX143" s="7"/>
      <c r="CA143" s="7"/>
      <c r="CB143" s="7"/>
      <c r="CC143" s="7"/>
      <c r="CD143" s="7"/>
      <c r="CE143" s="7"/>
      <c r="CF143" s="7"/>
      <c r="CG143" s="7"/>
    </row>
    <row r="144" spans="1:85" s="1" customFormat="1" x14ac:dyDescent="0.3">
      <c r="A144" s="7"/>
      <c r="B144" s="1" t="e">
        <f t="shared" si="68"/>
        <v>#N/A</v>
      </c>
      <c r="J144" s="5"/>
      <c r="K144" s="5"/>
      <c r="L144" s="5"/>
      <c r="M144" s="111"/>
      <c r="Y144" s="114"/>
      <c r="AA144" s="1">
        <f t="shared" si="80"/>
        <v>0</v>
      </c>
      <c r="AB144" s="1">
        <f t="shared" si="80"/>
        <v>0</v>
      </c>
      <c r="AC144" s="1">
        <f t="shared" si="81"/>
        <v>0</v>
      </c>
      <c r="AD144" s="1">
        <f t="shared" si="82"/>
        <v>0</v>
      </c>
      <c r="AE144" s="1" t="str">
        <f t="shared" ref="AE144:AE207" si="88">IF($C144="","",E144-E143)</f>
        <v/>
      </c>
      <c r="AF144" s="1" t="str">
        <f t="shared" si="83"/>
        <v/>
      </c>
      <c r="AG144" s="1" t="str">
        <f t="shared" si="83"/>
        <v/>
      </c>
      <c r="AH144" s="1" t="str">
        <f t="shared" si="83"/>
        <v/>
      </c>
      <c r="AI144" s="1" t="e">
        <f t="shared" ref="AI144:AI207" si="89">IF(OR($C144="",ISNA($C144)),NA(),AE144+AF144+AG144+AH144)</f>
        <v>#N/A</v>
      </c>
      <c r="AJ144" s="9" t="e">
        <f t="shared" si="69"/>
        <v>#N/A</v>
      </c>
      <c r="AK144" s="9" t="e">
        <f t="shared" si="70"/>
        <v>#N/A</v>
      </c>
      <c r="AL144" s="9" t="e">
        <f t="shared" si="71"/>
        <v>#N/A</v>
      </c>
      <c r="AM144" s="9" t="e">
        <f t="shared" si="72"/>
        <v>#N/A</v>
      </c>
      <c r="AN144" s="9" t="e">
        <f t="shared" si="73"/>
        <v>#N/A</v>
      </c>
      <c r="AO144" s="9" t="e">
        <f t="shared" si="74"/>
        <v>#N/A</v>
      </c>
      <c r="AP144" s="1" t="str">
        <f t="shared" si="84"/>
        <v/>
      </c>
      <c r="AQ144" s="1" t="str">
        <f t="shared" si="84"/>
        <v/>
      </c>
      <c r="AS144" s="1" t="str">
        <f t="shared" si="85"/>
        <v/>
      </c>
      <c r="AT144" s="1" t="e">
        <f t="shared" ref="AT144:AT207" si="90">IF(OR($C144="",ISNA($C144)),NA(),AP144+AQ144+AR144+AS144)</f>
        <v>#N/A</v>
      </c>
      <c r="AU144" s="1" t="e">
        <f t="shared" si="75"/>
        <v>#N/A</v>
      </c>
      <c r="AV144" s="9" t="e">
        <f t="shared" si="86"/>
        <v>#N/A</v>
      </c>
      <c r="AW144" s="9" t="e">
        <f t="shared" si="76"/>
        <v>#N/A</v>
      </c>
      <c r="AX144" s="9" t="e">
        <f t="shared" si="77"/>
        <v>#N/A</v>
      </c>
      <c r="AY144" s="9" t="e">
        <f t="shared" si="78"/>
        <v>#N/A</v>
      </c>
      <c r="AZ144" s="9" t="e">
        <f t="shared" si="79"/>
        <v>#N/A</v>
      </c>
      <c r="BA144" s="1" t="e">
        <f t="shared" si="87"/>
        <v>#N/A</v>
      </c>
      <c r="BB144" s="7"/>
      <c r="BC144" s="7"/>
      <c r="BD144" s="7"/>
      <c r="BE144" s="7"/>
      <c r="BF144" s="7"/>
      <c r="BG144" s="7"/>
      <c r="BH144" s="7"/>
      <c r="BI144" s="7"/>
      <c r="BJ144" s="7">
        <f t="shared" ref="BJ144:BK159" si="91">+BJ143+1</f>
        <v>146</v>
      </c>
      <c r="BK144" s="7">
        <f t="shared" si="91"/>
        <v>131</v>
      </c>
      <c r="BM144" s="74"/>
      <c r="BT144" s="7"/>
      <c r="BU144" s="7"/>
      <c r="BV144" s="7"/>
      <c r="BW144" s="7"/>
      <c r="BX144" s="7"/>
      <c r="CA144" s="7"/>
      <c r="CB144" s="7"/>
      <c r="CC144" s="7"/>
      <c r="CD144" s="7"/>
      <c r="CE144" s="7"/>
      <c r="CF144" s="7"/>
      <c r="CG144" s="7"/>
    </row>
    <row r="145" spans="1:85" s="1" customFormat="1" x14ac:dyDescent="0.3">
      <c r="A145" s="7"/>
      <c r="B145" s="1" t="e">
        <f t="shared" si="68"/>
        <v>#N/A</v>
      </c>
      <c r="J145" s="5"/>
      <c r="K145" s="5"/>
      <c r="L145" s="5"/>
      <c r="M145" s="111"/>
      <c r="Y145" s="114"/>
      <c r="AA145" s="1">
        <f t="shared" si="80"/>
        <v>0</v>
      </c>
      <c r="AB145" s="1">
        <f t="shared" si="80"/>
        <v>0</v>
      </c>
      <c r="AC145" s="1">
        <f t="shared" si="81"/>
        <v>0</v>
      </c>
      <c r="AD145" s="1">
        <f t="shared" si="82"/>
        <v>0</v>
      </c>
      <c r="AE145" s="1" t="str">
        <f t="shared" si="88"/>
        <v/>
      </c>
      <c r="AF145" s="1" t="str">
        <f t="shared" si="83"/>
        <v/>
      </c>
      <c r="AG145" s="1" t="str">
        <f t="shared" si="83"/>
        <v/>
      </c>
      <c r="AH145" s="1" t="str">
        <f t="shared" si="83"/>
        <v/>
      </c>
      <c r="AI145" s="1" t="e">
        <f t="shared" si="89"/>
        <v>#N/A</v>
      </c>
      <c r="AJ145" s="9" t="e">
        <f t="shared" si="69"/>
        <v>#N/A</v>
      </c>
      <c r="AK145" s="9" t="e">
        <f t="shared" si="70"/>
        <v>#N/A</v>
      </c>
      <c r="AL145" s="9" t="e">
        <f t="shared" si="71"/>
        <v>#N/A</v>
      </c>
      <c r="AM145" s="9" t="e">
        <f t="shared" si="72"/>
        <v>#N/A</v>
      </c>
      <c r="AN145" s="9" t="e">
        <f t="shared" si="73"/>
        <v>#N/A</v>
      </c>
      <c r="AO145" s="9" t="e">
        <f t="shared" si="74"/>
        <v>#N/A</v>
      </c>
      <c r="AP145" s="1" t="str">
        <f t="shared" si="84"/>
        <v/>
      </c>
      <c r="AQ145" s="1" t="str">
        <f t="shared" si="84"/>
        <v/>
      </c>
      <c r="AS145" s="1" t="str">
        <f t="shared" si="85"/>
        <v/>
      </c>
      <c r="AT145" s="1" t="e">
        <f t="shared" si="90"/>
        <v>#N/A</v>
      </c>
      <c r="AU145" s="1" t="e">
        <f t="shared" si="75"/>
        <v>#N/A</v>
      </c>
      <c r="AV145" s="9" t="e">
        <f t="shared" si="86"/>
        <v>#N/A</v>
      </c>
      <c r="AW145" s="9" t="e">
        <f t="shared" si="76"/>
        <v>#N/A</v>
      </c>
      <c r="AX145" s="9" t="e">
        <f t="shared" si="77"/>
        <v>#N/A</v>
      </c>
      <c r="AY145" s="9" t="e">
        <f t="shared" si="78"/>
        <v>#N/A</v>
      </c>
      <c r="AZ145" s="9" t="e">
        <f t="shared" si="79"/>
        <v>#N/A</v>
      </c>
      <c r="BA145" s="1" t="e">
        <f t="shared" si="87"/>
        <v>#N/A</v>
      </c>
      <c r="BB145" s="7"/>
      <c r="BC145" s="7"/>
      <c r="BD145" s="7"/>
      <c r="BE145" s="7"/>
      <c r="BF145" s="7"/>
      <c r="BG145" s="7"/>
      <c r="BH145" s="7"/>
      <c r="BI145" s="7"/>
      <c r="BJ145" s="7">
        <f t="shared" si="91"/>
        <v>147</v>
      </c>
      <c r="BK145" s="7">
        <f t="shared" si="91"/>
        <v>132</v>
      </c>
      <c r="BM145" s="74"/>
      <c r="BT145" s="7"/>
      <c r="BU145" s="7"/>
      <c r="BV145" s="7"/>
      <c r="BW145" s="7"/>
      <c r="BX145" s="7"/>
      <c r="CA145" s="7"/>
      <c r="CB145" s="7"/>
      <c r="CC145" s="7"/>
      <c r="CD145" s="7"/>
      <c r="CE145" s="7"/>
      <c r="CF145" s="7"/>
      <c r="CG145" s="7"/>
    </row>
    <row r="146" spans="1:85" s="1" customFormat="1" x14ac:dyDescent="0.3">
      <c r="A146" s="7"/>
      <c r="B146" s="1" t="e">
        <f t="shared" si="68"/>
        <v>#N/A</v>
      </c>
      <c r="J146" s="5"/>
      <c r="K146" s="5"/>
      <c r="L146" s="5"/>
      <c r="M146" s="111"/>
      <c r="Y146" s="114"/>
      <c r="AA146" s="1">
        <f t="shared" si="80"/>
        <v>0</v>
      </c>
      <c r="AB146" s="1">
        <f t="shared" si="80"/>
        <v>0</v>
      </c>
      <c r="AC146" s="1">
        <f t="shared" si="81"/>
        <v>0</v>
      </c>
      <c r="AD146" s="1">
        <f t="shared" si="82"/>
        <v>0</v>
      </c>
      <c r="AE146" s="1" t="str">
        <f t="shared" si="88"/>
        <v/>
      </c>
      <c r="AF146" s="1" t="str">
        <f t="shared" si="83"/>
        <v/>
      </c>
      <c r="AG146" s="1" t="str">
        <f t="shared" si="83"/>
        <v/>
      </c>
      <c r="AH146" s="1" t="str">
        <f t="shared" si="83"/>
        <v/>
      </c>
      <c r="AI146" s="1" t="e">
        <f t="shared" si="89"/>
        <v>#N/A</v>
      </c>
      <c r="AJ146" s="9" t="e">
        <f t="shared" si="69"/>
        <v>#N/A</v>
      </c>
      <c r="AK146" s="9" t="e">
        <f t="shared" si="70"/>
        <v>#N/A</v>
      </c>
      <c r="AL146" s="9" t="e">
        <f t="shared" si="71"/>
        <v>#N/A</v>
      </c>
      <c r="AM146" s="9" t="e">
        <f t="shared" si="72"/>
        <v>#N/A</v>
      </c>
      <c r="AN146" s="9" t="e">
        <f t="shared" si="73"/>
        <v>#N/A</v>
      </c>
      <c r="AO146" s="9" t="e">
        <f t="shared" si="74"/>
        <v>#N/A</v>
      </c>
      <c r="AP146" s="1" t="str">
        <f t="shared" si="84"/>
        <v/>
      </c>
      <c r="AQ146" s="1" t="str">
        <f t="shared" si="84"/>
        <v/>
      </c>
      <c r="AS146" s="1" t="str">
        <f t="shared" si="85"/>
        <v/>
      </c>
      <c r="AT146" s="1" t="e">
        <f t="shared" si="90"/>
        <v>#N/A</v>
      </c>
      <c r="AU146" s="1" t="e">
        <f t="shared" si="75"/>
        <v>#N/A</v>
      </c>
      <c r="AV146" s="9" t="e">
        <f t="shared" si="86"/>
        <v>#N/A</v>
      </c>
      <c r="AW146" s="9" t="e">
        <f t="shared" si="76"/>
        <v>#N/A</v>
      </c>
      <c r="AX146" s="9" t="e">
        <f t="shared" si="77"/>
        <v>#N/A</v>
      </c>
      <c r="AY146" s="9" t="e">
        <f t="shared" si="78"/>
        <v>#N/A</v>
      </c>
      <c r="AZ146" s="9" t="e">
        <f t="shared" si="79"/>
        <v>#N/A</v>
      </c>
      <c r="BA146" s="1" t="e">
        <f t="shared" si="87"/>
        <v>#N/A</v>
      </c>
      <c r="BB146" s="7"/>
      <c r="BC146" s="7"/>
      <c r="BD146" s="7"/>
      <c r="BE146" s="7"/>
      <c r="BF146" s="7"/>
      <c r="BG146" s="7"/>
      <c r="BH146" s="7"/>
      <c r="BI146" s="7"/>
      <c r="BJ146" s="7">
        <f t="shared" si="91"/>
        <v>148</v>
      </c>
      <c r="BK146" s="7">
        <f t="shared" si="91"/>
        <v>133</v>
      </c>
      <c r="BM146" s="74"/>
      <c r="BT146" s="7"/>
      <c r="BU146" s="7"/>
      <c r="BV146" s="7"/>
      <c r="BW146" s="7"/>
      <c r="BX146" s="7"/>
      <c r="CA146" s="7"/>
      <c r="CB146" s="7"/>
      <c r="CC146" s="7"/>
      <c r="CD146" s="7"/>
      <c r="CE146" s="7"/>
      <c r="CF146" s="7"/>
      <c r="CG146" s="7"/>
    </row>
    <row r="147" spans="1:85" s="1" customFormat="1" x14ac:dyDescent="0.3">
      <c r="A147" s="7"/>
      <c r="B147" s="1" t="e">
        <f t="shared" si="68"/>
        <v>#N/A</v>
      </c>
      <c r="J147" s="5"/>
      <c r="K147" s="5"/>
      <c r="L147" s="5"/>
      <c r="M147" s="111"/>
      <c r="Y147" s="114"/>
      <c r="AA147" s="1">
        <f t="shared" si="80"/>
        <v>0</v>
      </c>
      <c r="AB147" s="1">
        <f t="shared" si="80"/>
        <v>0</v>
      </c>
      <c r="AC147" s="1">
        <f t="shared" si="81"/>
        <v>0</v>
      </c>
      <c r="AD147" s="1">
        <f t="shared" si="82"/>
        <v>0</v>
      </c>
      <c r="AE147" s="1" t="str">
        <f t="shared" si="88"/>
        <v/>
      </c>
      <c r="AF147" s="1" t="str">
        <f t="shared" si="83"/>
        <v/>
      </c>
      <c r="AG147" s="1" t="str">
        <f t="shared" si="83"/>
        <v/>
      </c>
      <c r="AH147" s="1" t="str">
        <f t="shared" si="83"/>
        <v/>
      </c>
      <c r="AI147" s="1" t="e">
        <f t="shared" si="89"/>
        <v>#N/A</v>
      </c>
      <c r="AJ147" s="9" t="e">
        <f t="shared" si="69"/>
        <v>#N/A</v>
      </c>
      <c r="AK147" s="9" t="e">
        <f t="shared" si="70"/>
        <v>#N/A</v>
      </c>
      <c r="AL147" s="9" t="e">
        <f t="shared" si="71"/>
        <v>#N/A</v>
      </c>
      <c r="AM147" s="9" t="e">
        <f t="shared" si="72"/>
        <v>#N/A</v>
      </c>
      <c r="AN147" s="9" t="e">
        <f t="shared" si="73"/>
        <v>#N/A</v>
      </c>
      <c r="AO147" s="9" t="e">
        <f t="shared" si="74"/>
        <v>#N/A</v>
      </c>
      <c r="AP147" s="1" t="str">
        <f t="shared" si="84"/>
        <v/>
      </c>
      <c r="AQ147" s="1" t="str">
        <f t="shared" si="84"/>
        <v/>
      </c>
      <c r="AS147" s="1" t="str">
        <f t="shared" si="85"/>
        <v/>
      </c>
      <c r="AT147" s="1" t="e">
        <f t="shared" si="90"/>
        <v>#N/A</v>
      </c>
      <c r="AU147" s="1" t="e">
        <f t="shared" si="75"/>
        <v>#N/A</v>
      </c>
      <c r="AV147" s="9" t="e">
        <f t="shared" si="86"/>
        <v>#N/A</v>
      </c>
      <c r="AW147" s="9" t="e">
        <f t="shared" si="76"/>
        <v>#N/A</v>
      </c>
      <c r="AX147" s="9" t="e">
        <f t="shared" si="77"/>
        <v>#N/A</v>
      </c>
      <c r="AY147" s="9" t="e">
        <f t="shared" si="78"/>
        <v>#N/A</v>
      </c>
      <c r="AZ147" s="9" t="e">
        <f t="shared" si="79"/>
        <v>#N/A</v>
      </c>
      <c r="BA147" s="1" t="e">
        <f t="shared" si="87"/>
        <v>#N/A</v>
      </c>
      <c r="BB147" s="7"/>
      <c r="BC147" s="7"/>
      <c r="BD147" s="7"/>
      <c r="BE147" s="7"/>
      <c r="BF147" s="7"/>
      <c r="BG147" s="7"/>
      <c r="BH147" s="7"/>
      <c r="BI147" s="7"/>
      <c r="BJ147" s="7">
        <f t="shared" si="91"/>
        <v>149</v>
      </c>
      <c r="BK147" s="7">
        <f t="shared" si="91"/>
        <v>134</v>
      </c>
      <c r="BM147" s="74"/>
      <c r="BT147" s="7"/>
      <c r="BU147" s="7"/>
      <c r="BV147" s="7"/>
      <c r="BW147" s="7"/>
      <c r="BX147" s="7"/>
      <c r="CA147" s="7"/>
      <c r="CB147" s="7"/>
      <c r="CC147" s="7"/>
      <c r="CD147" s="7"/>
      <c r="CE147" s="7"/>
      <c r="CF147" s="7"/>
      <c r="CG147" s="7"/>
    </row>
    <row r="148" spans="1:85" s="1" customFormat="1" x14ac:dyDescent="0.3">
      <c r="A148" s="7"/>
      <c r="B148" s="1" t="e">
        <f t="shared" si="68"/>
        <v>#N/A</v>
      </c>
      <c r="J148" s="5"/>
      <c r="K148" s="5"/>
      <c r="L148" s="5"/>
      <c r="M148" s="111"/>
      <c r="Y148" s="114"/>
      <c r="AA148" s="1">
        <f t="shared" si="80"/>
        <v>0</v>
      </c>
      <c r="AB148" s="1">
        <f t="shared" si="80"/>
        <v>0</v>
      </c>
      <c r="AC148" s="1">
        <f t="shared" si="81"/>
        <v>0</v>
      </c>
      <c r="AD148" s="1">
        <f t="shared" si="82"/>
        <v>0</v>
      </c>
      <c r="AE148" s="1" t="str">
        <f t="shared" si="88"/>
        <v/>
      </c>
      <c r="AF148" s="1" t="str">
        <f t="shared" si="83"/>
        <v/>
      </c>
      <c r="AG148" s="1" t="str">
        <f t="shared" si="83"/>
        <v/>
      </c>
      <c r="AH148" s="1" t="str">
        <f t="shared" si="83"/>
        <v/>
      </c>
      <c r="AI148" s="1" t="e">
        <f t="shared" si="89"/>
        <v>#N/A</v>
      </c>
      <c r="AJ148" s="9" t="e">
        <f t="shared" si="69"/>
        <v>#N/A</v>
      </c>
      <c r="AK148" s="9" t="e">
        <f t="shared" si="70"/>
        <v>#N/A</v>
      </c>
      <c r="AL148" s="9" t="e">
        <f t="shared" si="71"/>
        <v>#N/A</v>
      </c>
      <c r="AM148" s="9" t="e">
        <f t="shared" si="72"/>
        <v>#N/A</v>
      </c>
      <c r="AN148" s="9" t="e">
        <f t="shared" si="73"/>
        <v>#N/A</v>
      </c>
      <c r="AO148" s="9" t="e">
        <f t="shared" si="74"/>
        <v>#N/A</v>
      </c>
      <c r="AP148" s="1" t="str">
        <f t="shared" si="84"/>
        <v/>
      </c>
      <c r="AQ148" s="1" t="str">
        <f t="shared" si="84"/>
        <v/>
      </c>
      <c r="AS148" s="1" t="str">
        <f t="shared" si="85"/>
        <v/>
      </c>
      <c r="AT148" s="1" t="e">
        <f t="shared" si="90"/>
        <v>#N/A</v>
      </c>
      <c r="AU148" s="1" t="e">
        <f t="shared" si="75"/>
        <v>#N/A</v>
      </c>
      <c r="AV148" s="9" t="e">
        <f t="shared" si="86"/>
        <v>#N/A</v>
      </c>
      <c r="AW148" s="9" t="e">
        <f t="shared" si="76"/>
        <v>#N/A</v>
      </c>
      <c r="AX148" s="9" t="e">
        <f t="shared" si="77"/>
        <v>#N/A</v>
      </c>
      <c r="AY148" s="9" t="e">
        <f t="shared" si="78"/>
        <v>#N/A</v>
      </c>
      <c r="AZ148" s="9" t="e">
        <f t="shared" si="79"/>
        <v>#N/A</v>
      </c>
      <c r="BA148" s="1" t="e">
        <f t="shared" si="87"/>
        <v>#N/A</v>
      </c>
      <c r="BB148" s="7"/>
      <c r="BC148" s="7"/>
      <c r="BD148" s="7"/>
      <c r="BE148" s="7"/>
      <c r="BF148" s="7"/>
      <c r="BG148" s="7"/>
      <c r="BH148" s="7"/>
      <c r="BI148" s="7"/>
      <c r="BJ148" s="7">
        <f t="shared" si="91"/>
        <v>150</v>
      </c>
      <c r="BK148" s="7">
        <f t="shared" si="91"/>
        <v>135</v>
      </c>
      <c r="BM148" s="74"/>
      <c r="BT148" s="7"/>
      <c r="BU148" s="7"/>
      <c r="BV148" s="7"/>
      <c r="BW148" s="7"/>
      <c r="BX148" s="7"/>
      <c r="CA148" s="7"/>
      <c r="CB148" s="7"/>
      <c r="CC148" s="7"/>
      <c r="CD148" s="7"/>
      <c r="CE148" s="7"/>
      <c r="CF148" s="7"/>
      <c r="CG148" s="7"/>
    </row>
    <row r="149" spans="1:85" s="1" customFormat="1" x14ac:dyDescent="0.3">
      <c r="A149" s="7"/>
      <c r="B149" s="1" t="e">
        <f t="shared" si="68"/>
        <v>#N/A</v>
      </c>
      <c r="J149" s="5"/>
      <c r="K149" s="5"/>
      <c r="L149" s="5"/>
      <c r="M149" s="111"/>
      <c r="Y149" s="114"/>
      <c r="AA149" s="1">
        <f t="shared" si="80"/>
        <v>0</v>
      </c>
      <c r="AB149" s="1">
        <f t="shared" si="80"/>
        <v>0</v>
      </c>
      <c r="AC149" s="1">
        <f t="shared" si="81"/>
        <v>0</v>
      </c>
      <c r="AD149" s="1">
        <f t="shared" si="82"/>
        <v>0</v>
      </c>
      <c r="AE149" s="1" t="str">
        <f t="shared" si="88"/>
        <v/>
      </c>
      <c r="AF149" s="1" t="str">
        <f t="shared" si="83"/>
        <v/>
      </c>
      <c r="AG149" s="1" t="str">
        <f t="shared" si="83"/>
        <v/>
      </c>
      <c r="AH149" s="1" t="str">
        <f t="shared" si="83"/>
        <v/>
      </c>
      <c r="AI149" s="1" t="e">
        <f t="shared" si="89"/>
        <v>#N/A</v>
      </c>
      <c r="AJ149" s="9" t="e">
        <f t="shared" si="69"/>
        <v>#N/A</v>
      </c>
      <c r="AK149" s="9" t="e">
        <f t="shared" si="70"/>
        <v>#N/A</v>
      </c>
      <c r="AL149" s="9" t="e">
        <f t="shared" si="71"/>
        <v>#N/A</v>
      </c>
      <c r="AM149" s="9" t="e">
        <f t="shared" si="72"/>
        <v>#N/A</v>
      </c>
      <c r="AN149" s="9" t="e">
        <f t="shared" si="73"/>
        <v>#N/A</v>
      </c>
      <c r="AO149" s="9" t="e">
        <f t="shared" si="74"/>
        <v>#N/A</v>
      </c>
      <c r="AP149" s="1" t="str">
        <f t="shared" si="84"/>
        <v/>
      </c>
      <c r="AQ149" s="1" t="str">
        <f t="shared" si="84"/>
        <v/>
      </c>
      <c r="AS149" s="1" t="str">
        <f t="shared" si="85"/>
        <v/>
      </c>
      <c r="AT149" s="1" t="e">
        <f t="shared" si="90"/>
        <v>#N/A</v>
      </c>
      <c r="AU149" s="1" t="e">
        <f t="shared" si="75"/>
        <v>#N/A</v>
      </c>
      <c r="AV149" s="9" t="e">
        <f t="shared" si="86"/>
        <v>#N/A</v>
      </c>
      <c r="AW149" s="9" t="e">
        <f t="shared" si="76"/>
        <v>#N/A</v>
      </c>
      <c r="AX149" s="9" t="e">
        <f t="shared" si="77"/>
        <v>#N/A</v>
      </c>
      <c r="AY149" s="9" t="e">
        <f t="shared" si="78"/>
        <v>#N/A</v>
      </c>
      <c r="AZ149" s="9" t="e">
        <f t="shared" si="79"/>
        <v>#N/A</v>
      </c>
      <c r="BA149" s="1" t="e">
        <f t="shared" si="87"/>
        <v>#N/A</v>
      </c>
      <c r="BB149" s="7"/>
      <c r="BC149" s="7"/>
      <c r="BD149" s="7"/>
      <c r="BE149" s="7"/>
      <c r="BF149" s="7"/>
      <c r="BG149" s="7"/>
      <c r="BH149" s="7"/>
      <c r="BI149" s="7"/>
      <c r="BJ149" s="7">
        <f t="shared" si="91"/>
        <v>151</v>
      </c>
      <c r="BK149" s="7">
        <f t="shared" si="91"/>
        <v>136</v>
      </c>
      <c r="BM149" s="74"/>
      <c r="BT149" s="7"/>
      <c r="BU149" s="7"/>
      <c r="BV149" s="7"/>
      <c r="BW149" s="7"/>
      <c r="BX149" s="7"/>
      <c r="CA149" s="7"/>
      <c r="CB149" s="7"/>
      <c r="CC149" s="7"/>
      <c r="CD149" s="7"/>
      <c r="CE149" s="7"/>
      <c r="CF149" s="7"/>
      <c r="CG149" s="7"/>
    </row>
    <row r="150" spans="1:85" s="1" customFormat="1" x14ac:dyDescent="0.3">
      <c r="A150" s="7"/>
      <c r="B150" s="1" t="e">
        <f t="shared" si="68"/>
        <v>#N/A</v>
      </c>
      <c r="J150" s="5"/>
      <c r="K150" s="5"/>
      <c r="L150" s="5"/>
      <c r="M150" s="111"/>
      <c r="Y150" s="114"/>
      <c r="AA150" s="1">
        <f t="shared" si="80"/>
        <v>0</v>
      </c>
      <c r="AB150" s="1">
        <f t="shared" si="80"/>
        <v>0</v>
      </c>
      <c r="AC150" s="1">
        <f t="shared" si="81"/>
        <v>0</v>
      </c>
      <c r="AD150" s="1">
        <f t="shared" si="82"/>
        <v>0</v>
      </c>
      <c r="AE150" s="1" t="str">
        <f t="shared" si="88"/>
        <v/>
      </c>
      <c r="AF150" s="1" t="str">
        <f t="shared" si="83"/>
        <v/>
      </c>
      <c r="AG150" s="1" t="str">
        <f t="shared" si="83"/>
        <v/>
      </c>
      <c r="AH150" s="1" t="str">
        <f t="shared" si="83"/>
        <v/>
      </c>
      <c r="AI150" s="1" t="e">
        <f t="shared" si="89"/>
        <v>#N/A</v>
      </c>
      <c r="AJ150" s="9" t="e">
        <f t="shared" si="69"/>
        <v>#N/A</v>
      </c>
      <c r="AK150" s="9" t="e">
        <f t="shared" si="70"/>
        <v>#N/A</v>
      </c>
      <c r="AL150" s="9" t="e">
        <f t="shared" si="71"/>
        <v>#N/A</v>
      </c>
      <c r="AM150" s="9" t="e">
        <f t="shared" si="72"/>
        <v>#N/A</v>
      </c>
      <c r="AN150" s="9" t="e">
        <f t="shared" si="73"/>
        <v>#N/A</v>
      </c>
      <c r="AO150" s="9" t="e">
        <f t="shared" si="74"/>
        <v>#N/A</v>
      </c>
      <c r="AP150" s="1" t="str">
        <f t="shared" si="84"/>
        <v/>
      </c>
      <c r="AQ150" s="1" t="str">
        <f t="shared" si="84"/>
        <v/>
      </c>
      <c r="AS150" s="1" t="str">
        <f t="shared" si="85"/>
        <v/>
      </c>
      <c r="AT150" s="1" t="e">
        <f t="shared" si="90"/>
        <v>#N/A</v>
      </c>
      <c r="AU150" s="1" t="e">
        <f t="shared" si="75"/>
        <v>#N/A</v>
      </c>
      <c r="AV150" s="9" t="e">
        <f t="shared" si="86"/>
        <v>#N/A</v>
      </c>
      <c r="AW150" s="9" t="e">
        <f t="shared" si="76"/>
        <v>#N/A</v>
      </c>
      <c r="AX150" s="9" t="e">
        <f t="shared" si="77"/>
        <v>#N/A</v>
      </c>
      <c r="AY150" s="9" t="e">
        <f t="shared" si="78"/>
        <v>#N/A</v>
      </c>
      <c r="AZ150" s="9" t="e">
        <f t="shared" si="79"/>
        <v>#N/A</v>
      </c>
      <c r="BA150" s="1" t="e">
        <f t="shared" si="87"/>
        <v>#N/A</v>
      </c>
      <c r="BB150" s="7"/>
      <c r="BC150" s="7"/>
      <c r="BD150" s="7"/>
      <c r="BE150" s="7"/>
      <c r="BF150" s="7"/>
      <c r="BG150" s="7"/>
      <c r="BH150" s="7"/>
      <c r="BI150" s="7"/>
      <c r="BJ150" s="7">
        <f t="shared" si="91"/>
        <v>152</v>
      </c>
      <c r="BK150" s="7">
        <f t="shared" si="91"/>
        <v>137</v>
      </c>
      <c r="BM150" s="74"/>
      <c r="BT150" s="7"/>
      <c r="BU150" s="7"/>
      <c r="BV150" s="7"/>
      <c r="BW150" s="7"/>
      <c r="BX150" s="7"/>
      <c r="CA150" s="7"/>
      <c r="CB150" s="7"/>
      <c r="CC150" s="7"/>
      <c r="CD150" s="7"/>
      <c r="CE150" s="7"/>
      <c r="CF150" s="7"/>
      <c r="CG150" s="7"/>
    </row>
    <row r="151" spans="1:85" s="1" customFormat="1" x14ac:dyDescent="0.3">
      <c r="A151" s="7"/>
      <c r="B151" s="1" t="e">
        <f t="shared" si="68"/>
        <v>#N/A</v>
      </c>
      <c r="J151" s="5"/>
      <c r="K151" s="5"/>
      <c r="L151" s="5"/>
      <c r="M151" s="111"/>
      <c r="Y151" s="114"/>
      <c r="AA151" s="1">
        <f t="shared" si="80"/>
        <v>0</v>
      </c>
      <c r="AB151" s="1">
        <f t="shared" si="80"/>
        <v>0</v>
      </c>
      <c r="AC151" s="1">
        <f t="shared" si="81"/>
        <v>0</v>
      </c>
      <c r="AD151" s="1">
        <f t="shared" si="82"/>
        <v>0</v>
      </c>
      <c r="AE151" s="1" t="str">
        <f t="shared" si="88"/>
        <v/>
      </c>
      <c r="AF151" s="1" t="str">
        <f t="shared" si="83"/>
        <v/>
      </c>
      <c r="AG151" s="1" t="str">
        <f t="shared" si="83"/>
        <v/>
      </c>
      <c r="AH151" s="1" t="str">
        <f t="shared" si="83"/>
        <v/>
      </c>
      <c r="AI151" s="1" t="e">
        <f t="shared" si="89"/>
        <v>#N/A</v>
      </c>
      <c r="AJ151" s="9" t="e">
        <f t="shared" si="69"/>
        <v>#N/A</v>
      </c>
      <c r="AK151" s="9" t="e">
        <f t="shared" si="70"/>
        <v>#N/A</v>
      </c>
      <c r="AL151" s="9" t="e">
        <f t="shared" si="71"/>
        <v>#N/A</v>
      </c>
      <c r="AM151" s="9" t="e">
        <f t="shared" si="72"/>
        <v>#N/A</v>
      </c>
      <c r="AN151" s="9" t="e">
        <f t="shared" si="73"/>
        <v>#N/A</v>
      </c>
      <c r="AO151" s="9" t="e">
        <f t="shared" si="74"/>
        <v>#N/A</v>
      </c>
      <c r="AP151" s="1" t="str">
        <f t="shared" si="84"/>
        <v/>
      </c>
      <c r="AQ151" s="1" t="str">
        <f t="shared" si="84"/>
        <v/>
      </c>
      <c r="AS151" s="1" t="str">
        <f t="shared" si="85"/>
        <v/>
      </c>
      <c r="AT151" s="1" t="e">
        <f t="shared" si="90"/>
        <v>#N/A</v>
      </c>
      <c r="AU151" s="1" t="e">
        <f t="shared" si="75"/>
        <v>#N/A</v>
      </c>
      <c r="AV151" s="9" t="e">
        <f t="shared" si="86"/>
        <v>#N/A</v>
      </c>
      <c r="AW151" s="9" t="e">
        <f t="shared" si="76"/>
        <v>#N/A</v>
      </c>
      <c r="AX151" s="9" t="e">
        <f t="shared" si="77"/>
        <v>#N/A</v>
      </c>
      <c r="AY151" s="9" t="e">
        <f t="shared" si="78"/>
        <v>#N/A</v>
      </c>
      <c r="AZ151" s="9" t="e">
        <f t="shared" si="79"/>
        <v>#N/A</v>
      </c>
      <c r="BA151" s="1" t="e">
        <f t="shared" si="87"/>
        <v>#N/A</v>
      </c>
      <c r="BB151" s="7"/>
      <c r="BC151" s="7"/>
      <c r="BD151" s="7"/>
      <c r="BE151" s="7"/>
      <c r="BF151" s="7"/>
      <c r="BG151" s="7"/>
      <c r="BH151" s="7"/>
      <c r="BI151" s="7"/>
      <c r="BJ151" s="7">
        <f t="shared" si="91"/>
        <v>153</v>
      </c>
      <c r="BK151" s="7">
        <f t="shared" si="91"/>
        <v>138</v>
      </c>
      <c r="BM151" s="74"/>
      <c r="BT151" s="7"/>
      <c r="BU151" s="7"/>
      <c r="BV151" s="7"/>
      <c r="BW151" s="7"/>
      <c r="BX151" s="7"/>
      <c r="CA151" s="7"/>
      <c r="CB151" s="7"/>
      <c r="CC151" s="7"/>
      <c r="CD151" s="7"/>
      <c r="CE151" s="7"/>
      <c r="CF151" s="7"/>
      <c r="CG151" s="7"/>
    </row>
    <row r="152" spans="1:85" s="1" customFormat="1" x14ac:dyDescent="0.3">
      <c r="A152" s="7"/>
      <c r="B152" s="1" t="e">
        <f t="shared" si="68"/>
        <v>#N/A</v>
      </c>
      <c r="J152" s="5"/>
      <c r="K152" s="5"/>
      <c r="L152" s="5"/>
      <c r="M152" s="111"/>
      <c r="Y152" s="114"/>
      <c r="AA152" s="1">
        <f t="shared" si="80"/>
        <v>0</v>
      </c>
      <c r="AB152" s="1">
        <f t="shared" si="80"/>
        <v>0</v>
      </c>
      <c r="AC152" s="1">
        <f t="shared" si="81"/>
        <v>0</v>
      </c>
      <c r="AD152" s="1">
        <f t="shared" si="82"/>
        <v>0</v>
      </c>
      <c r="AE152" s="1" t="str">
        <f t="shared" si="88"/>
        <v/>
      </c>
      <c r="AF152" s="1" t="str">
        <f t="shared" si="83"/>
        <v/>
      </c>
      <c r="AG152" s="1" t="str">
        <f t="shared" si="83"/>
        <v/>
      </c>
      <c r="AH152" s="1" t="str">
        <f t="shared" si="83"/>
        <v/>
      </c>
      <c r="AI152" s="1" t="e">
        <f t="shared" si="89"/>
        <v>#N/A</v>
      </c>
      <c r="AJ152" s="9" t="e">
        <f t="shared" si="69"/>
        <v>#N/A</v>
      </c>
      <c r="AK152" s="9" t="e">
        <f t="shared" si="70"/>
        <v>#N/A</v>
      </c>
      <c r="AL152" s="9" t="e">
        <f t="shared" si="71"/>
        <v>#N/A</v>
      </c>
      <c r="AM152" s="9" t="e">
        <f t="shared" si="72"/>
        <v>#N/A</v>
      </c>
      <c r="AN152" s="9" t="e">
        <f t="shared" si="73"/>
        <v>#N/A</v>
      </c>
      <c r="AO152" s="9" t="e">
        <f t="shared" si="74"/>
        <v>#N/A</v>
      </c>
      <c r="AP152" s="1" t="str">
        <f t="shared" si="84"/>
        <v/>
      </c>
      <c r="AQ152" s="1" t="str">
        <f t="shared" si="84"/>
        <v/>
      </c>
      <c r="AS152" s="1" t="str">
        <f t="shared" si="85"/>
        <v/>
      </c>
      <c r="AT152" s="1" t="e">
        <f t="shared" si="90"/>
        <v>#N/A</v>
      </c>
      <c r="AU152" s="1" t="e">
        <f t="shared" si="75"/>
        <v>#N/A</v>
      </c>
      <c r="AV152" s="9" t="e">
        <f t="shared" si="86"/>
        <v>#N/A</v>
      </c>
      <c r="AW152" s="9" t="e">
        <f t="shared" si="76"/>
        <v>#N/A</v>
      </c>
      <c r="AX152" s="9" t="e">
        <f t="shared" si="77"/>
        <v>#N/A</v>
      </c>
      <c r="AY152" s="9" t="e">
        <f t="shared" si="78"/>
        <v>#N/A</v>
      </c>
      <c r="AZ152" s="9" t="e">
        <f t="shared" si="79"/>
        <v>#N/A</v>
      </c>
      <c r="BA152" s="1" t="e">
        <f t="shared" si="87"/>
        <v>#N/A</v>
      </c>
      <c r="BB152" s="7"/>
      <c r="BC152" s="7"/>
      <c r="BD152" s="7"/>
      <c r="BE152" s="7"/>
      <c r="BF152" s="7"/>
      <c r="BG152" s="7"/>
      <c r="BH152" s="7"/>
      <c r="BI152" s="7"/>
      <c r="BJ152" s="7">
        <f t="shared" si="91"/>
        <v>154</v>
      </c>
      <c r="BK152" s="7">
        <f t="shared" si="91"/>
        <v>139</v>
      </c>
      <c r="BM152" s="74"/>
      <c r="BT152" s="7"/>
      <c r="BU152" s="7"/>
      <c r="BV152" s="7"/>
      <c r="BW152" s="7"/>
      <c r="BX152" s="7"/>
      <c r="CA152" s="7"/>
      <c r="CB152" s="7"/>
      <c r="CC152" s="7"/>
      <c r="CD152" s="7"/>
      <c r="CE152" s="7"/>
      <c r="CF152" s="7"/>
      <c r="CG152" s="7"/>
    </row>
    <row r="153" spans="1:85" s="1" customFormat="1" x14ac:dyDescent="0.3">
      <c r="A153" s="7"/>
      <c r="B153" s="1" t="e">
        <f t="shared" si="68"/>
        <v>#N/A</v>
      </c>
      <c r="J153" s="5"/>
      <c r="K153" s="5"/>
      <c r="L153" s="5"/>
      <c r="M153" s="111"/>
      <c r="Y153" s="114"/>
      <c r="AA153" s="1">
        <f t="shared" si="80"/>
        <v>0</v>
      </c>
      <c r="AB153" s="1">
        <f t="shared" si="80"/>
        <v>0</v>
      </c>
      <c r="AC153" s="1">
        <f t="shared" si="81"/>
        <v>0</v>
      </c>
      <c r="AD153" s="1">
        <f t="shared" si="82"/>
        <v>0</v>
      </c>
      <c r="AE153" s="1" t="str">
        <f t="shared" si="88"/>
        <v/>
      </c>
      <c r="AF153" s="1" t="str">
        <f t="shared" si="83"/>
        <v/>
      </c>
      <c r="AG153" s="1" t="str">
        <f t="shared" si="83"/>
        <v/>
      </c>
      <c r="AH153" s="1" t="str">
        <f t="shared" si="83"/>
        <v/>
      </c>
      <c r="AI153" s="1" t="e">
        <f t="shared" si="89"/>
        <v>#N/A</v>
      </c>
      <c r="AJ153" s="9" t="e">
        <f t="shared" si="69"/>
        <v>#N/A</v>
      </c>
      <c r="AK153" s="9" t="e">
        <f t="shared" si="70"/>
        <v>#N/A</v>
      </c>
      <c r="AL153" s="9" t="e">
        <f t="shared" si="71"/>
        <v>#N/A</v>
      </c>
      <c r="AM153" s="9" t="e">
        <f t="shared" si="72"/>
        <v>#N/A</v>
      </c>
      <c r="AN153" s="9" t="e">
        <f t="shared" si="73"/>
        <v>#N/A</v>
      </c>
      <c r="AO153" s="9" t="e">
        <f t="shared" si="74"/>
        <v>#N/A</v>
      </c>
      <c r="AP153" s="1" t="str">
        <f t="shared" si="84"/>
        <v/>
      </c>
      <c r="AQ153" s="1" t="str">
        <f t="shared" si="84"/>
        <v/>
      </c>
      <c r="AS153" s="1" t="str">
        <f t="shared" si="85"/>
        <v/>
      </c>
      <c r="AT153" s="1" t="e">
        <f t="shared" si="90"/>
        <v>#N/A</v>
      </c>
      <c r="AU153" s="1" t="e">
        <f t="shared" si="75"/>
        <v>#N/A</v>
      </c>
      <c r="AV153" s="9" t="e">
        <f t="shared" si="86"/>
        <v>#N/A</v>
      </c>
      <c r="AW153" s="9" t="e">
        <f t="shared" si="76"/>
        <v>#N/A</v>
      </c>
      <c r="AX153" s="9" t="e">
        <f t="shared" si="77"/>
        <v>#N/A</v>
      </c>
      <c r="AY153" s="9" t="e">
        <f t="shared" si="78"/>
        <v>#N/A</v>
      </c>
      <c r="AZ153" s="9" t="e">
        <f t="shared" si="79"/>
        <v>#N/A</v>
      </c>
      <c r="BA153" s="1" t="e">
        <f t="shared" si="87"/>
        <v>#N/A</v>
      </c>
      <c r="BB153" s="7"/>
      <c r="BC153" s="7"/>
      <c r="BD153" s="7"/>
      <c r="BE153" s="7"/>
      <c r="BF153" s="7"/>
      <c r="BG153" s="7"/>
      <c r="BH153" s="7"/>
      <c r="BI153" s="7"/>
      <c r="BJ153" s="7">
        <f t="shared" si="91"/>
        <v>155</v>
      </c>
      <c r="BK153" s="7">
        <f t="shared" si="91"/>
        <v>140</v>
      </c>
      <c r="BM153" s="74"/>
      <c r="BT153" s="7"/>
      <c r="BU153" s="7"/>
      <c r="BV153" s="7"/>
      <c r="BW153" s="7"/>
      <c r="BX153" s="7"/>
      <c r="CA153" s="7"/>
      <c r="CB153" s="7"/>
      <c r="CC153" s="7"/>
      <c r="CD153" s="7"/>
      <c r="CE153" s="7"/>
      <c r="CF153" s="7"/>
      <c r="CG153" s="7"/>
    </row>
    <row r="154" spans="1:85" s="1" customFormat="1" x14ac:dyDescent="0.3">
      <c r="A154" s="7"/>
      <c r="B154" s="1" t="e">
        <f t="shared" si="68"/>
        <v>#N/A</v>
      </c>
      <c r="J154" s="5"/>
      <c r="K154" s="5"/>
      <c r="L154" s="5"/>
      <c r="M154" s="111"/>
      <c r="Y154" s="114"/>
      <c r="AA154" s="1">
        <f t="shared" si="80"/>
        <v>0</v>
      </c>
      <c r="AB154" s="1">
        <f t="shared" si="80"/>
        <v>0</v>
      </c>
      <c r="AC154" s="1">
        <f t="shared" si="81"/>
        <v>0</v>
      </c>
      <c r="AD154" s="1">
        <f t="shared" si="82"/>
        <v>0</v>
      </c>
      <c r="AE154" s="1" t="str">
        <f t="shared" si="88"/>
        <v/>
      </c>
      <c r="AF154" s="1" t="str">
        <f t="shared" si="83"/>
        <v/>
      </c>
      <c r="AG154" s="1" t="str">
        <f t="shared" si="83"/>
        <v/>
      </c>
      <c r="AH154" s="1" t="str">
        <f t="shared" si="83"/>
        <v/>
      </c>
      <c r="AI154" s="1" t="e">
        <f t="shared" si="89"/>
        <v>#N/A</v>
      </c>
      <c r="AJ154" s="9" t="e">
        <f t="shared" si="69"/>
        <v>#N/A</v>
      </c>
      <c r="AK154" s="9" t="e">
        <f t="shared" si="70"/>
        <v>#N/A</v>
      </c>
      <c r="AL154" s="9" t="e">
        <f t="shared" si="71"/>
        <v>#N/A</v>
      </c>
      <c r="AM154" s="9" t="e">
        <f t="shared" si="72"/>
        <v>#N/A</v>
      </c>
      <c r="AN154" s="9" t="e">
        <f t="shared" si="73"/>
        <v>#N/A</v>
      </c>
      <c r="AO154" s="9" t="e">
        <f t="shared" si="74"/>
        <v>#N/A</v>
      </c>
      <c r="AP154" s="1" t="str">
        <f t="shared" si="84"/>
        <v/>
      </c>
      <c r="AQ154" s="1" t="str">
        <f t="shared" si="84"/>
        <v/>
      </c>
      <c r="AS154" s="1" t="str">
        <f t="shared" si="85"/>
        <v/>
      </c>
      <c r="AT154" s="1" t="e">
        <f t="shared" si="90"/>
        <v>#N/A</v>
      </c>
      <c r="AU154" s="1" t="e">
        <f t="shared" si="75"/>
        <v>#N/A</v>
      </c>
      <c r="AV154" s="9" t="e">
        <f t="shared" si="86"/>
        <v>#N/A</v>
      </c>
      <c r="AW154" s="9" t="e">
        <f t="shared" si="76"/>
        <v>#N/A</v>
      </c>
      <c r="AX154" s="9" t="e">
        <f t="shared" si="77"/>
        <v>#N/A</v>
      </c>
      <c r="AY154" s="9" t="e">
        <f t="shared" si="78"/>
        <v>#N/A</v>
      </c>
      <c r="AZ154" s="9" t="e">
        <f t="shared" si="79"/>
        <v>#N/A</v>
      </c>
      <c r="BA154" s="1" t="e">
        <f t="shared" si="87"/>
        <v>#N/A</v>
      </c>
      <c r="BB154" s="7"/>
      <c r="BC154" s="7"/>
      <c r="BD154" s="7"/>
      <c r="BE154" s="7"/>
      <c r="BF154" s="7"/>
      <c r="BG154" s="7"/>
      <c r="BH154" s="7"/>
      <c r="BI154" s="7"/>
      <c r="BJ154" s="7">
        <f t="shared" si="91"/>
        <v>156</v>
      </c>
      <c r="BK154" s="7">
        <f t="shared" si="91"/>
        <v>141</v>
      </c>
      <c r="BM154" s="74"/>
      <c r="BT154" s="7"/>
      <c r="BU154" s="7"/>
      <c r="BV154" s="7"/>
      <c r="BW154" s="7"/>
      <c r="BX154" s="7"/>
      <c r="CA154" s="7"/>
      <c r="CB154" s="7"/>
      <c r="CC154" s="7"/>
      <c r="CD154" s="7"/>
      <c r="CE154" s="7"/>
      <c r="CF154" s="7"/>
      <c r="CG154" s="7"/>
    </row>
    <row r="155" spans="1:85" s="1" customFormat="1" x14ac:dyDescent="0.3">
      <c r="A155" s="7"/>
      <c r="B155" s="1" t="e">
        <f t="shared" si="68"/>
        <v>#N/A</v>
      </c>
      <c r="J155" s="5"/>
      <c r="K155" s="5"/>
      <c r="L155" s="5"/>
      <c r="M155" s="111"/>
      <c r="Y155" s="114"/>
      <c r="AA155" s="1">
        <f t="shared" si="80"/>
        <v>0</v>
      </c>
      <c r="AB155" s="1">
        <f t="shared" si="80"/>
        <v>0</v>
      </c>
      <c r="AC155" s="1">
        <f t="shared" si="81"/>
        <v>0</v>
      </c>
      <c r="AD155" s="1">
        <f t="shared" si="82"/>
        <v>0</v>
      </c>
      <c r="AE155" s="1" t="str">
        <f t="shared" si="88"/>
        <v/>
      </c>
      <c r="AF155" s="1" t="str">
        <f t="shared" si="83"/>
        <v/>
      </c>
      <c r="AG155" s="1" t="str">
        <f t="shared" si="83"/>
        <v/>
      </c>
      <c r="AH155" s="1" t="str">
        <f t="shared" si="83"/>
        <v/>
      </c>
      <c r="AI155" s="1" t="e">
        <f t="shared" si="89"/>
        <v>#N/A</v>
      </c>
      <c r="AJ155" s="9" t="e">
        <f t="shared" si="69"/>
        <v>#N/A</v>
      </c>
      <c r="AK155" s="9" t="e">
        <f t="shared" si="70"/>
        <v>#N/A</v>
      </c>
      <c r="AL155" s="9" t="e">
        <f t="shared" si="71"/>
        <v>#N/A</v>
      </c>
      <c r="AM155" s="9" t="e">
        <f t="shared" si="72"/>
        <v>#N/A</v>
      </c>
      <c r="AN155" s="9" t="e">
        <f t="shared" si="73"/>
        <v>#N/A</v>
      </c>
      <c r="AO155" s="9" t="e">
        <f t="shared" si="74"/>
        <v>#N/A</v>
      </c>
      <c r="AP155" s="1" t="str">
        <f t="shared" si="84"/>
        <v/>
      </c>
      <c r="AQ155" s="1" t="str">
        <f t="shared" si="84"/>
        <v/>
      </c>
      <c r="AS155" s="1" t="str">
        <f t="shared" si="85"/>
        <v/>
      </c>
      <c r="AT155" s="1" t="e">
        <f t="shared" si="90"/>
        <v>#N/A</v>
      </c>
      <c r="AU155" s="1" t="e">
        <f t="shared" si="75"/>
        <v>#N/A</v>
      </c>
      <c r="AV155" s="9" t="e">
        <f t="shared" si="86"/>
        <v>#N/A</v>
      </c>
      <c r="AW155" s="9" t="e">
        <f t="shared" si="76"/>
        <v>#N/A</v>
      </c>
      <c r="AX155" s="9" t="e">
        <f t="shared" si="77"/>
        <v>#N/A</v>
      </c>
      <c r="AY155" s="9" t="e">
        <f t="shared" si="78"/>
        <v>#N/A</v>
      </c>
      <c r="AZ155" s="9" t="e">
        <f t="shared" si="79"/>
        <v>#N/A</v>
      </c>
      <c r="BA155" s="1" t="e">
        <f t="shared" si="87"/>
        <v>#N/A</v>
      </c>
      <c r="BB155" s="7"/>
      <c r="BC155" s="7"/>
      <c r="BD155" s="7"/>
      <c r="BE155" s="7"/>
      <c r="BF155" s="7"/>
      <c r="BG155" s="7"/>
      <c r="BH155" s="7"/>
      <c r="BI155" s="7"/>
      <c r="BJ155" s="7">
        <f t="shared" si="91"/>
        <v>157</v>
      </c>
      <c r="BK155" s="7">
        <f t="shared" si="91"/>
        <v>142</v>
      </c>
      <c r="BM155" s="74"/>
      <c r="BT155" s="7"/>
      <c r="BU155" s="7"/>
      <c r="BV155" s="7"/>
      <c r="BW155" s="7"/>
      <c r="BX155" s="7"/>
      <c r="CA155" s="7"/>
      <c r="CB155" s="7"/>
      <c r="CC155" s="7"/>
      <c r="CD155" s="7"/>
      <c r="CE155" s="7"/>
      <c r="CF155" s="7"/>
      <c r="CG155" s="7"/>
    </row>
    <row r="156" spans="1:85" s="1" customFormat="1" x14ac:dyDescent="0.3">
      <c r="A156" s="7"/>
      <c r="B156" s="1" t="e">
        <f t="shared" si="68"/>
        <v>#N/A</v>
      </c>
      <c r="J156" s="5"/>
      <c r="K156" s="5"/>
      <c r="L156" s="5"/>
      <c r="M156" s="111"/>
      <c r="Y156" s="114"/>
      <c r="AA156" s="1">
        <f t="shared" si="80"/>
        <v>0</v>
      </c>
      <c r="AB156" s="1">
        <f t="shared" si="80"/>
        <v>0</v>
      </c>
      <c r="AC156" s="1">
        <f t="shared" si="81"/>
        <v>0</v>
      </c>
      <c r="AD156" s="1">
        <f t="shared" si="82"/>
        <v>0</v>
      </c>
      <c r="AE156" s="1" t="str">
        <f t="shared" si="88"/>
        <v/>
      </c>
      <c r="AF156" s="1" t="str">
        <f t="shared" si="83"/>
        <v/>
      </c>
      <c r="AG156" s="1" t="str">
        <f t="shared" si="83"/>
        <v/>
      </c>
      <c r="AH156" s="1" t="str">
        <f t="shared" si="83"/>
        <v/>
      </c>
      <c r="AI156" s="1" t="e">
        <f t="shared" si="89"/>
        <v>#N/A</v>
      </c>
      <c r="AJ156" s="9" t="e">
        <f t="shared" si="69"/>
        <v>#N/A</v>
      </c>
      <c r="AK156" s="9" t="e">
        <f t="shared" si="70"/>
        <v>#N/A</v>
      </c>
      <c r="AL156" s="9" t="e">
        <f t="shared" si="71"/>
        <v>#N/A</v>
      </c>
      <c r="AM156" s="9" t="e">
        <f t="shared" si="72"/>
        <v>#N/A</v>
      </c>
      <c r="AN156" s="9" t="e">
        <f t="shared" si="73"/>
        <v>#N/A</v>
      </c>
      <c r="AO156" s="9" t="e">
        <f t="shared" si="74"/>
        <v>#N/A</v>
      </c>
      <c r="AP156" s="1" t="str">
        <f t="shared" si="84"/>
        <v/>
      </c>
      <c r="AQ156" s="1" t="str">
        <f t="shared" si="84"/>
        <v/>
      </c>
      <c r="AS156" s="1" t="str">
        <f t="shared" si="85"/>
        <v/>
      </c>
      <c r="AT156" s="1" t="e">
        <f t="shared" si="90"/>
        <v>#N/A</v>
      </c>
      <c r="AU156" s="1" t="e">
        <f t="shared" si="75"/>
        <v>#N/A</v>
      </c>
      <c r="AV156" s="9" t="e">
        <f t="shared" si="86"/>
        <v>#N/A</v>
      </c>
      <c r="AW156" s="9" t="e">
        <f t="shared" si="76"/>
        <v>#N/A</v>
      </c>
      <c r="AX156" s="9" t="e">
        <f t="shared" si="77"/>
        <v>#N/A</v>
      </c>
      <c r="AY156" s="9" t="e">
        <f t="shared" si="78"/>
        <v>#N/A</v>
      </c>
      <c r="AZ156" s="9" t="e">
        <f t="shared" si="79"/>
        <v>#N/A</v>
      </c>
      <c r="BA156" s="1" t="e">
        <f t="shared" si="87"/>
        <v>#N/A</v>
      </c>
      <c r="BB156" s="7"/>
      <c r="BC156" s="7"/>
      <c r="BD156" s="7"/>
      <c r="BE156" s="7"/>
      <c r="BF156" s="7"/>
      <c r="BG156" s="7"/>
      <c r="BH156" s="7"/>
      <c r="BI156" s="7"/>
      <c r="BJ156" s="7">
        <f t="shared" si="91"/>
        <v>158</v>
      </c>
      <c r="BK156" s="7">
        <f t="shared" si="91"/>
        <v>143</v>
      </c>
      <c r="BM156" s="74"/>
      <c r="BT156" s="7"/>
      <c r="BU156" s="7"/>
      <c r="BV156" s="7"/>
      <c r="BW156" s="7"/>
      <c r="BX156" s="7"/>
      <c r="CA156" s="7"/>
      <c r="CB156" s="7"/>
      <c r="CC156" s="7"/>
      <c r="CD156" s="7"/>
      <c r="CE156" s="7"/>
      <c r="CF156" s="7"/>
      <c r="CG156" s="7"/>
    </row>
    <row r="157" spans="1:85" s="1" customFormat="1" x14ac:dyDescent="0.3">
      <c r="A157" s="7"/>
      <c r="B157" s="1" t="e">
        <f t="shared" si="68"/>
        <v>#N/A</v>
      </c>
      <c r="J157" s="5"/>
      <c r="K157" s="5"/>
      <c r="L157" s="5"/>
      <c r="M157" s="111"/>
      <c r="Y157" s="114"/>
      <c r="AA157" s="1">
        <f t="shared" si="80"/>
        <v>0</v>
      </c>
      <c r="AB157" s="1">
        <f t="shared" si="80"/>
        <v>0</v>
      </c>
      <c r="AC157" s="1">
        <f t="shared" si="81"/>
        <v>0</v>
      </c>
      <c r="AD157" s="1">
        <f t="shared" si="82"/>
        <v>0</v>
      </c>
      <c r="AE157" s="1" t="str">
        <f t="shared" si="88"/>
        <v/>
      </c>
      <c r="AF157" s="1" t="str">
        <f t="shared" si="83"/>
        <v/>
      </c>
      <c r="AG157" s="1" t="str">
        <f t="shared" si="83"/>
        <v/>
      </c>
      <c r="AH157" s="1" t="str">
        <f t="shared" si="83"/>
        <v/>
      </c>
      <c r="AI157" s="1" t="e">
        <f t="shared" si="89"/>
        <v>#N/A</v>
      </c>
      <c r="AJ157" s="9" t="e">
        <f t="shared" si="69"/>
        <v>#N/A</v>
      </c>
      <c r="AK157" s="9" t="e">
        <f t="shared" si="70"/>
        <v>#N/A</v>
      </c>
      <c r="AL157" s="9" t="e">
        <f t="shared" si="71"/>
        <v>#N/A</v>
      </c>
      <c r="AM157" s="9" t="e">
        <f t="shared" si="72"/>
        <v>#N/A</v>
      </c>
      <c r="AN157" s="9" t="e">
        <f t="shared" si="73"/>
        <v>#N/A</v>
      </c>
      <c r="AO157" s="9" t="e">
        <f t="shared" si="74"/>
        <v>#N/A</v>
      </c>
      <c r="AP157" s="1" t="str">
        <f t="shared" si="84"/>
        <v/>
      </c>
      <c r="AQ157" s="1" t="str">
        <f t="shared" si="84"/>
        <v/>
      </c>
      <c r="AS157" s="1" t="str">
        <f t="shared" si="85"/>
        <v/>
      </c>
      <c r="AT157" s="1" t="e">
        <f t="shared" si="90"/>
        <v>#N/A</v>
      </c>
      <c r="AU157" s="1" t="e">
        <f t="shared" si="75"/>
        <v>#N/A</v>
      </c>
      <c r="AV157" s="9" t="e">
        <f t="shared" si="86"/>
        <v>#N/A</v>
      </c>
      <c r="AW157" s="9" t="e">
        <f t="shared" si="76"/>
        <v>#N/A</v>
      </c>
      <c r="AX157" s="9" t="e">
        <f t="shared" si="77"/>
        <v>#N/A</v>
      </c>
      <c r="AY157" s="9" t="e">
        <f t="shared" si="78"/>
        <v>#N/A</v>
      </c>
      <c r="AZ157" s="9" t="e">
        <f t="shared" si="79"/>
        <v>#N/A</v>
      </c>
      <c r="BA157" s="1" t="e">
        <f t="shared" si="87"/>
        <v>#N/A</v>
      </c>
      <c r="BB157" s="7"/>
      <c r="BC157" s="7"/>
      <c r="BD157" s="7"/>
      <c r="BE157" s="7"/>
      <c r="BF157" s="7"/>
      <c r="BG157" s="7"/>
      <c r="BH157" s="7"/>
      <c r="BI157" s="7"/>
      <c r="BJ157" s="7">
        <f t="shared" si="91"/>
        <v>159</v>
      </c>
      <c r="BK157" s="7">
        <f t="shared" si="91"/>
        <v>144</v>
      </c>
      <c r="BM157" s="74"/>
      <c r="BT157" s="7"/>
      <c r="BU157" s="7"/>
      <c r="BV157" s="7"/>
      <c r="BW157" s="7"/>
      <c r="BX157" s="7"/>
      <c r="CA157" s="7"/>
      <c r="CB157" s="7"/>
      <c r="CC157" s="7"/>
      <c r="CD157" s="7"/>
      <c r="CE157" s="7"/>
      <c r="CF157" s="7"/>
      <c r="CG157" s="7"/>
    </row>
    <row r="158" spans="1:85" s="1" customFormat="1" x14ac:dyDescent="0.3">
      <c r="A158" s="7"/>
      <c r="B158" s="1" t="e">
        <f t="shared" si="68"/>
        <v>#N/A</v>
      </c>
      <c r="J158" s="5"/>
      <c r="K158" s="5"/>
      <c r="L158" s="5"/>
      <c r="M158" s="111"/>
      <c r="Y158" s="114"/>
      <c r="AA158" s="1">
        <f t="shared" si="80"/>
        <v>0</v>
      </c>
      <c r="AB158" s="1">
        <f t="shared" si="80"/>
        <v>0</v>
      </c>
      <c r="AC158" s="1">
        <f t="shared" si="81"/>
        <v>0</v>
      </c>
      <c r="AD158" s="1">
        <f t="shared" si="82"/>
        <v>0</v>
      </c>
      <c r="AE158" s="1" t="str">
        <f t="shared" si="88"/>
        <v/>
      </c>
      <c r="AF158" s="1" t="str">
        <f t="shared" si="83"/>
        <v/>
      </c>
      <c r="AG158" s="1" t="str">
        <f t="shared" si="83"/>
        <v/>
      </c>
      <c r="AH158" s="1" t="str">
        <f t="shared" si="83"/>
        <v/>
      </c>
      <c r="AI158" s="1" t="e">
        <f t="shared" si="89"/>
        <v>#N/A</v>
      </c>
      <c r="AJ158" s="9" t="e">
        <f t="shared" si="69"/>
        <v>#N/A</v>
      </c>
      <c r="AK158" s="9" t="e">
        <f t="shared" si="70"/>
        <v>#N/A</v>
      </c>
      <c r="AL158" s="9" t="e">
        <f t="shared" si="71"/>
        <v>#N/A</v>
      </c>
      <c r="AM158" s="9" t="e">
        <f t="shared" si="72"/>
        <v>#N/A</v>
      </c>
      <c r="AN158" s="9" t="e">
        <f t="shared" si="73"/>
        <v>#N/A</v>
      </c>
      <c r="AO158" s="9" t="e">
        <f t="shared" si="74"/>
        <v>#N/A</v>
      </c>
      <c r="AP158" s="1" t="str">
        <f t="shared" si="84"/>
        <v/>
      </c>
      <c r="AQ158" s="1" t="str">
        <f t="shared" si="84"/>
        <v/>
      </c>
      <c r="AS158" s="1" t="str">
        <f t="shared" si="85"/>
        <v/>
      </c>
      <c r="AT158" s="1" t="e">
        <f t="shared" si="90"/>
        <v>#N/A</v>
      </c>
      <c r="AU158" s="1" t="e">
        <f t="shared" si="75"/>
        <v>#N/A</v>
      </c>
      <c r="AV158" s="9" t="e">
        <f t="shared" si="86"/>
        <v>#N/A</v>
      </c>
      <c r="AW158" s="9" t="e">
        <f t="shared" si="76"/>
        <v>#N/A</v>
      </c>
      <c r="AX158" s="9" t="e">
        <f t="shared" si="77"/>
        <v>#N/A</v>
      </c>
      <c r="AY158" s="9" t="e">
        <f t="shared" si="78"/>
        <v>#N/A</v>
      </c>
      <c r="AZ158" s="9" t="e">
        <f t="shared" si="79"/>
        <v>#N/A</v>
      </c>
      <c r="BA158" s="1" t="e">
        <f t="shared" si="87"/>
        <v>#N/A</v>
      </c>
      <c r="BB158" s="7"/>
      <c r="BC158" s="7"/>
      <c r="BD158" s="7"/>
      <c r="BE158" s="7"/>
      <c r="BF158" s="7"/>
      <c r="BG158" s="7"/>
      <c r="BH158" s="7"/>
      <c r="BI158" s="7"/>
      <c r="BJ158" s="7">
        <f t="shared" si="91"/>
        <v>160</v>
      </c>
      <c r="BK158" s="7">
        <f t="shared" si="91"/>
        <v>145</v>
      </c>
      <c r="BM158" s="74"/>
      <c r="BT158" s="7"/>
      <c r="BU158" s="7"/>
      <c r="BV158" s="7"/>
      <c r="BW158" s="7"/>
      <c r="BX158" s="7"/>
      <c r="CA158" s="7"/>
      <c r="CB158" s="7"/>
      <c r="CC158" s="7"/>
      <c r="CD158" s="7"/>
      <c r="CE158" s="7"/>
      <c r="CF158" s="7"/>
      <c r="CG158" s="7"/>
    </row>
    <row r="159" spans="1:85" s="1" customFormat="1" x14ac:dyDescent="0.3">
      <c r="A159" s="7"/>
      <c r="B159" s="1" t="e">
        <f t="shared" si="68"/>
        <v>#N/A</v>
      </c>
      <c r="J159" s="5"/>
      <c r="K159" s="5"/>
      <c r="L159" s="5"/>
      <c r="M159" s="111"/>
      <c r="Y159" s="114"/>
      <c r="AA159" s="1">
        <f t="shared" si="80"/>
        <v>0</v>
      </c>
      <c r="AB159" s="1">
        <f t="shared" si="80"/>
        <v>0</v>
      </c>
      <c r="AC159" s="1">
        <f t="shared" si="81"/>
        <v>0</v>
      </c>
      <c r="AD159" s="1">
        <f t="shared" si="82"/>
        <v>0</v>
      </c>
      <c r="AE159" s="1" t="str">
        <f t="shared" si="88"/>
        <v/>
      </c>
      <c r="AF159" s="1" t="str">
        <f t="shared" si="83"/>
        <v/>
      </c>
      <c r="AG159" s="1" t="str">
        <f t="shared" si="83"/>
        <v/>
      </c>
      <c r="AH159" s="1" t="str">
        <f t="shared" si="83"/>
        <v/>
      </c>
      <c r="AI159" s="1" t="e">
        <f t="shared" si="89"/>
        <v>#N/A</v>
      </c>
      <c r="AJ159" s="9" t="e">
        <f t="shared" si="69"/>
        <v>#N/A</v>
      </c>
      <c r="AK159" s="9" t="e">
        <f t="shared" si="70"/>
        <v>#N/A</v>
      </c>
      <c r="AL159" s="9" t="e">
        <f t="shared" si="71"/>
        <v>#N/A</v>
      </c>
      <c r="AM159" s="9" t="e">
        <f t="shared" si="72"/>
        <v>#N/A</v>
      </c>
      <c r="AN159" s="9" t="e">
        <f t="shared" si="73"/>
        <v>#N/A</v>
      </c>
      <c r="AO159" s="9" t="e">
        <f t="shared" si="74"/>
        <v>#N/A</v>
      </c>
      <c r="AP159" s="1" t="str">
        <f t="shared" si="84"/>
        <v/>
      </c>
      <c r="AQ159" s="1" t="str">
        <f t="shared" si="84"/>
        <v/>
      </c>
      <c r="AS159" s="1" t="str">
        <f t="shared" si="85"/>
        <v/>
      </c>
      <c r="AT159" s="1" t="e">
        <f t="shared" si="90"/>
        <v>#N/A</v>
      </c>
      <c r="AU159" s="1" t="e">
        <f t="shared" si="75"/>
        <v>#N/A</v>
      </c>
      <c r="AV159" s="9" t="e">
        <f t="shared" si="86"/>
        <v>#N/A</v>
      </c>
      <c r="AW159" s="9" t="e">
        <f t="shared" si="76"/>
        <v>#N/A</v>
      </c>
      <c r="AX159" s="9" t="e">
        <f t="shared" si="77"/>
        <v>#N/A</v>
      </c>
      <c r="AY159" s="9" t="e">
        <f t="shared" si="78"/>
        <v>#N/A</v>
      </c>
      <c r="AZ159" s="9" t="e">
        <f t="shared" si="79"/>
        <v>#N/A</v>
      </c>
      <c r="BA159" s="1" t="e">
        <f t="shared" si="87"/>
        <v>#N/A</v>
      </c>
      <c r="BB159" s="7"/>
      <c r="BC159" s="7"/>
      <c r="BD159" s="7"/>
      <c r="BE159" s="7"/>
      <c r="BF159" s="7"/>
      <c r="BG159" s="7"/>
      <c r="BH159" s="7"/>
      <c r="BI159" s="7"/>
      <c r="BJ159" s="7">
        <f t="shared" si="91"/>
        <v>161</v>
      </c>
      <c r="BK159" s="7">
        <f t="shared" si="91"/>
        <v>146</v>
      </c>
      <c r="BM159" s="74"/>
      <c r="BT159" s="7"/>
      <c r="BU159" s="7"/>
      <c r="BV159" s="7"/>
      <c r="BW159" s="7"/>
      <c r="BX159" s="7"/>
      <c r="CA159" s="7"/>
      <c r="CB159" s="7"/>
      <c r="CC159" s="7"/>
      <c r="CD159" s="7"/>
      <c r="CE159" s="7"/>
      <c r="CF159" s="7"/>
      <c r="CG159" s="7"/>
    </row>
    <row r="160" spans="1:85" s="1" customFormat="1" x14ac:dyDescent="0.3">
      <c r="A160" s="7"/>
      <c r="B160" s="1" t="e">
        <f t="shared" si="68"/>
        <v>#N/A</v>
      </c>
      <c r="J160" s="5"/>
      <c r="K160" s="5"/>
      <c r="L160" s="5"/>
      <c r="M160" s="111"/>
      <c r="Y160" s="114"/>
      <c r="AA160" s="1">
        <f t="shared" si="80"/>
        <v>0</v>
      </c>
      <c r="AB160" s="1">
        <f t="shared" si="80"/>
        <v>0</v>
      </c>
      <c r="AC160" s="1">
        <f t="shared" si="81"/>
        <v>0</v>
      </c>
      <c r="AD160" s="1">
        <f t="shared" si="82"/>
        <v>0</v>
      </c>
      <c r="AE160" s="1" t="str">
        <f t="shared" si="88"/>
        <v/>
      </c>
      <c r="AF160" s="1" t="str">
        <f t="shared" si="83"/>
        <v/>
      </c>
      <c r="AG160" s="1" t="str">
        <f t="shared" si="83"/>
        <v/>
      </c>
      <c r="AH160" s="1" t="str">
        <f t="shared" si="83"/>
        <v/>
      </c>
      <c r="AI160" s="1" t="e">
        <f t="shared" si="89"/>
        <v>#N/A</v>
      </c>
      <c r="AJ160" s="9" t="e">
        <f t="shared" si="69"/>
        <v>#N/A</v>
      </c>
      <c r="AK160" s="9" t="e">
        <f t="shared" si="70"/>
        <v>#N/A</v>
      </c>
      <c r="AL160" s="9" t="e">
        <f t="shared" si="71"/>
        <v>#N/A</v>
      </c>
      <c r="AM160" s="9" t="e">
        <f t="shared" si="72"/>
        <v>#N/A</v>
      </c>
      <c r="AN160" s="9" t="e">
        <f t="shared" si="73"/>
        <v>#N/A</v>
      </c>
      <c r="AO160" s="9" t="e">
        <f t="shared" si="74"/>
        <v>#N/A</v>
      </c>
      <c r="AP160" s="1" t="str">
        <f t="shared" si="84"/>
        <v/>
      </c>
      <c r="AQ160" s="1" t="str">
        <f t="shared" si="84"/>
        <v/>
      </c>
      <c r="AS160" s="1" t="str">
        <f t="shared" si="85"/>
        <v/>
      </c>
      <c r="AT160" s="1" t="e">
        <f t="shared" si="90"/>
        <v>#N/A</v>
      </c>
      <c r="AU160" s="1" t="e">
        <f t="shared" si="75"/>
        <v>#N/A</v>
      </c>
      <c r="AV160" s="9" t="e">
        <f t="shared" si="86"/>
        <v>#N/A</v>
      </c>
      <c r="AW160" s="9" t="e">
        <f t="shared" si="76"/>
        <v>#N/A</v>
      </c>
      <c r="AX160" s="9" t="e">
        <f t="shared" si="77"/>
        <v>#N/A</v>
      </c>
      <c r="AY160" s="9" t="e">
        <f t="shared" si="78"/>
        <v>#N/A</v>
      </c>
      <c r="AZ160" s="9" t="e">
        <f t="shared" si="79"/>
        <v>#N/A</v>
      </c>
      <c r="BA160" s="1" t="e">
        <f t="shared" si="87"/>
        <v>#N/A</v>
      </c>
      <c r="BB160" s="7"/>
      <c r="BC160" s="7"/>
      <c r="BD160" s="7"/>
      <c r="BE160" s="7"/>
      <c r="BF160" s="7"/>
      <c r="BG160" s="7"/>
      <c r="BH160" s="7"/>
      <c r="BI160" s="7"/>
      <c r="BJ160" s="7">
        <f t="shared" ref="BJ160:BK175" si="92">+BJ159+1</f>
        <v>162</v>
      </c>
      <c r="BK160" s="7">
        <f t="shared" si="92"/>
        <v>147</v>
      </c>
      <c r="BM160" s="74"/>
      <c r="BT160" s="7"/>
      <c r="BU160" s="7"/>
      <c r="BV160" s="7"/>
      <c r="BW160" s="7"/>
      <c r="BX160" s="7"/>
      <c r="CA160" s="7"/>
      <c r="CB160" s="7"/>
      <c r="CC160" s="7"/>
      <c r="CD160" s="7"/>
      <c r="CE160" s="7"/>
      <c r="CF160" s="7"/>
      <c r="CG160" s="7"/>
    </row>
    <row r="161" spans="1:85" s="1" customFormat="1" x14ac:dyDescent="0.3">
      <c r="A161" s="7"/>
      <c r="B161" s="1" t="e">
        <f t="shared" si="68"/>
        <v>#N/A</v>
      </c>
      <c r="J161" s="5"/>
      <c r="K161" s="5"/>
      <c r="L161" s="5"/>
      <c r="M161" s="111"/>
      <c r="Y161" s="114"/>
      <c r="AA161" s="1">
        <f t="shared" si="80"/>
        <v>0</v>
      </c>
      <c r="AB161" s="1">
        <f t="shared" si="80"/>
        <v>0</v>
      </c>
      <c r="AC161" s="1">
        <f t="shared" si="81"/>
        <v>0</v>
      </c>
      <c r="AD161" s="1">
        <f t="shared" si="82"/>
        <v>0</v>
      </c>
      <c r="AE161" s="1" t="str">
        <f t="shared" si="88"/>
        <v/>
      </c>
      <c r="AF161" s="1" t="str">
        <f t="shared" si="83"/>
        <v/>
      </c>
      <c r="AG161" s="1" t="str">
        <f t="shared" si="83"/>
        <v/>
      </c>
      <c r="AH161" s="1" t="str">
        <f t="shared" si="83"/>
        <v/>
      </c>
      <c r="AI161" s="1" t="e">
        <f t="shared" si="89"/>
        <v>#N/A</v>
      </c>
      <c r="AJ161" s="9" t="e">
        <f t="shared" si="69"/>
        <v>#N/A</v>
      </c>
      <c r="AK161" s="9" t="e">
        <f t="shared" si="70"/>
        <v>#N/A</v>
      </c>
      <c r="AL161" s="9" t="e">
        <f t="shared" si="71"/>
        <v>#N/A</v>
      </c>
      <c r="AM161" s="9" t="e">
        <f t="shared" si="72"/>
        <v>#N/A</v>
      </c>
      <c r="AN161" s="9" t="e">
        <f t="shared" si="73"/>
        <v>#N/A</v>
      </c>
      <c r="AO161" s="9" t="e">
        <f t="shared" si="74"/>
        <v>#N/A</v>
      </c>
      <c r="AP161" s="1" t="str">
        <f t="shared" si="84"/>
        <v/>
      </c>
      <c r="AQ161" s="1" t="str">
        <f t="shared" si="84"/>
        <v/>
      </c>
      <c r="AS161" s="1" t="str">
        <f t="shared" si="85"/>
        <v/>
      </c>
      <c r="AT161" s="1" t="e">
        <f t="shared" si="90"/>
        <v>#N/A</v>
      </c>
      <c r="AU161" s="1" t="e">
        <f t="shared" si="75"/>
        <v>#N/A</v>
      </c>
      <c r="AV161" s="9" t="e">
        <f t="shared" si="86"/>
        <v>#N/A</v>
      </c>
      <c r="AW161" s="9" t="e">
        <f t="shared" si="76"/>
        <v>#N/A</v>
      </c>
      <c r="AX161" s="9" t="e">
        <f t="shared" si="77"/>
        <v>#N/A</v>
      </c>
      <c r="AY161" s="9" t="e">
        <f t="shared" si="78"/>
        <v>#N/A</v>
      </c>
      <c r="AZ161" s="9" t="e">
        <f t="shared" si="79"/>
        <v>#N/A</v>
      </c>
      <c r="BA161" s="1" t="e">
        <f t="shared" si="87"/>
        <v>#N/A</v>
      </c>
      <c r="BB161" s="7"/>
      <c r="BC161" s="7"/>
      <c r="BD161" s="7"/>
      <c r="BE161" s="7"/>
      <c r="BF161" s="7"/>
      <c r="BG161" s="7"/>
      <c r="BH161" s="7"/>
      <c r="BI161" s="7"/>
      <c r="BJ161" s="7">
        <f t="shared" si="92"/>
        <v>163</v>
      </c>
      <c r="BK161" s="7">
        <f t="shared" si="92"/>
        <v>148</v>
      </c>
      <c r="BM161" s="74"/>
      <c r="BT161" s="7"/>
      <c r="BU161" s="7"/>
      <c r="BV161" s="7"/>
      <c r="BW161" s="7"/>
      <c r="BX161" s="7"/>
      <c r="CA161" s="7"/>
      <c r="CB161" s="7"/>
      <c r="CC161" s="7"/>
      <c r="CD161" s="7"/>
      <c r="CE161" s="7"/>
      <c r="CF161" s="7"/>
      <c r="CG161" s="7"/>
    </row>
    <row r="162" spans="1:85" s="1" customFormat="1" x14ac:dyDescent="0.3">
      <c r="A162" s="7"/>
      <c r="B162" s="1" t="e">
        <f t="shared" si="68"/>
        <v>#N/A</v>
      </c>
      <c r="J162" s="5"/>
      <c r="K162" s="5"/>
      <c r="L162" s="5"/>
      <c r="M162" s="111"/>
      <c r="Y162" s="114"/>
      <c r="AA162" s="1">
        <f t="shared" si="80"/>
        <v>0</v>
      </c>
      <c r="AB162" s="1">
        <f t="shared" si="80"/>
        <v>0</v>
      </c>
      <c r="AC162" s="1">
        <f t="shared" si="81"/>
        <v>0</v>
      </c>
      <c r="AD162" s="1">
        <f t="shared" si="82"/>
        <v>0</v>
      </c>
      <c r="AE162" s="1" t="str">
        <f t="shared" si="88"/>
        <v/>
      </c>
      <c r="AF162" s="1" t="str">
        <f t="shared" si="83"/>
        <v/>
      </c>
      <c r="AG162" s="1" t="str">
        <f t="shared" si="83"/>
        <v/>
      </c>
      <c r="AH162" s="1" t="str">
        <f t="shared" si="83"/>
        <v/>
      </c>
      <c r="AI162" s="1" t="e">
        <f t="shared" si="89"/>
        <v>#N/A</v>
      </c>
      <c r="AJ162" s="9" t="e">
        <f t="shared" si="69"/>
        <v>#N/A</v>
      </c>
      <c r="AK162" s="9" t="e">
        <f t="shared" si="70"/>
        <v>#N/A</v>
      </c>
      <c r="AL162" s="9" t="e">
        <f t="shared" si="71"/>
        <v>#N/A</v>
      </c>
      <c r="AM162" s="9" t="e">
        <f t="shared" si="72"/>
        <v>#N/A</v>
      </c>
      <c r="AN162" s="9" t="e">
        <f t="shared" si="73"/>
        <v>#N/A</v>
      </c>
      <c r="AO162" s="9" t="e">
        <f t="shared" si="74"/>
        <v>#N/A</v>
      </c>
      <c r="AP162" s="1" t="str">
        <f t="shared" si="84"/>
        <v/>
      </c>
      <c r="AQ162" s="1" t="str">
        <f t="shared" si="84"/>
        <v/>
      </c>
      <c r="AS162" s="1" t="str">
        <f t="shared" si="85"/>
        <v/>
      </c>
      <c r="AT162" s="1" t="e">
        <f t="shared" si="90"/>
        <v>#N/A</v>
      </c>
      <c r="AU162" s="1" t="e">
        <f t="shared" si="75"/>
        <v>#N/A</v>
      </c>
      <c r="AV162" s="9" t="e">
        <f t="shared" si="86"/>
        <v>#N/A</v>
      </c>
      <c r="AW162" s="9" t="e">
        <f t="shared" si="76"/>
        <v>#N/A</v>
      </c>
      <c r="AX162" s="9" t="e">
        <f t="shared" si="77"/>
        <v>#N/A</v>
      </c>
      <c r="AY162" s="9" t="e">
        <f t="shared" si="78"/>
        <v>#N/A</v>
      </c>
      <c r="AZ162" s="9" t="e">
        <f t="shared" si="79"/>
        <v>#N/A</v>
      </c>
      <c r="BA162" s="1" t="e">
        <f t="shared" si="87"/>
        <v>#N/A</v>
      </c>
      <c r="BB162" s="7"/>
      <c r="BC162" s="7"/>
      <c r="BD162" s="7"/>
      <c r="BE162" s="7"/>
      <c r="BF162" s="7"/>
      <c r="BG162" s="7"/>
      <c r="BH162" s="7"/>
      <c r="BI162" s="7"/>
      <c r="BJ162" s="7">
        <f t="shared" si="92"/>
        <v>164</v>
      </c>
      <c r="BK162" s="7">
        <f t="shared" si="92"/>
        <v>149</v>
      </c>
      <c r="BM162" s="74"/>
      <c r="BT162" s="7"/>
      <c r="BU162" s="7"/>
      <c r="BV162" s="7"/>
      <c r="BW162" s="7"/>
      <c r="BX162" s="7"/>
      <c r="CA162" s="7"/>
      <c r="CB162" s="7"/>
      <c r="CC162" s="7"/>
      <c r="CD162" s="7"/>
      <c r="CE162" s="7"/>
      <c r="CF162" s="7"/>
      <c r="CG162" s="7"/>
    </row>
    <row r="163" spans="1:85" s="1" customFormat="1" x14ac:dyDescent="0.3">
      <c r="A163" s="7"/>
      <c r="B163" s="1" t="e">
        <f t="shared" si="68"/>
        <v>#N/A</v>
      </c>
      <c r="J163" s="5"/>
      <c r="K163" s="5"/>
      <c r="L163" s="5"/>
      <c r="M163" s="111"/>
      <c r="Y163" s="114"/>
      <c r="AA163" s="1">
        <f t="shared" si="80"/>
        <v>0</v>
      </c>
      <c r="AB163" s="1">
        <f t="shared" si="80"/>
        <v>0</v>
      </c>
      <c r="AC163" s="1">
        <f t="shared" si="81"/>
        <v>0</v>
      </c>
      <c r="AD163" s="1">
        <f t="shared" si="82"/>
        <v>0</v>
      </c>
      <c r="AE163" s="1" t="str">
        <f t="shared" si="88"/>
        <v/>
      </c>
      <c r="AF163" s="1" t="str">
        <f t="shared" si="83"/>
        <v/>
      </c>
      <c r="AG163" s="1" t="str">
        <f t="shared" si="83"/>
        <v/>
      </c>
      <c r="AH163" s="1" t="str">
        <f t="shared" si="83"/>
        <v/>
      </c>
      <c r="AI163" s="1" t="e">
        <f t="shared" si="89"/>
        <v>#N/A</v>
      </c>
      <c r="AJ163" s="9" t="e">
        <f t="shared" si="69"/>
        <v>#N/A</v>
      </c>
      <c r="AK163" s="9" t="e">
        <f t="shared" si="70"/>
        <v>#N/A</v>
      </c>
      <c r="AL163" s="9" t="e">
        <f t="shared" si="71"/>
        <v>#N/A</v>
      </c>
      <c r="AM163" s="9" t="e">
        <f t="shared" si="72"/>
        <v>#N/A</v>
      </c>
      <c r="AN163" s="9" t="e">
        <f t="shared" si="73"/>
        <v>#N/A</v>
      </c>
      <c r="AO163" s="9" t="e">
        <f t="shared" si="74"/>
        <v>#N/A</v>
      </c>
      <c r="AP163" s="1" t="str">
        <f t="shared" si="84"/>
        <v/>
      </c>
      <c r="AQ163" s="1" t="str">
        <f t="shared" si="84"/>
        <v/>
      </c>
      <c r="AS163" s="1" t="str">
        <f t="shared" si="85"/>
        <v/>
      </c>
      <c r="AT163" s="1" t="e">
        <f t="shared" si="90"/>
        <v>#N/A</v>
      </c>
      <c r="AU163" s="1" t="e">
        <f t="shared" si="75"/>
        <v>#N/A</v>
      </c>
      <c r="AV163" s="9" t="e">
        <f t="shared" si="86"/>
        <v>#N/A</v>
      </c>
      <c r="AW163" s="9" t="e">
        <f t="shared" si="76"/>
        <v>#N/A</v>
      </c>
      <c r="AX163" s="9" t="e">
        <f t="shared" si="77"/>
        <v>#N/A</v>
      </c>
      <c r="AY163" s="9" t="e">
        <f t="shared" si="78"/>
        <v>#N/A</v>
      </c>
      <c r="AZ163" s="9" t="e">
        <f t="shared" si="79"/>
        <v>#N/A</v>
      </c>
      <c r="BA163" s="1" t="e">
        <f t="shared" si="87"/>
        <v>#N/A</v>
      </c>
      <c r="BB163" s="7"/>
      <c r="BC163" s="7"/>
      <c r="BD163" s="7"/>
      <c r="BE163" s="7"/>
      <c r="BF163" s="7"/>
      <c r="BG163" s="7"/>
      <c r="BH163" s="7"/>
      <c r="BI163" s="7"/>
      <c r="BJ163" s="7">
        <f t="shared" si="92"/>
        <v>165</v>
      </c>
      <c r="BK163" s="7">
        <f t="shared" si="92"/>
        <v>150</v>
      </c>
      <c r="BM163" s="74"/>
      <c r="BT163" s="7"/>
      <c r="BU163" s="7"/>
      <c r="BV163" s="7"/>
      <c r="BW163" s="7"/>
      <c r="BX163" s="7"/>
      <c r="CA163" s="7"/>
      <c r="CB163" s="7"/>
      <c r="CC163" s="7"/>
      <c r="CD163" s="7"/>
      <c r="CE163" s="7"/>
      <c r="CF163" s="7"/>
      <c r="CG163" s="7"/>
    </row>
    <row r="164" spans="1:85" s="1" customFormat="1" x14ac:dyDescent="0.3">
      <c r="A164" s="7"/>
      <c r="B164" s="1" t="e">
        <f t="shared" si="68"/>
        <v>#N/A</v>
      </c>
      <c r="J164" s="5"/>
      <c r="K164" s="5"/>
      <c r="L164" s="5"/>
      <c r="M164" s="111"/>
      <c r="Y164" s="114"/>
      <c r="AA164" s="1">
        <f t="shared" si="80"/>
        <v>0</v>
      </c>
      <c r="AB164" s="1">
        <f t="shared" si="80"/>
        <v>0</v>
      </c>
      <c r="AC164" s="1">
        <f t="shared" si="81"/>
        <v>0</v>
      </c>
      <c r="AD164" s="1">
        <f t="shared" si="82"/>
        <v>0</v>
      </c>
      <c r="AE164" s="1" t="str">
        <f t="shared" si="88"/>
        <v/>
      </c>
      <c r="AF164" s="1" t="str">
        <f t="shared" si="83"/>
        <v/>
      </c>
      <c r="AG164" s="1" t="str">
        <f t="shared" si="83"/>
        <v/>
      </c>
      <c r="AH164" s="1" t="str">
        <f t="shared" si="83"/>
        <v/>
      </c>
      <c r="AI164" s="1" t="e">
        <f t="shared" si="89"/>
        <v>#N/A</v>
      </c>
      <c r="AJ164" s="9" t="e">
        <f t="shared" si="69"/>
        <v>#N/A</v>
      </c>
      <c r="AK164" s="9" t="e">
        <f t="shared" si="70"/>
        <v>#N/A</v>
      </c>
      <c r="AL164" s="9" t="e">
        <f t="shared" si="71"/>
        <v>#N/A</v>
      </c>
      <c r="AM164" s="9" t="e">
        <f t="shared" si="72"/>
        <v>#N/A</v>
      </c>
      <c r="AN164" s="9" t="e">
        <f t="shared" si="73"/>
        <v>#N/A</v>
      </c>
      <c r="AO164" s="9" t="e">
        <f t="shared" si="74"/>
        <v>#N/A</v>
      </c>
      <c r="AP164" s="1" t="str">
        <f t="shared" si="84"/>
        <v/>
      </c>
      <c r="AQ164" s="1" t="str">
        <f t="shared" si="84"/>
        <v/>
      </c>
      <c r="AS164" s="1" t="str">
        <f t="shared" si="85"/>
        <v/>
      </c>
      <c r="AT164" s="1" t="e">
        <f t="shared" si="90"/>
        <v>#N/A</v>
      </c>
      <c r="AU164" s="1" t="e">
        <f t="shared" si="75"/>
        <v>#N/A</v>
      </c>
      <c r="AV164" s="9" t="e">
        <f t="shared" si="86"/>
        <v>#N/A</v>
      </c>
      <c r="AW164" s="9" t="e">
        <f t="shared" si="76"/>
        <v>#N/A</v>
      </c>
      <c r="AX164" s="9" t="e">
        <f t="shared" si="77"/>
        <v>#N/A</v>
      </c>
      <c r="AY164" s="9" t="e">
        <f t="shared" si="78"/>
        <v>#N/A</v>
      </c>
      <c r="AZ164" s="9" t="e">
        <f t="shared" si="79"/>
        <v>#N/A</v>
      </c>
      <c r="BA164" s="1" t="e">
        <f t="shared" si="87"/>
        <v>#N/A</v>
      </c>
      <c r="BB164" s="7"/>
      <c r="BC164" s="7"/>
      <c r="BD164" s="7"/>
      <c r="BE164" s="7"/>
      <c r="BF164" s="7"/>
      <c r="BG164" s="7"/>
      <c r="BH164" s="7"/>
      <c r="BI164" s="7"/>
      <c r="BJ164" s="7">
        <f t="shared" si="92"/>
        <v>166</v>
      </c>
      <c r="BK164" s="7">
        <f t="shared" si="92"/>
        <v>151</v>
      </c>
      <c r="BM164" s="74"/>
      <c r="BT164" s="7"/>
      <c r="BU164" s="7"/>
      <c r="BV164" s="7"/>
      <c r="BW164" s="7"/>
      <c r="BX164" s="7"/>
      <c r="CA164" s="7"/>
      <c r="CB164" s="7"/>
      <c r="CC164" s="7"/>
      <c r="CD164" s="7"/>
      <c r="CE164" s="7"/>
      <c r="CF164" s="7"/>
      <c r="CG164" s="7"/>
    </row>
    <row r="165" spans="1:85" s="1" customFormat="1" x14ac:dyDescent="0.3">
      <c r="A165" s="7"/>
      <c r="B165" s="1" t="e">
        <f t="shared" si="68"/>
        <v>#N/A</v>
      </c>
      <c r="J165" s="5"/>
      <c r="K165" s="5"/>
      <c r="L165" s="5"/>
      <c r="M165" s="111"/>
      <c r="Y165" s="114"/>
      <c r="AA165" s="1">
        <f t="shared" si="80"/>
        <v>0</v>
      </c>
      <c r="AB165" s="1">
        <f t="shared" si="80"/>
        <v>0</v>
      </c>
      <c r="AC165" s="1">
        <f t="shared" si="81"/>
        <v>0</v>
      </c>
      <c r="AD165" s="1">
        <f t="shared" si="82"/>
        <v>0</v>
      </c>
      <c r="AE165" s="1" t="str">
        <f t="shared" si="88"/>
        <v/>
      </c>
      <c r="AF165" s="1" t="str">
        <f t="shared" si="83"/>
        <v/>
      </c>
      <c r="AG165" s="1" t="str">
        <f t="shared" si="83"/>
        <v/>
      </c>
      <c r="AH165" s="1" t="str">
        <f t="shared" si="83"/>
        <v/>
      </c>
      <c r="AI165" s="1" t="e">
        <f t="shared" si="89"/>
        <v>#N/A</v>
      </c>
      <c r="AJ165" s="9" t="e">
        <f t="shared" si="69"/>
        <v>#N/A</v>
      </c>
      <c r="AK165" s="9" t="e">
        <f t="shared" si="70"/>
        <v>#N/A</v>
      </c>
      <c r="AL165" s="9" t="e">
        <f t="shared" si="71"/>
        <v>#N/A</v>
      </c>
      <c r="AM165" s="9" t="e">
        <f t="shared" si="72"/>
        <v>#N/A</v>
      </c>
      <c r="AN165" s="9" t="e">
        <f t="shared" si="73"/>
        <v>#N/A</v>
      </c>
      <c r="AO165" s="9" t="e">
        <f t="shared" si="74"/>
        <v>#N/A</v>
      </c>
      <c r="AP165" s="1" t="str">
        <f t="shared" si="84"/>
        <v/>
      </c>
      <c r="AQ165" s="1" t="str">
        <f t="shared" si="84"/>
        <v/>
      </c>
      <c r="AS165" s="1" t="str">
        <f t="shared" si="85"/>
        <v/>
      </c>
      <c r="AT165" s="1" t="e">
        <f t="shared" si="90"/>
        <v>#N/A</v>
      </c>
      <c r="AU165" s="1" t="e">
        <f t="shared" si="75"/>
        <v>#N/A</v>
      </c>
      <c r="AV165" s="9" t="e">
        <f t="shared" si="86"/>
        <v>#N/A</v>
      </c>
      <c r="AW165" s="9" t="e">
        <f t="shared" si="76"/>
        <v>#N/A</v>
      </c>
      <c r="AX165" s="9" t="e">
        <f t="shared" si="77"/>
        <v>#N/A</v>
      </c>
      <c r="AY165" s="9" t="e">
        <f t="shared" si="78"/>
        <v>#N/A</v>
      </c>
      <c r="AZ165" s="9" t="e">
        <f t="shared" si="79"/>
        <v>#N/A</v>
      </c>
      <c r="BA165" s="1" t="e">
        <f t="shared" si="87"/>
        <v>#N/A</v>
      </c>
      <c r="BB165" s="7"/>
      <c r="BC165" s="7"/>
      <c r="BD165" s="7"/>
      <c r="BE165" s="7"/>
      <c r="BF165" s="7"/>
      <c r="BG165" s="7"/>
      <c r="BH165" s="7"/>
      <c r="BI165" s="7"/>
      <c r="BJ165" s="7">
        <f t="shared" si="92"/>
        <v>167</v>
      </c>
      <c r="BK165" s="7">
        <f t="shared" si="92"/>
        <v>152</v>
      </c>
      <c r="BM165" s="74"/>
      <c r="BT165" s="7"/>
      <c r="BU165" s="7"/>
      <c r="BV165" s="7"/>
      <c r="BW165" s="7"/>
      <c r="BX165" s="7"/>
      <c r="CA165" s="7"/>
      <c r="CB165" s="7"/>
      <c r="CC165" s="7"/>
      <c r="CD165" s="7"/>
      <c r="CE165" s="7"/>
      <c r="CF165" s="7"/>
      <c r="CG165" s="7"/>
    </row>
    <row r="166" spans="1:85" s="1" customFormat="1" x14ac:dyDescent="0.3">
      <c r="A166" s="7"/>
      <c r="B166" s="1" t="e">
        <f t="shared" si="68"/>
        <v>#N/A</v>
      </c>
      <c r="J166" s="5"/>
      <c r="K166" s="5"/>
      <c r="L166" s="5"/>
      <c r="M166" s="111"/>
      <c r="Y166" s="114"/>
      <c r="AA166" s="1">
        <f t="shared" si="80"/>
        <v>0</v>
      </c>
      <c r="AB166" s="1">
        <f t="shared" si="80"/>
        <v>0</v>
      </c>
      <c r="AC166" s="1">
        <f t="shared" si="81"/>
        <v>0</v>
      </c>
      <c r="AD166" s="1">
        <f t="shared" si="82"/>
        <v>0</v>
      </c>
      <c r="AE166" s="1" t="str">
        <f t="shared" si="88"/>
        <v/>
      </c>
      <c r="AF166" s="1" t="str">
        <f t="shared" si="83"/>
        <v/>
      </c>
      <c r="AG166" s="1" t="str">
        <f t="shared" si="83"/>
        <v/>
      </c>
      <c r="AH166" s="1" t="str">
        <f t="shared" si="83"/>
        <v/>
      </c>
      <c r="AI166" s="1" t="e">
        <f t="shared" si="89"/>
        <v>#N/A</v>
      </c>
      <c r="AJ166" s="9" t="e">
        <f t="shared" si="69"/>
        <v>#N/A</v>
      </c>
      <c r="AK166" s="9" t="e">
        <f t="shared" si="70"/>
        <v>#N/A</v>
      </c>
      <c r="AL166" s="9" t="e">
        <f t="shared" si="71"/>
        <v>#N/A</v>
      </c>
      <c r="AM166" s="9" t="e">
        <f t="shared" si="72"/>
        <v>#N/A</v>
      </c>
      <c r="AN166" s="9" t="e">
        <f t="shared" si="73"/>
        <v>#N/A</v>
      </c>
      <c r="AO166" s="9" t="e">
        <f t="shared" si="74"/>
        <v>#N/A</v>
      </c>
      <c r="AP166" s="1" t="str">
        <f t="shared" si="84"/>
        <v/>
      </c>
      <c r="AQ166" s="1" t="str">
        <f t="shared" si="84"/>
        <v/>
      </c>
      <c r="AS166" s="1" t="str">
        <f t="shared" si="85"/>
        <v/>
      </c>
      <c r="AT166" s="1" t="e">
        <f t="shared" si="90"/>
        <v>#N/A</v>
      </c>
      <c r="AU166" s="1" t="e">
        <f t="shared" si="75"/>
        <v>#N/A</v>
      </c>
      <c r="AV166" s="9" t="e">
        <f t="shared" si="86"/>
        <v>#N/A</v>
      </c>
      <c r="AW166" s="9" t="e">
        <f t="shared" si="76"/>
        <v>#N/A</v>
      </c>
      <c r="AX166" s="9" t="e">
        <f t="shared" si="77"/>
        <v>#N/A</v>
      </c>
      <c r="AY166" s="9" t="e">
        <f t="shared" si="78"/>
        <v>#N/A</v>
      </c>
      <c r="AZ166" s="9" t="e">
        <f t="shared" si="79"/>
        <v>#N/A</v>
      </c>
      <c r="BA166" s="1" t="e">
        <f t="shared" si="87"/>
        <v>#N/A</v>
      </c>
      <c r="BB166" s="7"/>
      <c r="BC166" s="7"/>
      <c r="BD166" s="7"/>
      <c r="BE166" s="7"/>
      <c r="BF166" s="7"/>
      <c r="BG166" s="7"/>
      <c r="BH166" s="7"/>
      <c r="BI166" s="7"/>
      <c r="BJ166" s="7">
        <f t="shared" si="92"/>
        <v>168</v>
      </c>
      <c r="BK166" s="7">
        <f t="shared" si="92"/>
        <v>153</v>
      </c>
      <c r="BM166" s="74"/>
      <c r="BT166" s="7"/>
      <c r="BU166" s="7"/>
      <c r="BV166" s="7"/>
      <c r="BW166" s="7"/>
      <c r="BX166" s="7"/>
      <c r="CA166" s="7"/>
      <c r="CB166" s="7"/>
      <c r="CC166" s="7"/>
      <c r="CD166" s="7"/>
      <c r="CE166" s="7"/>
      <c r="CF166" s="7"/>
      <c r="CG166" s="7"/>
    </row>
    <row r="167" spans="1:85" s="1" customFormat="1" x14ac:dyDescent="0.3">
      <c r="A167" s="7"/>
      <c r="B167" s="1" t="e">
        <f t="shared" si="68"/>
        <v>#N/A</v>
      </c>
      <c r="J167" s="5"/>
      <c r="K167" s="5"/>
      <c r="L167" s="5"/>
      <c r="M167" s="111"/>
      <c r="Y167" s="114"/>
      <c r="AA167" s="1">
        <f t="shared" si="80"/>
        <v>0</v>
      </c>
      <c r="AB167" s="1">
        <f t="shared" si="80"/>
        <v>0</v>
      </c>
      <c r="AC167" s="1">
        <f t="shared" si="81"/>
        <v>0</v>
      </c>
      <c r="AD167" s="1">
        <f t="shared" si="82"/>
        <v>0</v>
      </c>
      <c r="AE167" s="1" t="str">
        <f t="shared" si="88"/>
        <v/>
      </c>
      <c r="AF167" s="1" t="str">
        <f t="shared" si="83"/>
        <v/>
      </c>
      <c r="AG167" s="1" t="str">
        <f t="shared" si="83"/>
        <v/>
      </c>
      <c r="AH167" s="1" t="str">
        <f t="shared" si="83"/>
        <v/>
      </c>
      <c r="AI167" s="1" t="e">
        <f t="shared" si="89"/>
        <v>#N/A</v>
      </c>
      <c r="AJ167" s="9" t="e">
        <f t="shared" si="69"/>
        <v>#N/A</v>
      </c>
      <c r="AK167" s="9" t="e">
        <f t="shared" si="70"/>
        <v>#N/A</v>
      </c>
      <c r="AL167" s="9" t="e">
        <f t="shared" si="71"/>
        <v>#N/A</v>
      </c>
      <c r="AM167" s="9" t="e">
        <f t="shared" si="72"/>
        <v>#N/A</v>
      </c>
      <c r="AN167" s="9" t="e">
        <f t="shared" si="73"/>
        <v>#N/A</v>
      </c>
      <c r="AO167" s="9" t="e">
        <f t="shared" si="74"/>
        <v>#N/A</v>
      </c>
      <c r="AP167" s="1" t="str">
        <f t="shared" si="84"/>
        <v/>
      </c>
      <c r="AQ167" s="1" t="str">
        <f t="shared" si="84"/>
        <v/>
      </c>
      <c r="AS167" s="1" t="str">
        <f t="shared" si="85"/>
        <v/>
      </c>
      <c r="AT167" s="1" t="e">
        <f t="shared" si="90"/>
        <v>#N/A</v>
      </c>
      <c r="AU167" s="1" t="e">
        <f t="shared" si="75"/>
        <v>#N/A</v>
      </c>
      <c r="AV167" s="9" t="e">
        <f t="shared" si="86"/>
        <v>#N/A</v>
      </c>
      <c r="AW167" s="9" t="e">
        <f t="shared" si="76"/>
        <v>#N/A</v>
      </c>
      <c r="AX167" s="9" t="e">
        <f t="shared" si="77"/>
        <v>#N/A</v>
      </c>
      <c r="AY167" s="9" t="e">
        <f t="shared" si="78"/>
        <v>#N/A</v>
      </c>
      <c r="AZ167" s="9" t="e">
        <f t="shared" si="79"/>
        <v>#N/A</v>
      </c>
      <c r="BA167" s="1" t="e">
        <f t="shared" si="87"/>
        <v>#N/A</v>
      </c>
      <c r="BB167" s="7"/>
      <c r="BC167" s="7"/>
      <c r="BD167" s="7"/>
      <c r="BE167" s="7"/>
      <c r="BF167" s="7"/>
      <c r="BG167" s="7"/>
      <c r="BH167" s="7"/>
      <c r="BI167" s="7"/>
      <c r="BJ167" s="7">
        <f t="shared" si="92"/>
        <v>169</v>
      </c>
      <c r="BK167" s="7">
        <f t="shared" si="92"/>
        <v>154</v>
      </c>
      <c r="BM167" s="74"/>
      <c r="BT167" s="7"/>
      <c r="BU167" s="7"/>
      <c r="BV167" s="7"/>
      <c r="BW167" s="7"/>
      <c r="BX167" s="7"/>
      <c r="CA167" s="7"/>
      <c r="CB167" s="7"/>
      <c r="CC167" s="7"/>
      <c r="CD167" s="7"/>
      <c r="CE167" s="7"/>
      <c r="CF167" s="7"/>
      <c r="CG167" s="7"/>
    </row>
    <row r="168" spans="1:85" s="1" customFormat="1" x14ac:dyDescent="0.3">
      <c r="A168" s="7"/>
      <c r="B168" s="1" t="e">
        <f t="shared" si="68"/>
        <v>#N/A</v>
      </c>
      <c r="J168" s="5"/>
      <c r="K168" s="5"/>
      <c r="L168" s="5"/>
      <c r="M168" s="111"/>
      <c r="Y168" s="114"/>
      <c r="AA168" s="1">
        <f t="shared" si="80"/>
        <v>0</v>
      </c>
      <c r="AB168" s="1">
        <f t="shared" si="80"/>
        <v>0</v>
      </c>
      <c r="AC168" s="1">
        <f t="shared" si="81"/>
        <v>0</v>
      </c>
      <c r="AD168" s="1">
        <f t="shared" si="82"/>
        <v>0</v>
      </c>
      <c r="AE168" s="1" t="str">
        <f t="shared" si="88"/>
        <v/>
      </c>
      <c r="AF168" s="1" t="str">
        <f t="shared" si="83"/>
        <v/>
      </c>
      <c r="AG168" s="1" t="str">
        <f t="shared" si="83"/>
        <v/>
      </c>
      <c r="AH168" s="1" t="str">
        <f t="shared" si="83"/>
        <v/>
      </c>
      <c r="AI168" s="1" t="e">
        <f t="shared" si="89"/>
        <v>#N/A</v>
      </c>
      <c r="AJ168" s="9" t="e">
        <f t="shared" si="69"/>
        <v>#N/A</v>
      </c>
      <c r="AK168" s="9" t="e">
        <f t="shared" si="70"/>
        <v>#N/A</v>
      </c>
      <c r="AL168" s="9" t="e">
        <f t="shared" si="71"/>
        <v>#N/A</v>
      </c>
      <c r="AM168" s="9" t="e">
        <f t="shared" si="72"/>
        <v>#N/A</v>
      </c>
      <c r="AN168" s="9" t="e">
        <f t="shared" si="73"/>
        <v>#N/A</v>
      </c>
      <c r="AO168" s="9" t="e">
        <f t="shared" si="74"/>
        <v>#N/A</v>
      </c>
      <c r="AP168" s="1" t="str">
        <f t="shared" si="84"/>
        <v/>
      </c>
      <c r="AQ168" s="1" t="str">
        <f t="shared" si="84"/>
        <v/>
      </c>
      <c r="AS168" s="1" t="str">
        <f t="shared" si="85"/>
        <v/>
      </c>
      <c r="AT168" s="1" t="e">
        <f t="shared" si="90"/>
        <v>#N/A</v>
      </c>
      <c r="AU168" s="1" t="e">
        <f t="shared" si="75"/>
        <v>#N/A</v>
      </c>
      <c r="AV168" s="9" t="e">
        <f t="shared" si="86"/>
        <v>#N/A</v>
      </c>
      <c r="AW168" s="9" t="e">
        <f t="shared" si="76"/>
        <v>#N/A</v>
      </c>
      <c r="AX168" s="9" t="e">
        <f t="shared" si="77"/>
        <v>#N/A</v>
      </c>
      <c r="AY168" s="9" t="e">
        <f t="shared" si="78"/>
        <v>#N/A</v>
      </c>
      <c r="AZ168" s="9" t="e">
        <f t="shared" si="79"/>
        <v>#N/A</v>
      </c>
      <c r="BA168" s="1" t="e">
        <f t="shared" si="87"/>
        <v>#N/A</v>
      </c>
      <c r="BB168" s="7"/>
      <c r="BC168" s="7"/>
      <c r="BD168" s="7"/>
      <c r="BE168" s="7"/>
      <c r="BF168" s="7"/>
      <c r="BG168" s="7"/>
      <c r="BH168" s="7"/>
      <c r="BI168" s="7"/>
      <c r="BJ168" s="7">
        <f t="shared" si="92"/>
        <v>170</v>
      </c>
      <c r="BK168" s="7">
        <f t="shared" si="92"/>
        <v>155</v>
      </c>
      <c r="BM168" s="74"/>
      <c r="BT168" s="7"/>
      <c r="BU168" s="7"/>
      <c r="BV168" s="7"/>
      <c r="BW168" s="7"/>
      <c r="BX168" s="7"/>
      <c r="CA168" s="7"/>
      <c r="CB168" s="7"/>
      <c r="CC168" s="7"/>
      <c r="CD168" s="7"/>
      <c r="CE168" s="7"/>
      <c r="CF168" s="7"/>
      <c r="CG168" s="7"/>
    </row>
    <row r="169" spans="1:85" s="1" customFormat="1" x14ac:dyDescent="0.3">
      <c r="A169" s="7"/>
      <c r="B169" s="1" t="e">
        <f t="shared" si="68"/>
        <v>#N/A</v>
      </c>
      <c r="J169" s="5"/>
      <c r="K169" s="5"/>
      <c r="L169" s="5"/>
      <c r="M169" s="111"/>
      <c r="Y169" s="114"/>
      <c r="AA169" s="1">
        <f t="shared" si="80"/>
        <v>0</v>
      </c>
      <c r="AB169" s="1">
        <f t="shared" si="80"/>
        <v>0</v>
      </c>
      <c r="AC169" s="1">
        <f t="shared" si="81"/>
        <v>0</v>
      </c>
      <c r="AD169" s="1">
        <f t="shared" si="82"/>
        <v>0</v>
      </c>
      <c r="AE169" s="1" t="str">
        <f t="shared" si="88"/>
        <v/>
      </c>
      <c r="AF169" s="1" t="str">
        <f t="shared" si="83"/>
        <v/>
      </c>
      <c r="AG169" s="1" t="str">
        <f t="shared" si="83"/>
        <v/>
      </c>
      <c r="AH169" s="1" t="str">
        <f t="shared" si="83"/>
        <v/>
      </c>
      <c r="AI169" s="1" t="e">
        <f t="shared" si="89"/>
        <v>#N/A</v>
      </c>
      <c r="AJ169" s="9" t="e">
        <f t="shared" si="69"/>
        <v>#N/A</v>
      </c>
      <c r="AK169" s="9" t="e">
        <f t="shared" si="70"/>
        <v>#N/A</v>
      </c>
      <c r="AL169" s="9" t="e">
        <f t="shared" si="71"/>
        <v>#N/A</v>
      </c>
      <c r="AM169" s="9" t="e">
        <f t="shared" si="72"/>
        <v>#N/A</v>
      </c>
      <c r="AN169" s="9" t="e">
        <f t="shared" si="73"/>
        <v>#N/A</v>
      </c>
      <c r="AO169" s="9" t="e">
        <f t="shared" si="74"/>
        <v>#N/A</v>
      </c>
      <c r="AP169" s="1" t="str">
        <f t="shared" si="84"/>
        <v/>
      </c>
      <c r="AQ169" s="1" t="str">
        <f t="shared" si="84"/>
        <v/>
      </c>
      <c r="AS169" s="1" t="str">
        <f t="shared" si="85"/>
        <v/>
      </c>
      <c r="AT169" s="1" t="e">
        <f t="shared" si="90"/>
        <v>#N/A</v>
      </c>
      <c r="AU169" s="1" t="e">
        <f t="shared" si="75"/>
        <v>#N/A</v>
      </c>
      <c r="AV169" s="9" t="e">
        <f t="shared" si="86"/>
        <v>#N/A</v>
      </c>
      <c r="AW169" s="9" t="e">
        <f t="shared" si="76"/>
        <v>#N/A</v>
      </c>
      <c r="AX169" s="9" t="e">
        <f t="shared" si="77"/>
        <v>#N/A</v>
      </c>
      <c r="AY169" s="9" t="e">
        <f t="shared" si="78"/>
        <v>#N/A</v>
      </c>
      <c r="AZ169" s="9" t="e">
        <f t="shared" si="79"/>
        <v>#N/A</v>
      </c>
      <c r="BA169" s="1" t="e">
        <f t="shared" si="87"/>
        <v>#N/A</v>
      </c>
      <c r="BB169" s="7"/>
      <c r="BC169" s="7"/>
      <c r="BD169" s="7"/>
      <c r="BE169" s="7"/>
      <c r="BF169" s="7"/>
      <c r="BG169" s="7"/>
      <c r="BH169" s="7"/>
      <c r="BI169" s="7"/>
      <c r="BJ169" s="7">
        <f t="shared" si="92"/>
        <v>171</v>
      </c>
      <c r="BK169" s="7">
        <f t="shared" si="92"/>
        <v>156</v>
      </c>
      <c r="BM169" s="74"/>
      <c r="BT169" s="7"/>
      <c r="BU169" s="7"/>
      <c r="BV169" s="7"/>
      <c r="BW169" s="7"/>
      <c r="BX169" s="7"/>
      <c r="CA169" s="7"/>
      <c r="CB169" s="7"/>
      <c r="CC169" s="7"/>
      <c r="CD169" s="7"/>
      <c r="CE169" s="7"/>
      <c r="CF169" s="7"/>
      <c r="CG169" s="7"/>
    </row>
    <row r="170" spans="1:85" s="1" customFormat="1" x14ac:dyDescent="0.3">
      <c r="A170" s="7"/>
      <c r="B170" s="1" t="e">
        <f t="shared" si="68"/>
        <v>#N/A</v>
      </c>
      <c r="J170" s="5"/>
      <c r="K170" s="5"/>
      <c r="L170" s="5"/>
      <c r="M170" s="111"/>
      <c r="Y170" s="114"/>
      <c r="AA170" s="1">
        <f t="shared" si="80"/>
        <v>0</v>
      </c>
      <c r="AB170" s="1">
        <f t="shared" si="80"/>
        <v>0</v>
      </c>
      <c r="AC170" s="1">
        <f t="shared" si="81"/>
        <v>0</v>
      </c>
      <c r="AD170" s="1">
        <f t="shared" si="82"/>
        <v>0</v>
      </c>
      <c r="AE170" s="1" t="str">
        <f t="shared" si="88"/>
        <v/>
      </c>
      <c r="AF170" s="1" t="str">
        <f t="shared" si="83"/>
        <v/>
      </c>
      <c r="AG170" s="1" t="str">
        <f t="shared" si="83"/>
        <v/>
      </c>
      <c r="AH170" s="1" t="str">
        <f t="shared" si="83"/>
        <v/>
      </c>
      <c r="AI170" s="1" t="e">
        <f t="shared" si="89"/>
        <v>#N/A</v>
      </c>
      <c r="AJ170" s="9" t="e">
        <f t="shared" si="69"/>
        <v>#N/A</v>
      </c>
      <c r="AK170" s="9" t="e">
        <f t="shared" si="70"/>
        <v>#N/A</v>
      </c>
      <c r="AL170" s="9" t="e">
        <f t="shared" si="71"/>
        <v>#N/A</v>
      </c>
      <c r="AM170" s="9" t="e">
        <f t="shared" si="72"/>
        <v>#N/A</v>
      </c>
      <c r="AN170" s="9" t="e">
        <f t="shared" si="73"/>
        <v>#N/A</v>
      </c>
      <c r="AO170" s="9" t="e">
        <f t="shared" si="74"/>
        <v>#N/A</v>
      </c>
      <c r="AP170" s="1" t="str">
        <f t="shared" si="84"/>
        <v/>
      </c>
      <c r="AQ170" s="1" t="str">
        <f t="shared" si="84"/>
        <v/>
      </c>
      <c r="AS170" s="1" t="str">
        <f t="shared" si="85"/>
        <v/>
      </c>
      <c r="AT170" s="1" t="e">
        <f t="shared" si="90"/>
        <v>#N/A</v>
      </c>
      <c r="AU170" s="1" t="e">
        <f t="shared" si="75"/>
        <v>#N/A</v>
      </c>
      <c r="AV170" s="9" t="e">
        <f t="shared" si="86"/>
        <v>#N/A</v>
      </c>
      <c r="AW170" s="9" t="e">
        <f t="shared" si="76"/>
        <v>#N/A</v>
      </c>
      <c r="AX170" s="9" t="e">
        <f t="shared" si="77"/>
        <v>#N/A</v>
      </c>
      <c r="AY170" s="9" t="e">
        <f t="shared" si="78"/>
        <v>#N/A</v>
      </c>
      <c r="AZ170" s="9" t="e">
        <f t="shared" si="79"/>
        <v>#N/A</v>
      </c>
      <c r="BA170" s="1" t="e">
        <f t="shared" si="87"/>
        <v>#N/A</v>
      </c>
      <c r="BB170" s="7"/>
      <c r="BC170" s="7"/>
      <c r="BD170" s="7"/>
      <c r="BE170" s="7"/>
      <c r="BF170" s="7"/>
      <c r="BG170" s="7"/>
      <c r="BH170" s="7"/>
      <c r="BI170" s="7"/>
      <c r="BJ170" s="7">
        <f t="shared" si="92"/>
        <v>172</v>
      </c>
      <c r="BK170" s="7">
        <f t="shared" si="92"/>
        <v>157</v>
      </c>
      <c r="BM170" s="74"/>
      <c r="BT170" s="7"/>
      <c r="BU170" s="7"/>
      <c r="BV170" s="7"/>
      <c r="BW170" s="7"/>
      <c r="BX170" s="7"/>
      <c r="CA170" s="7"/>
      <c r="CB170" s="7"/>
      <c r="CC170" s="7"/>
      <c r="CD170" s="7"/>
      <c r="CE170" s="7"/>
      <c r="CF170" s="7"/>
      <c r="CG170" s="7"/>
    </row>
    <row r="171" spans="1:85" s="1" customFormat="1" x14ac:dyDescent="0.3">
      <c r="A171" s="7"/>
      <c r="B171" s="1" t="e">
        <f t="shared" si="68"/>
        <v>#N/A</v>
      </c>
      <c r="J171" s="5"/>
      <c r="K171" s="5"/>
      <c r="L171" s="5"/>
      <c r="M171" s="111"/>
      <c r="Y171" s="114"/>
      <c r="AA171" s="1">
        <f t="shared" si="80"/>
        <v>0</v>
      </c>
      <c r="AB171" s="1">
        <f t="shared" si="80"/>
        <v>0</v>
      </c>
      <c r="AC171" s="1">
        <f t="shared" si="81"/>
        <v>0</v>
      </c>
      <c r="AD171" s="1">
        <f t="shared" si="82"/>
        <v>0</v>
      </c>
      <c r="AE171" s="1" t="str">
        <f t="shared" si="88"/>
        <v/>
      </c>
      <c r="AF171" s="1" t="str">
        <f t="shared" si="83"/>
        <v/>
      </c>
      <c r="AG171" s="1" t="str">
        <f t="shared" si="83"/>
        <v/>
      </c>
      <c r="AH171" s="1" t="str">
        <f t="shared" si="83"/>
        <v/>
      </c>
      <c r="AI171" s="1" t="e">
        <f t="shared" si="89"/>
        <v>#N/A</v>
      </c>
      <c r="AJ171" s="9" t="e">
        <f t="shared" si="69"/>
        <v>#N/A</v>
      </c>
      <c r="AK171" s="9" t="e">
        <f t="shared" si="70"/>
        <v>#N/A</v>
      </c>
      <c r="AL171" s="9" t="e">
        <f t="shared" si="71"/>
        <v>#N/A</v>
      </c>
      <c r="AM171" s="9" t="e">
        <f t="shared" si="72"/>
        <v>#N/A</v>
      </c>
      <c r="AN171" s="9" t="e">
        <f t="shared" si="73"/>
        <v>#N/A</v>
      </c>
      <c r="AO171" s="9" t="e">
        <f t="shared" si="74"/>
        <v>#N/A</v>
      </c>
      <c r="AP171" s="1" t="str">
        <f t="shared" si="84"/>
        <v/>
      </c>
      <c r="AQ171" s="1" t="str">
        <f t="shared" si="84"/>
        <v/>
      </c>
      <c r="AS171" s="1" t="str">
        <f t="shared" si="85"/>
        <v/>
      </c>
      <c r="AT171" s="1" t="e">
        <f t="shared" si="90"/>
        <v>#N/A</v>
      </c>
      <c r="AU171" s="1" t="e">
        <f t="shared" si="75"/>
        <v>#N/A</v>
      </c>
      <c r="AV171" s="9" t="e">
        <f t="shared" si="86"/>
        <v>#N/A</v>
      </c>
      <c r="AW171" s="9" t="e">
        <f t="shared" si="76"/>
        <v>#N/A</v>
      </c>
      <c r="AX171" s="9" t="e">
        <f t="shared" si="77"/>
        <v>#N/A</v>
      </c>
      <c r="AY171" s="9" t="e">
        <f t="shared" si="78"/>
        <v>#N/A</v>
      </c>
      <c r="AZ171" s="9" t="e">
        <f t="shared" si="79"/>
        <v>#N/A</v>
      </c>
      <c r="BA171" s="1" t="e">
        <f t="shared" si="87"/>
        <v>#N/A</v>
      </c>
      <c r="BB171" s="7"/>
      <c r="BC171" s="7"/>
      <c r="BD171" s="7"/>
      <c r="BE171" s="7"/>
      <c r="BF171" s="7"/>
      <c r="BG171" s="7"/>
      <c r="BH171" s="7"/>
      <c r="BI171" s="7"/>
      <c r="BJ171" s="7">
        <f t="shared" si="92"/>
        <v>173</v>
      </c>
      <c r="BK171" s="7">
        <f t="shared" si="92"/>
        <v>158</v>
      </c>
      <c r="BM171" s="74"/>
      <c r="BT171" s="7"/>
      <c r="BU171" s="7"/>
      <c r="BV171" s="7"/>
      <c r="BW171" s="7"/>
      <c r="BX171" s="7"/>
      <c r="CA171" s="7"/>
      <c r="CB171" s="7"/>
      <c r="CC171" s="7"/>
      <c r="CD171" s="7"/>
      <c r="CE171" s="7"/>
      <c r="CF171" s="7"/>
      <c r="CG171" s="7"/>
    </row>
    <row r="172" spans="1:85" s="1" customFormat="1" x14ac:dyDescent="0.3">
      <c r="A172" s="7"/>
      <c r="B172" s="1" t="e">
        <f t="shared" si="68"/>
        <v>#N/A</v>
      </c>
      <c r="J172" s="5"/>
      <c r="K172" s="5"/>
      <c r="L172" s="5"/>
      <c r="M172" s="111"/>
      <c r="Y172" s="114"/>
      <c r="AA172" s="1">
        <f t="shared" si="80"/>
        <v>0</v>
      </c>
      <c r="AB172" s="1">
        <f t="shared" si="80"/>
        <v>0</v>
      </c>
      <c r="AC172" s="1">
        <f t="shared" si="81"/>
        <v>0</v>
      </c>
      <c r="AD172" s="1">
        <f t="shared" si="82"/>
        <v>0</v>
      </c>
      <c r="AE172" s="1" t="str">
        <f t="shared" si="88"/>
        <v/>
      </c>
      <c r="AF172" s="1" t="str">
        <f t="shared" si="83"/>
        <v/>
      </c>
      <c r="AG172" s="1" t="str">
        <f t="shared" si="83"/>
        <v/>
      </c>
      <c r="AH172" s="1" t="str">
        <f t="shared" si="83"/>
        <v/>
      </c>
      <c r="AI172" s="1" t="e">
        <f t="shared" si="89"/>
        <v>#N/A</v>
      </c>
      <c r="AJ172" s="9" t="e">
        <f t="shared" si="69"/>
        <v>#N/A</v>
      </c>
      <c r="AK172" s="9" t="e">
        <f t="shared" si="70"/>
        <v>#N/A</v>
      </c>
      <c r="AL172" s="9" t="e">
        <f t="shared" si="71"/>
        <v>#N/A</v>
      </c>
      <c r="AM172" s="9" t="e">
        <f t="shared" si="72"/>
        <v>#N/A</v>
      </c>
      <c r="AN172" s="9" t="e">
        <f t="shared" si="73"/>
        <v>#N/A</v>
      </c>
      <c r="AO172" s="9" t="e">
        <f t="shared" si="74"/>
        <v>#N/A</v>
      </c>
      <c r="AP172" s="1" t="str">
        <f t="shared" si="84"/>
        <v/>
      </c>
      <c r="AQ172" s="1" t="str">
        <f t="shared" si="84"/>
        <v/>
      </c>
      <c r="AS172" s="1" t="str">
        <f t="shared" si="85"/>
        <v/>
      </c>
      <c r="AT172" s="1" t="e">
        <f t="shared" si="90"/>
        <v>#N/A</v>
      </c>
      <c r="AU172" s="1" t="e">
        <f t="shared" si="75"/>
        <v>#N/A</v>
      </c>
      <c r="AV172" s="9" t="e">
        <f t="shared" si="86"/>
        <v>#N/A</v>
      </c>
      <c r="AW172" s="9" t="e">
        <f t="shared" si="76"/>
        <v>#N/A</v>
      </c>
      <c r="AX172" s="9" t="e">
        <f t="shared" si="77"/>
        <v>#N/A</v>
      </c>
      <c r="AY172" s="9" t="e">
        <f t="shared" si="78"/>
        <v>#N/A</v>
      </c>
      <c r="AZ172" s="9" t="e">
        <f t="shared" si="79"/>
        <v>#N/A</v>
      </c>
      <c r="BA172" s="1" t="e">
        <f t="shared" si="87"/>
        <v>#N/A</v>
      </c>
      <c r="BB172" s="7"/>
      <c r="BC172" s="7"/>
      <c r="BD172" s="7"/>
      <c r="BE172" s="7"/>
      <c r="BF172" s="7"/>
      <c r="BG172" s="7"/>
      <c r="BH172" s="7"/>
      <c r="BI172" s="7"/>
      <c r="BJ172" s="7">
        <f t="shared" si="92"/>
        <v>174</v>
      </c>
      <c r="BK172" s="7">
        <f t="shared" si="92"/>
        <v>159</v>
      </c>
      <c r="BM172" s="74"/>
      <c r="BT172" s="7"/>
      <c r="BU172" s="7"/>
      <c r="BV172" s="7"/>
      <c r="BW172" s="7"/>
      <c r="BX172" s="7"/>
      <c r="CA172" s="7"/>
      <c r="CB172" s="7"/>
      <c r="CC172" s="7"/>
      <c r="CD172" s="7"/>
      <c r="CE172" s="7"/>
      <c r="CF172" s="7"/>
      <c r="CG172" s="7"/>
    </row>
    <row r="173" spans="1:85" s="1" customFormat="1" x14ac:dyDescent="0.3">
      <c r="A173" s="7"/>
      <c r="B173" s="1" t="e">
        <f t="shared" si="68"/>
        <v>#N/A</v>
      </c>
      <c r="J173" s="5"/>
      <c r="K173" s="5"/>
      <c r="L173" s="5"/>
      <c r="M173" s="111"/>
      <c r="Y173" s="114"/>
      <c r="AA173" s="1">
        <f t="shared" si="80"/>
        <v>0</v>
      </c>
      <c r="AB173" s="1">
        <f t="shared" si="80"/>
        <v>0</v>
      </c>
      <c r="AC173" s="1">
        <f t="shared" si="81"/>
        <v>0</v>
      </c>
      <c r="AD173" s="1">
        <f t="shared" si="82"/>
        <v>0</v>
      </c>
      <c r="AE173" s="1" t="str">
        <f t="shared" si="88"/>
        <v/>
      </c>
      <c r="AF173" s="1" t="str">
        <f t="shared" si="83"/>
        <v/>
      </c>
      <c r="AG173" s="1" t="str">
        <f t="shared" si="83"/>
        <v/>
      </c>
      <c r="AH173" s="1" t="str">
        <f t="shared" si="83"/>
        <v/>
      </c>
      <c r="AI173" s="1" t="e">
        <f t="shared" si="89"/>
        <v>#N/A</v>
      </c>
      <c r="AJ173" s="9" t="e">
        <f t="shared" si="69"/>
        <v>#N/A</v>
      </c>
      <c r="AK173" s="9" t="e">
        <f t="shared" si="70"/>
        <v>#N/A</v>
      </c>
      <c r="AL173" s="9" t="e">
        <f t="shared" si="71"/>
        <v>#N/A</v>
      </c>
      <c r="AM173" s="9" t="e">
        <f t="shared" si="72"/>
        <v>#N/A</v>
      </c>
      <c r="AN173" s="9" t="e">
        <f t="shared" si="73"/>
        <v>#N/A</v>
      </c>
      <c r="AO173" s="9" t="e">
        <f t="shared" si="74"/>
        <v>#N/A</v>
      </c>
      <c r="AP173" s="1" t="str">
        <f t="shared" si="84"/>
        <v/>
      </c>
      <c r="AQ173" s="1" t="str">
        <f t="shared" si="84"/>
        <v/>
      </c>
      <c r="AS173" s="1" t="str">
        <f t="shared" si="85"/>
        <v/>
      </c>
      <c r="AT173" s="1" t="e">
        <f t="shared" si="90"/>
        <v>#N/A</v>
      </c>
      <c r="AU173" s="1" t="e">
        <f t="shared" si="75"/>
        <v>#N/A</v>
      </c>
      <c r="AV173" s="9" t="e">
        <f t="shared" si="86"/>
        <v>#N/A</v>
      </c>
      <c r="AW173" s="9" t="e">
        <f t="shared" si="76"/>
        <v>#N/A</v>
      </c>
      <c r="AX173" s="9" t="e">
        <f t="shared" si="77"/>
        <v>#N/A</v>
      </c>
      <c r="AY173" s="9" t="e">
        <f t="shared" si="78"/>
        <v>#N/A</v>
      </c>
      <c r="AZ173" s="9" t="e">
        <f t="shared" si="79"/>
        <v>#N/A</v>
      </c>
      <c r="BA173" s="1" t="e">
        <f t="shared" si="87"/>
        <v>#N/A</v>
      </c>
      <c r="BB173" s="7"/>
      <c r="BC173" s="7"/>
      <c r="BD173" s="7"/>
      <c r="BE173" s="7"/>
      <c r="BF173" s="7"/>
      <c r="BG173" s="7"/>
      <c r="BH173" s="7"/>
      <c r="BI173" s="7"/>
      <c r="BJ173" s="7">
        <f t="shared" si="92"/>
        <v>175</v>
      </c>
      <c r="BK173" s="7">
        <f t="shared" si="92"/>
        <v>160</v>
      </c>
      <c r="BM173" s="74"/>
      <c r="BT173" s="7"/>
      <c r="BU173" s="7"/>
      <c r="BV173" s="7"/>
      <c r="BW173" s="7"/>
      <c r="BX173" s="7"/>
      <c r="CA173" s="7"/>
      <c r="CB173" s="7"/>
      <c r="CC173" s="7"/>
      <c r="CD173" s="7"/>
      <c r="CE173" s="7"/>
      <c r="CF173" s="7"/>
      <c r="CG173" s="7"/>
    </row>
    <row r="174" spans="1:85" s="1" customFormat="1" x14ac:dyDescent="0.3">
      <c r="A174" s="7"/>
      <c r="B174" s="1" t="e">
        <f t="shared" si="68"/>
        <v>#N/A</v>
      </c>
      <c r="J174" s="5"/>
      <c r="K174" s="5"/>
      <c r="L174" s="5"/>
      <c r="M174" s="111"/>
      <c r="Y174" s="114"/>
      <c r="AA174" s="1">
        <f t="shared" si="80"/>
        <v>0</v>
      </c>
      <c r="AB174" s="1">
        <f t="shared" si="80"/>
        <v>0</v>
      </c>
      <c r="AC174" s="1">
        <f t="shared" si="81"/>
        <v>0</v>
      </c>
      <c r="AD174" s="1">
        <f t="shared" si="82"/>
        <v>0</v>
      </c>
      <c r="AE174" s="1" t="str">
        <f t="shared" si="88"/>
        <v/>
      </c>
      <c r="AF174" s="1" t="str">
        <f t="shared" si="83"/>
        <v/>
      </c>
      <c r="AG174" s="1" t="str">
        <f t="shared" si="83"/>
        <v/>
      </c>
      <c r="AH174" s="1" t="str">
        <f t="shared" si="83"/>
        <v/>
      </c>
      <c r="AI174" s="1" t="e">
        <f t="shared" si="89"/>
        <v>#N/A</v>
      </c>
      <c r="AJ174" s="9" t="e">
        <f t="shared" si="69"/>
        <v>#N/A</v>
      </c>
      <c r="AK174" s="9" t="e">
        <f t="shared" si="70"/>
        <v>#N/A</v>
      </c>
      <c r="AL174" s="9" t="e">
        <f t="shared" si="71"/>
        <v>#N/A</v>
      </c>
      <c r="AM174" s="9" t="e">
        <f t="shared" si="72"/>
        <v>#N/A</v>
      </c>
      <c r="AN174" s="9" t="e">
        <f t="shared" si="73"/>
        <v>#N/A</v>
      </c>
      <c r="AO174" s="9" t="e">
        <f t="shared" si="74"/>
        <v>#N/A</v>
      </c>
      <c r="AP174" s="1" t="str">
        <f t="shared" si="84"/>
        <v/>
      </c>
      <c r="AQ174" s="1" t="str">
        <f t="shared" si="84"/>
        <v/>
      </c>
      <c r="AS174" s="1" t="str">
        <f t="shared" si="85"/>
        <v/>
      </c>
      <c r="AT174" s="1" t="e">
        <f t="shared" si="90"/>
        <v>#N/A</v>
      </c>
      <c r="AU174" s="1" t="e">
        <f t="shared" si="75"/>
        <v>#N/A</v>
      </c>
      <c r="AV174" s="9" t="e">
        <f t="shared" si="86"/>
        <v>#N/A</v>
      </c>
      <c r="AW174" s="9" t="e">
        <f t="shared" si="76"/>
        <v>#N/A</v>
      </c>
      <c r="AX174" s="9" t="e">
        <f t="shared" si="77"/>
        <v>#N/A</v>
      </c>
      <c r="AY174" s="9" t="e">
        <f t="shared" si="78"/>
        <v>#N/A</v>
      </c>
      <c r="AZ174" s="9" t="e">
        <f t="shared" si="79"/>
        <v>#N/A</v>
      </c>
      <c r="BA174" s="1" t="e">
        <f t="shared" si="87"/>
        <v>#N/A</v>
      </c>
      <c r="BB174" s="7"/>
      <c r="BC174" s="7"/>
      <c r="BD174" s="7"/>
      <c r="BE174" s="7"/>
      <c r="BF174" s="7"/>
      <c r="BG174" s="7"/>
      <c r="BH174" s="7"/>
      <c r="BI174" s="7"/>
      <c r="BJ174" s="7">
        <f t="shared" si="92"/>
        <v>176</v>
      </c>
      <c r="BK174" s="7">
        <f t="shared" si="92"/>
        <v>161</v>
      </c>
      <c r="BM174" s="74"/>
      <c r="BT174" s="7"/>
      <c r="BU174" s="7"/>
      <c r="BV174" s="7"/>
      <c r="BW174" s="7"/>
      <c r="BX174" s="7"/>
      <c r="CA174" s="7"/>
      <c r="CB174" s="7"/>
      <c r="CC174" s="7"/>
      <c r="CD174" s="7"/>
      <c r="CE174" s="7"/>
      <c r="CF174" s="7"/>
      <c r="CG174" s="7"/>
    </row>
    <row r="175" spans="1:85" s="1" customFormat="1" x14ac:dyDescent="0.3">
      <c r="A175" s="7"/>
      <c r="B175" s="1" t="e">
        <f t="shared" si="68"/>
        <v>#N/A</v>
      </c>
      <c r="J175" s="5"/>
      <c r="K175" s="5"/>
      <c r="L175" s="5"/>
      <c r="M175" s="111"/>
      <c r="Y175" s="114"/>
      <c r="AA175" s="1">
        <f t="shared" si="80"/>
        <v>0</v>
      </c>
      <c r="AB175" s="1">
        <f t="shared" si="80"/>
        <v>0</v>
      </c>
      <c r="AC175" s="1">
        <f t="shared" si="81"/>
        <v>0</v>
      </c>
      <c r="AD175" s="1">
        <f t="shared" si="82"/>
        <v>0</v>
      </c>
      <c r="AE175" s="1" t="str">
        <f t="shared" si="88"/>
        <v/>
      </c>
      <c r="AF175" s="1" t="str">
        <f t="shared" si="83"/>
        <v/>
      </c>
      <c r="AG175" s="1" t="str">
        <f t="shared" si="83"/>
        <v/>
      </c>
      <c r="AH175" s="1" t="str">
        <f t="shared" si="83"/>
        <v/>
      </c>
      <c r="AI175" s="1" t="e">
        <f t="shared" si="89"/>
        <v>#N/A</v>
      </c>
      <c r="AJ175" s="9" t="e">
        <f t="shared" si="69"/>
        <v>#N/A</v>
      </c>
      <c r="AK175" s="9" t="e">
        <f t="shared" si="70"/>
        <v>#N/A</v>
      </c>
      <c r="AL175" s="9" t="e">
        <f t="shared" si="71"/>
        <v>#N/A</v>
      </c>
      <c r="AM175" s="9" t="e">
        <f t="shared" si="72"/>
        <v>#N/A</v>
      </c>
      <c r="AN175" s="9" t="e">
        <f t="shared" si="73"/>
        <v>#N/A</v>
      </c>
      <c r="AO175" s="9" t="e">
        <f t="shared" si="74"/>
        <v>#N/A</v>
      </c>
      <c r="AP175" s="1" t="str">
        <f t="shared" si="84"/>
        <v/>
      </c>
      <c r="AQ175" s="1" t="str">
        <f t="shared" si="84"/>
        <v/>
      </c>
      <c r="AS175" s="1" t="str">
        <f t="shared" si="85"/>
        <v/>
      </c>
      <c r="AT175" s="1" t="e">
        <f t="shared" si="90"/>
        <v>#N/A</v>
      </c>
      <c r="AU175" s="1" t="e">
        <f t="shared" si="75"/>
        <v>#N/A</v>
      </c>
      <c r="AV175" s="9" t="e">
        <f t="shared" si="86"/>
        <v>#N/A</v>
      </c>
      <c r="AW175" s="9" t="e">
        <f t="shared" si="76"/>
        <v>#N/A</v>
      </c>
      <c r="AX175" s="9" t="e">
        <f t="shared" si="77"/>
        <v>#N/A</v>
      </c>
      <c r="AY175" s="9" t="e">
        <f t="shared" si="78"/>
        <v>#N/A</v>
      </c>
      <c r="AZ175" s="9" t="e">
        <f t="shared" si="79"/>
        <v>#N/A</v>
      </c>
      <c r="BA175" s="1" t="e">
        <f t="shared" si="87"/>
        <v>#N/A</v>
      </c>
      <c r="BB175" s="7"/>
      <c r="BC175" s="7"/>
      <c r="BD175" s="7"/>
      <c r="BE175" s="7"/>
      <c r="BF175" s="7"/>
      <c r="BG175" s="7"/>
      <c r="BH175" s="7"/>
      <c r="BI175" s="7"/>
      <c r="BJ175" s="7">
        <f t="shared" si="92"/>
        <v>177</v>
      </c>
      <c r="BK175" s="7">
        <f t="shared" si="92"/>
        <v>162</v>
      </c>
      <c r="BM175" s="74"/>
      <c r="BT175" s="7"/>
      <c r="BU175" s="7"/>
      <c r="BV175" s="7"/>
      <c r="BW175" s="7"/>
      <c r="BX175" s="7"/>
      <c r="CA175" s="7"/>
      <c r="CB175" s="7"/>
      <c r="CC175" s="7"/>
      <c r="CD175" s="7"/>
      <c r="CE175" s="7"/>
      <c r="CF175" s="7"/>
      <c r="CG175" s="7"/>
    </row>
    <row r="176" spans="1:85" s="1" customFormat="1" x14ac:dyDescent="0.3">
      <c r="A176" s="7"/>
      <c r="B176" s="1" t="e">
        <f t="shared" si="68"/>
        <v>#N/A</v>
      </c>
      <c r="J176" s="5"/>
      <c r="K176" s="5"/>
      <c r="L176" s="5"/>
      <c r="M176" s="111"/>
      <c r="Y176" s="114"/>
      <c r="AA176" s="1">
        <f t="shared" si="80"/>
        <v>0</v>
      </c>
      <c r="AB176" s="1">
        <f t="shared" si="80"/>
        <v>0</v>
      </c>
      <c r="AC176" s="1">
        <f t="shared" si="81"/>
        <v>0</v>
      </c>
      <c r="AD176" s="1">
        <f t="shared" si="82"/>
        <v>0</v>
      </c>
      <c r="AE176" s="1" t="str">
        <f t="shared" si="88"/>
        <v/>
      </c>
      <c r="AF176" s="1" t="str">
        <f t="shared" si="83"/>
        <v/>
      </c>
      <c r="AG176" s="1" t="str">
        <f t="shared" si="83"/>
        <v/>
      </c>
      <c r="AH176" s="1" t="str">
        <f t="shared" si="83"/>
        <v/>
      </c>
      <c r="AI176" s="1" t="e">
        <f t="shared" si="89"/>
        <v>#N/A</v>
      </c>
      <c r="AJ176" s="9" t="e">
        <f t="shared" si="69"/>
        <v>#N/A</v>
      </c>
      <c r="AK176" s="9" t="e">
        <f t="shared" si="70"/>
        <v>#N/A</v>
      </c>
      <c r="AL176" s="9" t="e">
        <f t="shared" si="71"/>
        <v>#N/A</v>
      </c>
      <c r="AM176" s="9" t="e">
        <f t="shared" si="72"/>
        <v>#N/A</v>
      </c>
      <c r="AN176" s="9" t="e">
        <f t="shared" si="73"/>
        <v>#N/A</v>
      </c>
      <c r="AO176" s="9" t="e">
        <f t="shared" si="74"/>
        <v>#N/A</v>
      </c>
      <c r="AP176" s="1" t="str">
        <f t="shared" si="84"/>
        <v/>
      </c>
      <c r="AQ176" s="1" t="str">
        <f t="shared" si="84"/>
        <v/>
      </c>
      <c r="AS176" s="1" t="str">
        <f t="shared" si="85"/>
        <v/>
      </c>
      <c r="AT176" s="1" t="e">
        <f t="shared" si="90"/>
        <v>#N/A</v>
      </c>
      <c r="AU176" s="1" t="e">
        <f t="shared" si="75"/>
        <v>#N/A</v>
      </c>
      <c r="AV176" s="9" t="e">
        <f t="shared" si="86"/>
        <v>#N/A</v>
      </c>
      <c r="AW176" s="9" t="e">
        <f t="shared" si="76"/>
        <v>#N/A</v>
      </c>
      <c r="AX176" s="9" t="e">
        <f t="shared" si="77"/>
        <v>#N/A</v>
      </c>
      <c r="AY176" s="9" t="e">
        <f t="shared" si="78"/>
        <v>#N/A</v>
      </c>
      <c r="AZ176" s="9" t="e">
        <f t="shared" si="79"/>
        <v>#N/A</v>
      </c>
      <c r="BA176" s="1" t="e">
        <f t="shared" si="87"/>
        <v>#N/A</v>
      </c>
      <c r="BB176" s="7"/>
      <c r="BC176" s="7"/>
      <c r="BD176" s="7"/>
      <c r="BE176" s="7"/>
      <c r="BF176" s="7"/>
      <c r="BG176" s="7"/>
      <c r="BH176" s="7"/>
      <c r="BI176" s="7"/>
      <c r="BJ176" s="7">
        <f t="shared" ref="BJ176:BK191" si="93">+BJ175+1</f>
        <v>178</v>
      </c>
      <c r="BK176" s="7">
        <f t="shared" si="93"/>
        <v>163</v>
      </c>
      <c r="BM176" s="74"/>
      <c r="BT176" s="7"/>
      <c r="BU176" s="7"/>
      <c r="BV176" s="7"/>
      <c r="BW176" s="7"/>
      <c r="BX176" s="7"/>
      <c r="CA176" s="7"/>
      <c r="CB176" s="7"/>
      <c r="CC176" s="7"/>
      <c r="CD176" s="7"/>
      <c r="CE176" s="7"/>
      <c r="CF176" s="7"/>
      <c r="CG176" s="7"/>
    </row>
    <row r="177" spans="1:85" s="1" customFormat="1" x14ac:dyDescent="0.3">
      <c r="A177" s="7"/>
      <c r="B177" s="1" t="e">
        <f t="shared" si="68"/>
        <v>#N/A</v>
      </c>
      <c r="J177" s="5"/>
      <c r="K177" s="5"/>
      <c r="L177" s="5"/>
      <c r="M177" s="111"/>
      <c r="Y177" s="114"/>
      <c r="AA177" s="1">
        <f t="shared" si="80"/>
        <v>0</v>
      </c>
      <c r="AB177" s="1">
        <f t="shared" si="80"/>
        <v>0</v>
      </c>
      <c r="AC177" s="1">
        <f t="shared" si="81"/>
        <v>0</v>
      </c>
      <c r="AD177" s="1">
        <f t="shared" si="82"/>
        <v>0</v>
      </c>
      <c r="AE177" s="1" t="str">
        <f t="shared" si="88"/>
        <v/>
      </c>
      <c r="AF177" s="1" t="str">
        <f t="shared" si="83"/>
        <v/>
      </c>
      <c r="AG177" s="1" t="str">
        <f t="shared" si="83"/>
        <v/>
      </c>
      <c r="AH177" s="1" t="str">
        <f t="shared" si="83"/>
        <v/>
      </c>
      <c r="AI177" s="1" t="e">
        <f t="shared" si="89"/>
        <v>#N/A</v>
      </c>
      <c r="AJ177" s="9" t="e">
        <f t="shared" si="69"/>
        <v>#N/A</v>
      </c>
      <c r="AK177" s="9" t="e">
        <f t="shared" si="70"/>
        <v>#N/A</v>
      </c>
      <c r="AL177" s="9" t="e">
        <f t="shared" si="71"/>
        <v>#N/A</v>
      </c>
      <c r="AM177" s="9" t="e">
        <f t="shared" si="72"/>
        <v>#N/A</v>
      </c>
      <c r="AN177" s="9" t="e">
        <f t="shared" si="73"/>
        <v>#N/A</v>
      </c>
      <c r="AO177" s="9" t="e">
        <f t="shared" si="74"/>
        <v>#N/A</v>
      </c>
      <c r="AP177" s="1" t="str">
        <f t="shared" si="84"/>
        <v/>
      </c>
      <c r="AQ177" s="1" t="str">
        <f t="shared" si="84"/>
        <v/>
      </c>
      <c r="AS177" s="1" t="str">
        <f t="shared" si="85"/>
        <v/>
      </c>
      <c r="AT177" s="1" t="e">
        <f t="shared" si="90"/>
        <v>#N/A</v>
      </c>
      <c r="AU177" s="1" t="e">
        <f t="shared" si="75"/>
        <v>#N/A</v>
      </c>
      <c r="AV177" s="9" t="e">
        <f t="shared" si="86"/>
        <v>#N/A</v>
      </c>
      <c r="AW177" s="9" t="e">
        <f t="shared" si="76"/>
        <v>#N/A</v>
      </c>
      <c r="AX177" s="9" t="e">
        <f t="shared" si="77"/>
        <v>#N/A</v>
      </c>
      <c r="AY177" s="9" t="e">
        <f t="shared" si="78"/>
        <v>#N/A</v>
      </c>
      <c r="AZ177" s="9" t="e">
        <f t="shared" si="79"/>
        <v>#N/A</v>
      </c>
      <c r="BA177" s="1" t="e">
        <f t="shared" si="87"/>
        <v>#N/A</v>
      </c>
      <c r="BB177" s="7"/>
      <c r="BC177" s="7"/>
      <c r="BD177" s="7"/>
      <c r="BE177" s="7"/>
      <c r="BF177" s="7"/>
      <c r="BG177" s="7"/>
      <c r="BH177" s="7"/>
      <c r="BI177" s="7"/>
      <c r="BJ177" s="7">
        <f t="shared" si="93"/>
        <v>179</v>
      </c>
      <c r="BK177" s="7">
        <f t="shared" si="93"/>
        <v>164</v>
      </c>
      <c r="BM177" s="74"/>
      <c r="BT177" s="7"/>
      <c r="BU177" s="7"/>
      <c r="BV177" s="7"/>
      <c r="BW177" s="7"/>
      <c r="BX177" s="7"/>
      <c r="CA177" s="7"/>
      <c r="CB177" s="7"/>
      <c r="CC177" s="7"/>
      <c r="CD177" s="7"/>
      <c r="CE177" s="7"/>
      <c r="CF177" s="7"/>
      <c r="CG177" s="7"/>
    </row>
    <row r="178" spans="1:85" s="1" customFormat="1" x14ac:dyDescent="0.3">
      <c r="A178" s="7"/>
      <c r="B178" s="1" t="e">
        <f t="shared" si="68"/>
        <v>#N/A</v>
      </c>
      <c r="J178" s="5"/>
      <c r="K178" s="5"/>
      <c r="L178" s="5"/>
      <c r="M178" s="111"/>
      <c r="Y178" s="114"/>
      <c r="AA178" s="1">
        <f t="shared" si="80"/>
        <v>0</v>
      </c>
      <c r="AB178" s="1">
        <f t="shared" si="80"/>
        <v>0</v>
      </c>
      <c r="AC178" s="1">
        <f t="shared" si="81"/>
        <v>0</v>
      </c>
      <c r="AD178" s="1">
        <f t="shared" si="82"/>
        <v>0</v>
      </c>
      <c r="AE178" s="1" t="str">
        <f t="shared" si="88"/>
        <v/>
      </c>
      <c r="AF178" s="1" t="str">
        <f t="shared" si="83"/>
        <v/>
      </c>
      <c r="AG178" s="1" t="str">
        <f t="shared" si="83"/>
        <v/>
      </c>
      <c r="AH178" s="1" t="str">
        <f t="shared" si="83"/>
        <v/>
      </c>
      <c r="AI178" s="1" t="e">
        <f t="shared" si="89"/>
        <v>#N/A</v>
      </c>
      <c r="AJ178" s="9" t="e">
        <f t="shared" si="69"/>
        <v>#N/A</v>
      </c>
      <c r="AK178" s="9" t="e">
        <f t="shared" si="70"/>
        <v>#N/A</v>
      </c>
      <c r="AL178" s="9" t="e">
        <f t="shared" si="71"/>
        <v>#N/A</v>
      </c>
      <c r="AM178" s="9" t="e">
        <f t="shared" si="72"/>
        <v>#N/A</v>
      </c>
      <c r="AN178" s="9" t="e">
        <f t="shared" si="73"/>
        <v>#N/A</v>
      </c>
      <c r="AO178" s="9" t="e">
        <f t="shared" si="74"/>
        <v>#N/A</v>
      </c>
      <c r="AP178" s="1" t="str">
        <f t="shared" si="84"/>
        <v/>
      </c>
      <c r="AQ178" s="1" t="str">
        <f t="shared" si="84"/>
        <v/>
      </c>
      <c r="AS178" s="1" t="str">
        <f t="shared" si="85"/>
        <v/>
      </c>
      <c r="AT178" s="1" t="e">
        <f t="shared" si="90"/>
        <v>#N/A</v>
      </c>
      <c r="AU178" s="1" t="e">
        <f t="shared" si="75"/>
        <v>#N/A</v>
      </c>
      <c r="AV178" s="9" t="e">
        <f t="shared" si="86"/>
        <v>#N/A</v>
      </c>
      <c r="AW178" s="9" t="e">
        <f t="shared" si="76"/>
        <v>#N/A</v>
      </c>
      <c r="AX178" s="9" t="e">
        <f t="shared" si="77"/>
        <v>#N/A</v>
      </c>
      <c r="AY178" s="9" t="e">
        <f t="shared" si="78"/>
        <v>#N/A</v>
      </c>
      <c r="AZ178" s="9" t="e">
        <f t="shared" si="79"/>
        <v>#N/A</v>
      </c>
      <c r="BA178" s="1" t="e">
        <f t="shared" si="87"/>
        <v>#N/A</v>
      </c>
      <c r="BB178" s="7"/>
      <c r="BC178" s="7"/>
      <c r="BD178" s="7"/>
      <c r="BE178" s="7"/>
      <c r="BF178" s="7"/>
      <c r="BG178" s="7"/>
      <c r="BH178" s="7"/>
      <c r="BI178" s="7"/>
      <c r="BJ178" s="7">
        <f t="shared" si="93"/>
        <v>180</v>
      </c>
      <c r="BK178" s="7">
        <f t="shared" si="93"/>
        <v>165</v>
      </c>
      <c r="BM178" s="74"/>
      <c r="BT178" s="7"/>
      <c r="BU178" s="7"/>
      <c r="BV178" s="7"/>
      <c r="BW178" s="7"/>
      <c r="BX178" s="7"/>
      <c r="CA178" s="7"/>
      <c r="CB178" s="7"/>
      <c r="CC178" s="7"/>
      <c r="CD178" s="7"/>
      <c r="CE178" s="7"/>
      <c r="CF178" s="7"/>
      <c r="CG178" s="7"/>
    </row>
    <row r="179" spans="1:85" s="1" customFormat="1" x14ac:dyDescent="0.3">
      <c r="A179" s="7"/>
      <c r="B179" s="1" t="e">
        <f t="shared" si="68"/>
        <v>#N/A</v>
      </c>
      <c r="J179" s="5"/>
      <c r="K179" s="5"/>
      <c r="L179" s="5"/>
      <c r="M179" s="111"/>
      <c r="Y179" s="114"/>
      <c r="AA179" s="1">
        <f t="shared" si="80"/>
        <v>0</v>
      </c>
      <c r="AB179" s="1">
        <f t="shared" si="80"/>
        <v>0</v>
      </c>
      <c r="AC179" s="1">
        <f t="shared" si="81"/>
        <v>0</v>
      </c>
      <c r="AD179" s="1">
        <f t="shared" si="82"/>
        <v>0</v>
      </c>
      <c r="AE179" s="1" t="str">
        <f t="shared" si="88"/>
        <v/>
      </c>
      <c r="AF179" s="1" t="str">
        <f t="shared" si="83"/>
        <v/>
      </c>
      <c r="AG179" s="1" t="str">
        <f t="shared" si="83"/>
        <v/>
      </c>
      <c r="AH179" s="1" t="str">
        <f t="shared" si="83"/>
        <v/>
      </c>
      <c r="AI179" s="1" t="e">
        <f t="shared" si="89"/>
        <v>#N/A</v>
      </c>
      <c r="AJ179" s="9" t="e">
        <f t="shared" si="69"/>
        <v>#N/A</v>
      </c>
      <c r="AK179" s="9" t="e">
        <f t="shared" si="70"/>
        <v>#N/A</v>
      </c>
      <c r="AL179" s="9" t="e">
        <f t="shared" si="71"/>
        <v>#N/A</v>
      </c>
      <c r="AM179" s="9" t="e">
        <f t="shared" si="72"/>
        <v>#N/A</v>
      </c>
      <c r="AN179" s="9" t="e">
        <f t="shared" si="73"/>
        <v>#N/A</v>
      </c>
      <c r="AO179" s="9" t="e">
        <f t="shared" si="74"/>
        <v>#N/A</v>
      </c>
      <c r="AP179" s="1" t="str">
        <f t="shared" si="84"/>
        <v/>
      </c>
      <c r="AQ179" s="1" t="str">
        <f t="shared" si="84"/>
        <v/>
      </c>
      <c r="AS179" s="1" t="str">
        <f t="shared" si="85"/>
        <v/>
      </c>
      <c r="AT179" s="1" t="e">
        <f t="shared" si="90"/>
        <v>#N/A</v>
      </c>
      <c r="AU179" s="1" t="e">
        <f t="shared" si="75"/>
        <v>#N/A</v>
      </c>
      <c r="AV179" s="9" t="e">
        <f t="shared" si="86"/>
        <v>#N/A</v>
      </c>
      <c r="AW179" s="9" t="e">
        <f t="shared" si="76"/>
        <v>#N/A</v>
      </c>
      <c r="AX179" s="9" t="e">
        <f t="shared" si="77"/>
        <v>#N/A</v>
      </c>
      <c r="AY179" s="9" t="e">
        <f t="shared" si="78"/>
        <v>#N/A</v>
      </c>
      <c r="AZ179" s="9" t="e">
        <f t="shared" si="79"/>
        <v>#N/A</v>
      </c>
      <c r="BA179" s="1" t="e">
        <f t="shared" si="87"/>
        <v>#N/A</v>
      </c>
      <c r="BB179" s="7"/>
      <c r="BC179" s="7"/>
      <c r="BD179" s="7"/>
      <c r="BE179" s="7"/>
      <c r="BF179" s="7"/>
      <c r="BG179" s="7"/>
      <c r="BH179" s="7"/>
      <c r="BI179" s="7"/>
      <c r="BJ179" s="7">
        <f t="shared" si="93"/>
        <v>181</v>
      </c>
      <c r="BK179" s="7">
        <f t="shared" si="93"/>
        <v>166</v>
      </c>
      <c r="BM179" s="74"/>
      <c r="BT179" s="7"/>
      <c r="BU179" s="7"/>
      <c r="BV179" s="7"/>
      <c r="BW179" s="7"/>
      <c r="BX179" s="7"/>
      <c r="CA179" s="7"/>
      <c r="CB179" s="7"/>
      <c r="CC179" s="7"/>
      <c r="CD179" s="7"/>
      <c r="CE179" s="7"/>
      <c r="CF179" s="7"/>
      <c r="CG179" s="7"/>
    </row>
    <row r="180" spans="1:85" s="1" customFormat="1" x14ac:dyDescent="0.3">
      <c r="A180" s="7"/>
      <c r="B180" s="1" t="e">
        <f t="shared" si="68"/>
        <v>#N/A</v>
      </c>
      <c r="J180" s="5"/>
      <c r="K180" s="5"/>
      <c r="L180" s="5"/>
      <c r="M180" s="111"/>
      <c r="Y180" s="114"/>
      <c r="AA180" s="1">
        <f t="shared" si="80"/>
        <v>0</v>
      </c>
      <c r="AB180" s="1">
        <f t="shared" si="80"/>
        <v>0</v>
      </c>
      <c r="AC180" s="1">
        <f t="shared" si="81"/>
        <v>0</v>
      </c>
      <c r="AD180" s="1">
        <f t="shared" si="82"/>
        <v>0</v>
      </c>
      <c r="AE180" s="1" t="str">
        <f t="shared" si="88"/>
        <v/>
      </c>
      <c r="AF180" s="1" t="str">
        <f t="shared" si="83"/>
        <v/>
      </c>
      <c r="AG180" s="1" t="str">
        <f t="shared" si="83"/>
        <v/>
      </c>
      <c r="AH180" s="1" t="str">
        <f t="shared" si="83"/>
        <v/>
      </c>
      <c r="AI180" s="1" t="e">
        <f t="shared" si="89"/>
        <v>#N/A</v>
      </c>
      <c r="AJ180" s="9" t="e">
        <f t="shared" si="69"/>
        <v>#N/A</v>
      </c>
      <c r="AK180" s="9" t="e">
        <f t="shared" si="70"/>
        <v>#N/A</v>
      </c>
      <c r="AL180" s="9" t="e">
        <f t="shared" si="71"/>
        <v>#N/A</v>
      </c>
      <c r="AM180" s="9" t="e">
        <f t="shared" si="72"/>
        <v>#N/A</v>
      </c>
      <c r="AN180" s="9" t="e">
        <f t="shared" si="73"/>
        <v>#N/A</v>
      </c>
      <c r="AO180" s="9" t="e">
        <f t="shared" si="74"/>
        <v>#N/A</v>
      </c>
      <c r="AP180" s="1" t="str">
        <f t="shared" si="84"/>
        <v/>
      </c>
      <c r="AQ180" s="1" t="str">
        <f t="shared" si="84"/>
        <v/>
      </c>
      <c r="AS180" s="1" t="str">
        <f t="shared" si="85"/>
        <v/>
      </c>
      <c r="AT180" s="1" t="e">
        <f t="shared" si="90"/>
        <v>#N/A</v>
      </c>
      <c r="AU180" s="1" t="e">
        <f t="shared" si="75"/>
        <v>#N/A</v>
      </c>
      <c r="AV180" s="9" t="e">
        <f t="shared" si="86"/>
        <v>#N/A</v>
      </c>
      <c r="AW180" s="9" t="e">
        <f t="shared" si="76"/>
        <v>#N/A</v>
      </c>
      <c r="AX180" s="9" t="e">
        <f t="shared" si="77"/>
        <v>#N/A</v>
      </c>
      <c r="AY180" s="9" t="e">
        <f t="shared" si="78"/>
        <v>#N/A</v>
      </c>
      <c r="AZ180" s="9" t="e">
        <f t="shared" si="79"/>
        <v>#N/A</v>
      </c>
      <c r="BA180" s="1" t="e">
        <f t="shared" si="87"/>
        <v>#N/A</v>
      </c>
      <c r="BB180" s="7"/>
      <c r="BC180" s="7"/>
      <c r="BD180" s="7"/>
      <c r="BE180" s="7"/>
      <c r="BF180" s="7"/>
      <c r="BG180" s="7"/>
      <c r="BH180" s="7"/>
      <c r="BI180" s="7"/>
      <c r="BJ180" s="7">
        <f t="shared" si="93"/>
        <v>182</v>
      </c>
      <c r="BK180" s="7">
        <f t="shared" si="93"/>
        <v>167</v>
      </c>
      <c r="BM180" s="74"/>
      <c r="BT180" s="7"/>
      <c r="BU180" s="7"/>
      <c r="BV180" s="7"/>
      <c r="BW180" s="7"/>
      <c r="BX180" s="7"/>
      <c r="CA180" s="7"/>
      <c r="CB180" s="7"/>
      <c r="CC180" s="7"/>
      <c r="CD180" s="7"/>
      <c r="CE180" s="7"/>
      <c r="CF180" s="7"/>
      <c r="CG180" s="7"/>
    </row>
    <row r="181" spans="1:85" s="1" customFormat="1" x14ac:dyDescent="0.3">
      <c r="A181" s="7"/>
      <c r="B181" s="1" t="e">
        <f t="shared" si="68"/>
        <v>#N/A</v>
      </c>
      <c r="J181" s="5"/>
      <c r="K181" s="5"/>
      <c r="L181" s="5"/>
      <c r="M181" s="111"/>
      <c r="Y181" s="114"/>
      <c r="AA181" s="1">
        <f t="shared" si="80"/>
        <v>0</v>
      </c>
      <c r="AB181" s="1">
        <f t="shared" si="80"/>
        <v>0</v>
      </c>
      <c r="AC181" s="1">
        <f t="shared" si="81"/>
        <v>0</v>
      </c>
      <c r="AD181" s="1">
        <f t="shared" si="82"/>
        <v>0</v>
      </c>
      <c r="AE181" s="1" t="str">
        <f t="shared" si="88"/>
        <v/>
      </c>
      <c r="AF181" s="1" t="str">
        <f t="shared" si="83"/>
        <v/>
      </c>
      <c r="AG181" s="1" t="str">
        <f t="shared" si="83"/>
        <v/>
      </c>
      <c r="AH181" s="1" t="str">
        <f t="shared" si="83"/>
        <v/>
      </c>
      <c r="AI181" s="1" t="e">
        <f t="shared" si="89"/>
        <v>#N/A</v>
      </c>
      <c r="AJ181" s="9" t="e">
        <f t="shared" si="69"/>
        <v>#N/A</v>
      </c>
      <c r="AK181" s="9" t="e">
        <f t="shared" si="70"/>
        <v>#N/A</v>
      </c>
      <c r="AL181" s="9" t="e">
        <f t="shared" si="71"/>
        <v>#N/A</v>
      </c>
      <c r="AM181" s="9" t="e">
        <f t="shared" si="72"/>
        <v>#N/A</v>
      </c>
      <c r="AN181" s="9" t="e">
        <f t="shared" si="73"/>
        <v>#N/A</v>
      </c>
      <c r="AO181" s="9" t="e">
        <f t="shared" si="74"/>
        <v>#N/A</v>
      </c>
      <c r="AP181" s="1" t="str">
        <f t="shared" si="84"/>
        <v/>
      </c>
      <c r="AQ181" s="1" t="str">
        <f t="shared" si="84"/>
        <v/>
      </c>
      <c r="AS181" s="1" t="str">
        <f t="shared" si="85"/>
        <v/>
      </c>
      <c r="AT181" s="1" t="e">
        <f t="shared" si="90"/>
        <v>#N/A</v>
      </c>
      <c r="AU181" s="1" t="e">
        <f t="shared" si="75"/>
        <v>#N/A</v>
      </c>
      <c r="AV181" s="9" t="e">
        <f t="shared" si="86"/>
        <v>#N/A</v>
      </c>
      <c r="AW181" s="9" t="e">
        <f t="shared" si="76"/>
        <v>#N/A</v>
      </c>
      <c r="AX181" s="9" t="e">
        <f t="shared" si="77"/>
        <v>#N/A</v>
      </c>
      <c r="AY181" s="9" t="e">
        <f t="shared" si="78"/>
        <v>#N/A</v>
      </c>
      <c r="AZ181" s="9" t="e">
        <f t="shared" si="79"/>
        <v>#N/A</v>
      </c>
      <c r="BA181" s="1" t="e">
        <f t="shared" si="87"/>
        <v>#N/A</v>
      </c>
      <c r="BB181" s="7"/>
      <c r="BC181" s="7"/>
      <c r="BD181" s="7"/>
      <c r="BE181" s="7"/>
      <c r="BF181" s="7"/>
      <c r="BG181" s="7"/>
      <c r="BH181" s="7"/>
      <c r="BI181" s="7"/>
      <c r="BJ181" s="7">
        <f t="shared" si="93"/>
        <v>183</v>
      </c>
      <c r="BK181" s="7">
        <f t="shared" si="93"/>
        <v>168</v>
      </c>
      <c r="BM181" s="74"/>
      <c r="BT181" s="7"/>
      <c r="BU181" s="7"/>
      <c r="BV181" s="7"/>
      <c r="BW181" s="7"/>
      <c r="BX181" s="7"/>
      <c r="CA181" s="7"/>
      <c r="CB181" s="7"/>
      <c r="CC181" s="7"/>
      <c r="CD181" s="7"/>
      <c r="CE181" s="7"/>
      <c r="CF181" s="7"/>
      <c r="CG181" s="7"/>
    </row>
    <row r="182" spans="1:85" s="1" customFormat="1" x14ac:dyDescent="0.3">
      <c r="A182" s="7"/>
      <c r="B182" s="1" t="e">
        <f t="shared" si="68"/>
        <v>#N/A</v>
      </c>
      <c r="J182" s="5"/>
      <c r="K182" s="5"/>
      <c r="L182" s="5"/>
      <c r="M182" s="111"/>
      <c r="Y182" s="114"/>
      <c r="AA182" s="1">
        <f t="shared" si="80"/>
        <v>0</v>
      </c>
      <c r="AB182" s="1">
        <f t="shared" si="80"/>
        <v>0</v>
      </c>
      <c r="AC182" s="1">
        <f t="shared" si="81"/>
        <v>0</v>
      </c>
      <c r="AD182" s="1">
        <f t="shared" si="82"/>
        <v>0</v>
      </c>
      <c r="AE182" s="1" t="str">
        <f t="shared" si="88"/>
        <v/>
      </c>
      <c r="AF182" s="1" t="str">
        <f t="shared" si="83"/>
        <v/>
      </c>
      <c r="AG182" s="1" t="str">
        <f t="shared" si="83"/>
        <v/>
      </c>
      <c r="AH182" s="1" t="str">
        <f t="shared" si="83"/>
        <v/>
      </c>
      <c r="AI182" s="1" t="e">
        <f t="shared" si="89"/>
        <v>#N/A</v>
      </c>
      <c r="AJ182" s="9" t="e">
        <f t="shared" si="69"/>
        <v>#N/A</v>
      </c>
      <c r="AK182" s="9" t="e">
        <f t="shared" si="70"/>
        <v>#N/A</v>
      </c>
      <c r="AL182" s="9" t="e">
        <f t="shared" si="71"/>
        <v>#N/A</v>
      </c>
      <c r="AM182" s="9" t="e">
        <f t="shared" si="72"/>
        <v>#N/A</v>
      </c>
      <c r="AN182" s="9" t="e">
        <f t="shared" si="73"/>
        <v>#N/A</v>
      </c>
      <c r="AO182" s="9" t="e">
        <f t="shared" si="74"/>
        <v>#N/A</v>
      </c>
      <c r="AP182" s="1" t="str">
        <f t="shared" si="84"/>
        <v/>
      </c>
      <c r="AQ182" s="1" t="str">
        <f t="shared" si="84"/>
        <v/>
      </c>
      <c r="AS182" s="1" t="str">
        <f t="shared" si="85"/>
        <v/>
      </c>
      <c r="AT182" s="1" t="e">
        <f t="shared" si="90"/>
        <v>#N/A</v>
      </c>
      <c r="AU182" s="1" t="e">
        <f t="shared" si="75"/>
        <v>#N/A</v>
      </c>
      <c r="AV182" s="9" t="e">
        <f t="shared" si="86"/>
        <v>#N/A</v>
      </c>
      <c r="AW182" s="9" t="e">
        <f t="shared" si="76"/>
        <v>#N/A</v>
      </c>
      <c r="AX182" s="9" t="e">
        <f t="shared" si="77"/>
        <v>#N/A</v>
      </c>
      <c r="AY182" s="9" t="e">
        <f t="shared" si="78"/>
        <v>#N/A</v>
      </c>
      <c r="AZ182" s="9" t="e">
        <f t="shared" si="79"/>
        <v>#N/A</v>
      </c>
      <c r="BA182" s="1" t="e">
        <f t="shared" si="87"/>
        <v>#N/A</v>
      </c>
      <c r="BB182" s="7"/>
      <c r="BC182" s="7"/>
      <c r="BD182" s="7"/>
      <c r="BE182" s="7"/>
      <c r="BF182" s="7"/>
      <c r="BG182" s="7"/>
      <c r="BH182" s="7"/>
      <c r="BI182" s="7"/>
      <c r="BJ182" s="7">
        <f t="shared" si="93"/>
        <v>184</v>
      </c>
      <c r="BK182" s="7">
        <f t="shared" si="93"/>
        <v>169</v>
      </c>
      <c r="BM182" s="74"/>
      <c r="BT182" s="7"/>
      <c r="BU182" s="7"/>
      <c r="BV182" s="7"/>
      <c r="BW182" s="7"/>
      <c r="BX182" s="7"/>
      <c r="CA182" s="7"/>
      <c r="CB182" s="7"/>
      <c r="CC182" s="7"/>
      <c r="CD182" s="7"/>
      <c r="CE182" s="7"/>
      <c r="CF182" s="7"/>
      <c r="CG182" s="7"/>
    </row>
    <row r="183" spans="1:85" s="1" customFormat="1" x14ac:dyDescent="0.3">
      <c r="A183" s="7"/>
      <c r="B183" s="1" t="e">
        <f t="shared" si="68"/>
        <v>#N/A</v>
      </c>
      <c r="J183" s="5"/>
      <c r="K183" s="5"/>
      <c r="L183" s="5"/>
      <c r="M183" s="111"/>
      <c r="Y183" s="114"/>
      <c r="AA183" s="1">
        <f t="shared" si="80"/>
        <v>0</v>
      </c>
      <c r="AB183" s="1">
        <f t="shared" si="80"/>
        <v>0</v>
      </c>
      <c r="AC183" s="1">
        <f t="shared" si="81"/>
        <v>0</v>
      </c>
      <c r="AD183" s="1">
        <f t="shared" si="82"/>
        <v>0</v>
      </c>
      <c r="AE183" s="1" t="str">
        <f t="shared" si="88"/>
        <v/>
      </c>
      <c r="AF183" s="1" t="str">
        <f t="shared" si="83"/>
        <v/>
      </c>
      <c r="AG183" s="1" t="str">
        <f t="shared" si="83"/>
        <v/>
      </c>
      <c r="AH183" s="1" t="str">
        <f t="shared" si="83"/>
        <v/>
      </c>
      <c r="AI183" s="1" t="e">
        <f t="shared" si="89"/>
        <v>#N/A</v>
      </c>
      <c r="AJ183" s="9" t="e">
        <f t="shared" si="69"/>
        <v>#N/A</v>
      </c>
      <c r="AK183" s="9" t="e">
        <f t="shared" si="70"/>
        <v>#N/A</v>
      </c>
      <c r="AL183" s="9" t="e">
        <f t="shared" si="71"/>
        <v>#N/A</v>
      </c>
      <c r="AM183" s="9" t="e">
        <f t="shared" si="72"/>
        <v>#N/A</v>
      </c>
      <c r="AN183" s="9" t="e">
        <f t="shared" si="73"/>
        <v>#N/A</v>
      </c>
      <c r="AO183" s="9" t="e">
        <f t="shared" si="74"/>
        <v>#N/A</v>
      </c>
      <c r="AP183" s="1" t="str">
        <f t="shared" si="84"/>
        <v/>
      </c>
      <c r="AQ183" s="1" t="str">
        <f t="shared" si="84"/>
        <v/>
      </c>
      <c r="AS183" s="1" t="str">
        <f t="shared" si="85"/>
        <v/>
      </c>
      <c r="AT183" s="1" t="e">
        <f t="shared" si="90"/>
        <v>#N/A</v>
      </c>
      <c r="AU183" s="1" t="e">
        <f t="shared" si="75"/>
        <v>#N/A</v>
      </c>
      <c r="AV183" s="9" t="e">
        <f t="shared" si="86"/>
        <v>#N/A</v>
      </c>
      <c r="AW183" s="9" t="e">
        <f t="shared" si="76"/>
        <v>#N/A</v>
      </c>
      <c r="AX183" s="9" t="e">
        <f t="shared" si="77"/>
        <v>#N/A</v>
      </c>
      <c r="AY183" s="9" t="e">
        <f t="shared" si="78"/>
        <v>#N/A</v>
      </c>
      <c r="AZ183" s="9" t="e">
        <f t="shared" si="79"/>
        <v>#N/A</v>
      </c>
      <c r="BA183" s="1" t="e">
        <f t="shared" si="87"/>
        <v>#N/A</v>
      </c>
      <c r="BB183" s="7"/>
      <c r="BC183" s="7"/>
      <c r="BD183" s="7"/>
      <c r="BE183" s="7"/>
      <c r="BF183" s="7"/>
      <c r="BG183" s="7"/>
      <c r="BH183" s="7"/>
      <c r="BI183" s="7"/>
      <c r="BJ183" s="7">
        <f t="shared" si="93"/>
        <v>185</v>
      </c>
      <c r="BK183" s="7">
        <f t="shared" si="93"/>
        <v>170</v>
      </c>
      <c r="BM183" s="74"/>
      <c r="BT183" s="7"/>
      <c r="BU183" s="7"/>
      <c r="BV183" s="7"/>
      <c r="BW183" s="7"/>
      <c r="BX183" s="7"/>
      <c r="CA183" s="7"/>
      <c r="CB183" s="7"/>
      <c r="CC183" s="7"/>
      <c r="CD183" s="7"/>
      <c r="CE183" s="7"/>
      <c r="CF183" s="7"/>
      <c r="CG183" s="7"/>
    </row>
    <row r="184" spans="1:85" s="1" customFormat="1" x14ac:dyDescent="0.3">
      <c r="A184" s="7"/>
      <c r="B184" s="1" t="e">
        <f t="shared" si="68"/>
        <v>#N/A</v>
      </c>
      <c r="J184" s="5"/>
      <c r="K184" s="5"/>
      <c r="L184" s="5"/>
      <c r="M184" s="111"/>
      <c r="Y184" s="114"/>
      <c r="AA184" s="1">
        <f t="shared" si="80"/>
        <v>0</v>
      </c>
      <c r="AB184" s="1">
        <f t="shared" si="80"/>
        <v>0</v>
      </c>
      <c r="AC184" s="1">
        <f t="shared" si="81"/>
        <v>0</v>
      </c>
      <c r="AD184" s="1">
        <f t="shared" si="82"/>
        <v>0</v>
      </c>
      <c r="AE184" s="1" t="str">
        <f t="shared" si="88"/>
        <v/>
      </c>
      <c r="AF184" s="1" t="str">
        <f t="shared" si="83"/>
        <v/>
      </c>
      <c r="AG184" s="1" t="str">
        <f t="shared" si="83"/>
        <v/>
      </c>
      <c r="AH184" s="1" t="str">
        <f t="shared" si="83"/>
        <v/>
      </c>
      <c r="AI184" s="1" t="e">
        <f t="shared" si="89"/>
        <v>#N/A</v>
      </c>
      <c r="AJ184" s="9" t="e">
        <f t="shared" si="69"/>
        <v>#N/A</v>
      </c>
      <c r="AK184" s="9" t="e">
        <f t="shared" si="70"/>
        <v>#N/A</v>
      </c>
      <c r="AL184" s="9" t="e">
        <f t="shared" si="71"/>
        <v>#N/A</v>
      </c>
      <c r="AM184" s="9" t="e">
        <f t="shared" si="72"/>
        <v>#N/A</v>
      </c>
      <c r="AN184" s="9" t="e">
        <f t="shared" si="73"/>
        <v>#N/A</v>
      </c>
      <c r="AO184" s="9" t="e">
        <f t="shared" si="74"/>
        <v>#N/A</v>
      </c>
      <c r="AP184" s="1" t="str">
        <f t="shared" si="84"/>
        <v/>
      </c>
      <c r="AQ184" s="1" t="str">
        <f t="shared" si="84"/>
        <v/>
      </c>
      <c r="AS184" s="1" t="str">
        <f t="shared" si="85"/>
        <v/>
      </c>
      <c r="AT184" s="1" t="e">
        <f t="shared" si="90"/>
        <v>#N/A</v>
      </c>
      <c r="AU184" s="1" t="e">
        <f t="shared" si="75"/>
        <v>#N/A</v>
      </c>
      <c r="AV184" s="9" t="e">
        <f t="shared" si="86"/>
        <v>#N/A</v>
      </c>
      <c r="AW184" s="9" t="e">
        <f t="shared" si="76"/>
        <v>#N/A</v>
      </c>
      <c r="AX184" s="9" t="e">
        <f t="shared" si="77"/>
        <v>#N/A</v>
      </c>
      <c r="AY184" s="9" t="e">
        <f t="shared" si="78"/>
        <v>#N/A</v>
      </c>
      <c r="AZ184" s="9" t="e">
        <f t="shared" si="79"/>
        <v>#N/A</v>
      </c>
      <c r="BA184" s="1" t="e">
        <f t="shared" si="87"/>
        <v>#N/A</v>
      </c>
      <c r="BB184" s="7"/>
      <c r="BC184" s="7"/>
      <c r="BD184" s="7"/>
      <c r="BE184" s="7"/>
      <c r="BF184" s="7"/>
      <c r="BG184" s="7"/>
      <c r="BH184" s="7"/>
      <c r="BI184" s="7"/>
      <c r="BJ184" s="7">
        <f t="shared" si="93"/>
        <v>186</v>
      </c>
      <c r="BK184" s="7">
        <f t="shared" si="93"/>
        <v>171</v>
      </c>
      <c r="BM184" s="74"/>
      <c r="BT184" s="7"/>
      <c r="BU184" s="7"/>
      <c r="BV184" s="7"/>
      <c r="BW184" s="7"/>
      <c r="BX184" s="7"/>
      <c r="CA184" s="7"/>
      <c r="CB184" s="7"/>
      <c r="CC184" s="7"/>
      <c r="CD184" s="7"/>
      <c r="CE184" s="7"/>
      <c r="CF184" s="7"/>
      <c r="CG184" s="7"/>
    </row>
    <row r="185" spans="1:85" s="1" customFormat="1" x14ac:dyDescent="0.3">
      <c r="A185" s="7"/>
      <c r="B185" s="1" t="e">
        <f t="shared" si="68"/>
        <v>#N/A</v>
      </c>
      <c r="J185" s="5"/>
      <c r="K185" s="5"/>
      <c r="L185" s="5"/>
      <c r="M185" s="111"/>
      <c r="Y185" s="114"/>
      <c r="AA185" s="1">
        <f t="shared" si="80"/>
        <v>0</v>
      </c>
      <c r="AB185" s="1">
        <f t="shared" si="80"/>
        <v>0</v>
      </c>
      <c r="AC185" s="1">
        <f t="shared" si="81"/>
        <v>0</v>
      </c>
      <c r="AD185" s="1">
        <f t="shared" si="82"/>
        <v>0</v>
      </c>
      <c r="AE185" s="1" t="str">
        <f t="shared" si="88"/>
        <v/>
      </c>
      <c r="AF185" s="1" t="str">
        <f t="shared" si="83"/>
        <v/>
      </c>
      <c r="AG185" s="1" t="str">
        <f t="shared" si="83"/>
        <v/>
      </c>
      <c r="AH185" s="1" t="str">
        <f t="shared" si="83"/>
        <v/>
      </c>
      <c r="AI185" s="1" t="e">
        <f t="shared" si="89"/>
        <v>#N/A</v>
      </c>
      <c r="AJ185" s="9" t="e">
        <f t="shared" si="69"/>
        <v>#N/A</v>
      </c>
      <c r="AK185" s="9" t="e">
        <f t="shared" si="70"/>
        <v>#N/A</v>
      </c>
      <c r="AL185" s="9" t="e">
        <f t="shared" si="71"/>
        <v>#N/A</v>
      </c>
      <c r="AM185" s="9" t="e">
        <f t="shared" si="72"/>
        <v>#N/A</v>
      </c>
      <c r="AN185" s="9" t="e">
        <f t="shared" si="73"/>
        <v>#N/A</v>
      </c>
      <c r="AO185" s="9" t="e">
        <f t="shared" si="74"/>
        <v>#N/A</v>
      </c>
      <c r="AP185" s="1" t="str">
        <f t="shared" si="84"/>
        <v/>
      </c>
      <c r="AQ185" s="1" t="str">
        <f t="shared" si="84"/>
        <v/>
      </c>
      <c r="AS185" s="1" t="str">
        <f t="shared" si="85"/>
        <v/>
      </c>
      <c r="AT185" s="1" t="e">
        <f t="shared" si="90"/>
        <v>#N/A</v>
      </c>
      <c r="AU185" s="1" t="e">
        <f t="shared" si="75"/>
        <v>#N/A</v>
      </c>
      <c r="AV185" s="9" t="e">
        <f t="shared" si="86"/>
        <v>#N/A</v>
      </c>
      <c r="AW185" s="9" t="e">
        <f t="shared" si="76"/>
        <v>#N/A</v>
      </c>
      <c r="AX185" s="9" t="e">
        <f t="shared" si="77"/>
        <v>#N/A</v>
      </c>
      <c r="AY185" s="9" t="e">
        <f t="shared" si="78"/>
        <v>#N/A</v>
      </c>
      <c r="AZ185" s="9" t="e">
        <f t="shared" si="79"/>
        <v>#N/A</v>
      </c>
      <c r="BA185" s="1" t="e">
        <f t="shared" si="87"/>
        <v>#N/A</v>
      </c>
      <c r="BB185" s="7"/>
      <c r="BC185" s="7"/>
      <c r="BD185" s="7"/>
      <c r="BE185" s="7"/>
      <c r="BF185" s="7"/>
      <c r="BG185" s="7"/>
      <c r="BH185" s="7"/>
      <c r="BI185" s="7"/>
      <c r="BJ185" s="7">
        <f t="shared" si="93"/>
        <v>187</v>
      </c>
      <c r="BK185" s="7">
        <f t="shared" si="93"/>
        <v>172</v>
      </c>
      <c r="BM185" s="74"/>
      <c r="BT185" s="7"/>
      <c r="BU185" s="7"/>
      <c r="BV185" s="7"/>
      <c r="BW185" s="7"/>
      <c r="BX185" s="7"/>
      <c r="CA185" s="7"/>
      <c r="CB185" s="7"/>
      <c r="CC185" s="7"/>
      <c r="CD185" s="7"/>
      <c r="CE185" s="7"/>
      <c r="CF185" s="7"/>
      <c r="CG185" s="7"/>
    </row>
    <row r="186" spans="1:85" s="1" customFormat="1" x14ac:dyDescent="0.3">
      <c r="A186" s="7"/>
      <c r="B186" s="1" t="e">
        <f t="shared" si="68"/>
        <v>#N/A</v>
      </c>
      <c r="J186" s="5"/>
      <c r="K186" s="5"/>
      <c r="L186" s="5"/>
      <c r="M186" s="111"/>
      <c r="Y186" s="114"/>
      <c r="AA186" s="1">
        <f t="shared" si="80"/>
        <v>0</v>
      </c>
      <c r="AB186" s="1">
        <f t="shared" si="80"/>
        <v>0</v>
      </c>
      <c r="AC186" s="1">
        <f t="shared" si="81"/>
        <v>0</v>
      </c>
      <c r="AD186" s="1">
        <f t="shared" si="82"/>
        <v>0</v>
      </c>
      <c r="AE186" s="1" t="str">
        <f t="shared" si="88"/>
        <v/>
      </c>
      <c r="AF186" s="1" t="str">
        <f t="shared" si="83"/>
        <v/>
      </c>
      <c r="AG186" s="1" t="str">
        <f t="shared" si="83"/>
        <v/>
      </c>
      <c r="AH186" s="1" t="str">
        <f t="shared" si="83"/>
        <v/>
      </c>
      <c r="AI186" s="1" t="e">
        <f t="shared" si="89"/>
        <v>#N/A</v>
      </c>
      <c r="AJ186" s="9" t="e">
        <f t="shared" si="69"/>
        <v>#N/A</v>
      </c>
      <c r="AK186" s="9" t="e">
        <f t="shared" si="70"/>
        <v>#N/A</v>
      </c>
      <c r="AL186" s="9" t="e">
        <f t="shared" si="71"/>
        <v>#N/A</v>
      </c>
      <c r="AM186" s="9" t="e">
        <f t="shared" si="72"/>
        <v>#N/A</v>
      </c>
      <c r="AN186" s="9" t="e">
        <f t="shared" si="73"/>
        <v>#N/A</v>
      </c>
      <c r="AO186" s="9" t="e">
        <f t="shared" si="74"/>
        <v>#N/A</v>
      </c>
      <c r="AP186" s="1" t="str">
        <f t="shared" si="84"/>
        <v/>
      </c>
      <c r="AQ186" s="1" t="str">
        <f t="shared" si="84"/>
        <v/>
      </c>
      <c r="AS186" s="1" t="str">
        <f t="shared" si="85"/>
        <v/>
      </c>
      <c r="AT186" s="1" t="e">
        <f t="shared" si="90"/>
        <v>#N/A</v>
      </c>
      <c r="AU186" s="1" t="e">
        <f t="shared" si="75"/>
        <v>#N/A</v>
      </c>
      <c r="AV186" s="9" t="e">
        <f t="shared" si="86"/>
        <v>#N/A</v>
      </c>
      <c r="AW186" s="9" t="e">
        <f t="shared" si="76"/>
        <v>#N/A</v>
      </c>
      <c r="AX186" s="9" t="e">
        <f t="shared" si="77"/>
        <v>#N/A</v>
      </c>
      <c r="AY186" s="9" t="e">
        <f t="shared" si="78"/>
        <v>#N/A</v>
      </c>
      <c r="AZ186" s="9" t="e">
        <f t="shared" si="79"/>
        <v>#N/A</v>
      </c>
      <c r="BA186" s="1" t="e">
        <f t="shared" si="87"/>
        <v>#N/A</v>
      </c>
      <c r="BB186" s="7"/>
      <c r="BC186" s="7"/>
      <c r="BD186" s="7"/>
      <c r="BE186" s="7"/>
      <c r="BF186" s="7"/>
      <c r="BG186" s="7"/>
      <c r="BH186" s="7"/>
      <c r="BI186" s="7"/>
      <c r="BJ186" s="7">
        <f t="shared" si="93"/>
        <v>188</v>
      </c>
      <c r="BK186" s="7">
        <f t="shared" si="93"/>
        <v>173</v>
      </c>
      <c r="BM186" s="74"/>
      <c r="BT186" s="7"/>
      <c r="BU186" s="7"/>
      <c r="BV186" s="7"/>
      <c r="BW186" s="7"/>
      <c r="BX186" s="7"/>
      <c r="CA186" s="7"/>
      <c r="CB186" s="7"/>
      <c r="CC186" s="7"/>
      <c r="CD186" s="7"/>
      <c r="CE186" s="7"/>
      <c r="CF186" s="7"/>
      <c r="CG186" s="7"/>
    </row>
    <row r="187" spans="1:85" s="1" customFormat="1" x14ac:dyDescent="0.3">
      <c r="A187" s="7"/>
      <c r="B187" s="1" t="e">
        <f t="shared" si="68"/>
        <v>#N/A</v>
      </c>
      <c r="J187" s="5"/>
      <c r="K187" s="5"/>
      <c r="L187" s="5"/>
      <c r="M187" s="111"/>
      <c r="Y187" s="114"/>
      <c r="AA187" s="1">
        <f t="shared" si="80"/>
        <v>0</v>
      </c>
      <c r="AB187" s="1">
        <f t="shared" si="80"/>
        <v>0</v>
      </c>
      <c r="AC187" s="1">
        <f t="shared" si="81"/>
        <v>0</v>
      </c>
      <c r="AD187" s="1">
        <f t="shared" si="82"/>
        <v>0</v>
      </c>
      <c r="AE187" s="1" t="str">
        <f t="shared" si="88"/>
        <v/>
      </c>
      <c r="AF187" s="1" t="str">
        <f t="shared" si="83"/>
        <v/>
      </c>
      <c r="AG187" s="1" t="str">
        <f t="shared" si="83"/>
        <v/>
      </c>
      <c r="AH187" s="1" t="str">
        <f t="shared" si="83"/>
        <v/>
      </c>
      <c r="AI187" s="1" t="e">
        <f t="shared" si="89"/>
        <v>#N/A</v>
      </c>
      <c r="AJ187" s="9" t="e">
        <f t="shared" si="69"/>
        <v>#N/A</v>
      </c>
      <c r="AK187" s="9" t="e">
        <f t="shared" si="70"/>
        <v>#N/A</v>
      </c>
      <c r="AL187" s="9" t="e">
        <f t="shared" si="71"/>
        <v>#N/A</v>
      </c>
      <c r="AM187" s="9" t="e">
        <f t="shared" si="72"/>
        <v>#N/A</v>
      </c>
      <c r="AN187" s="9" t="e">
        <f t="shared" si="73"/>
        <v>#N/A</v>
      </c>
      <c r="AO187" s="9" t="e">
        <f t="shared" si="74"/>
        <v>#N/A</v>
      </c>
      <c r="AP187" s="1" t="str">
        <f t="shared" si="84"/>
        <v/>
      </c>
      <c r="AQ187" s="1" t="str">
        <f t="shared" si="84"/>
        <v/>
      </c>
      <c r="AS187" s="1" t="str">
        <f t="shared" si="85"/>
        <v/>
      </c>
      <c r="AT187" s="1" t="e">
        <f t="shared" si="90"/>
        <v>#N/A</v>
      </c>
      <c r="AU187" s="1" t="e">
        <f t="shared" si="75"/>
        <v>#N/A</v>
      </c>
      <c r="AV187" s="9" t="e">
        <f t="shared" si="86"/>
        <v>#N/A</v>
      </c>
      <c r="AW187" s="9" t="e">
        <f t="shared" si="76"/>
        <v>#N/A</v>
      </c>
      <c r="AX187" s="9" t="e">
        <f t="shared" si="77"/>
        <v>#N/A</v>
      </c>
      <c r="AY187" s="9" t="e">
        <f t="shared" si="78"/>
        <v>#N/A</v>
      </c>
      <c r="AZ187" s="9" t="e">
        <f t="shared" si="79"/>
        <v>#N/A</v>
      </c>
      <c r="BA187" s="1" t="e">
        <f t="shared" si="87"/>
        <v>#N/A</v>
      </c>
      <c r="BB187" s="7"/>
      <c r="BC187" s="7"/>
      <c r="BD187" s="7"/>
      <c r="BE187" s="7"/>
      <c r="BF187" s="7"/>
      <c r="BG187" s="7"/>
      <c r="BH187" s="7"/>
      <c r="BI187" s="7"/>
      <c r="BJ187" s="7">
        <f t="shared" si="93"/>
        <v>189</v>
      </c>
      <c r="BK187" s="7">
        <f t="shared" si="93"/>
        <v>174</v>
      </c>
      <c r="BM187" s="74"/>
      <c r="BT187" s="7"/>
      <c r="BU187" s="7"/>
      <c r="BV187" s="7"/>
      <c r="BW187" s="7"/>
      <c r="BX187" s="7"/>
      <c r="CA187" s="7"/>
      <c r="CB187" s="7"/>
      <c r="CC187" s="7"/>
      <c r="CD187" s="7"/>
      <c r="CE187" s="7"/>
      <c r="CF187" s="7"/>
      <c r="CG187" s="7"/>
    </row>
    <row r="188" spans="1:85" s="1" customFormat="1" x14ac:dyDescent="0.3">
      <c r="A188" s="7"/>
      <c r="B188" s="1" t="e">
        <f t="shared" si="68"/>
        <v>#N/A</v>
      </c>
      <c r="J188" s="5"/>
      <c r="K188" s="5"/>
      <c r="L188" s="5"/>
      <c r="M188" s="111"/>
      <c r="Y188" s="114"/>
      <c r="AA188" s="1">
        <f t="shared" si="80"/>
        <v>0</v>
      </c>
      <c r="AB188" s="1">
        <f t="shared" si="80"/>
        <v>0</v>
      </c>
      <c r="AC188" s="1">
        <f t="shared" si="81"/>
        <v>0</v>
      </c>
      <c r="AD188" s="1">
        <f t="shared" si="82"/>
        <v>0</v>
      </c>
      <c r="AE188" s="1" t="str">
        <f t="shared" si="88"/>
        <v/>
      </c>
      <c r="AF188" s="1" t="str">
        <f t="shared" si="83"/>
        <v/>
      </c>
      <c r="AG188" s="1" t="str">
        <f t="shared" si="83"/>
        <v/>
      </c>
      <c r="AH188" s="1" t="str">
        <f t="shared" si="83"/>
        <v/>
      </c>
      <c r="AI188" s="1" t="e">
        <f t="shared" si="89"/>
        <v>#N/A</v>
      </c>
      <c r="AJ188" s="9" t="e">
        <f t="shared" si="69"/>
        <v>#N/A</v>
      </c>
      <c r="AK188" s="9" t="e">
        <f t="shared" si="70"/>
        <v>#N/A</v>
      </c>
      <c r="AL188" s="9" t="e">
        <f t="shared" si="71"/>
        <v>#N/A</v>
      </c>
      <c r="AM188" s="9" t="e">
        <f t="shared" si="72"/>
        <v>#N/A</v>
      </c>
      <c r="AN188" s="9" t="e">
        <f t="shared" si="73"/>
        <v>#N/A</v>
      </c>
      <c r="AO188" s="9" t="e">
        <f t="shared" si="74"/>
        <v>#N/A</v>
      </c>
      <c r="AP188" s="1" t="str">
        <f t="shared" si="84"/>
        <v/>
      </c>
      <c r="AQ188" s="1" t="str">
        <f t="shared" si="84"/>
        <v/>
      </c>
      <c r="AS188" s="1" t="str">
        <f t="shared" si="85"/>
        <v/>
      </c>
      <c r="AT188" s="1" t="e">
        <f t="shared" si="90"/>
        <v>#N/A</v>
      </c>
      <c r="AU188" s="1" t="e">
        <f t="shared" si="75"/>
        <v>#N/A</v>
      </c>
      <c r="AV188" s="9" t="e">
        <f t="shared" si="86"/>
        <v>#N/A</v>
      </c>
      <c r="AW188" s="9" t="e">
        <f t="shared" si="76"/>
        <v>#N/A</v>
      </c>
      <c r="AX188" s="9" t="e">
        <f t="shared" si="77"/>
        <v>#N/A</v>
      </c>
      <c r="AY188" s="9" t="e">
        <f t="shared" si="78"/>
        <v>#N/A</v>
      </c>
      <c r="AZ188" s="9" t="e">
        <f t="shared" si="79"/>
        <v>#N/A</v>
      </c>
      <c r="BA188" s="1" t="e">
        <f t="shared" si="87"/>
        <v>#N/A</v>
      </c>
      <c r="BB188" s="7"/>
      <c r="BC188" s="7"/>
      <c r="BD188" s="7"/>
      <c r="BE188" s="7"/>
      <c r="BF188" s="7"/>
      <c r="BG188" s="7"/>
      <c r="BH188" s="7"/>
      <c r="BI188" s="7"/>
      <c r="BJ188" s="7">
        <f t="shared" si="93"/>
        <v>190</v>
      </c>
      <c r="BK188" s="7">
        <f t="shared" si="93"/>
        <v>175</v>
      </c>
      <c r="BM188" s="74"/>
      <c r="BT188" s="7"/>
      <c r="BU188" s="7"/>
      <c r="BV188" s="7"/>
      <c r="BW188" s="7"/>
      <c r="BX188" s="7"/>
      <c r="CA188" s="7"/>
      <c r="CB188" s="7"/>
      <c r="CC188" s="7"/>
      <c r="CD188" s="7"/>
      <c r="CE188" s="7"/>
      <c r="CF188" s="7"/>
      <c r="CG188" s="7"/>
    </row>
    <row r="189" spans="1:85" s="1" customFormat="1" x14ac:dyDescent="0.3">
      <c r="A189" s="7"/>
      <c r="B189" s="1" t="e">
        <f t="shared" si="68"/>
        <v>#N/A</v>
      </c>
      <c r="J189" s="5"/>
      <c r="K189" s="5"/>
      <c r="L189" s="5"/>
      <c r="M189" s="111"/>
      <c r="Y189" s="114"/>
      <c r="AA189" s="1">
        <f t="shared" si="80"/>
        <v>0</v>
      </c>
      <c r="AB189" s="1">
        <f t="shared" si="80"/>
        <v>0</v>
      </c>
      <c r="AC189" s="1">
        <f t="shared" si="81"/>
        <v>0</v>
      </c>
      <c r="AD189" s="1">
        <f t="shared" si="82"/>
        <v>0</v>
      </c>
      <c r="AE189" s="1" t="str">
        <f t="shared" si="88"/>
        <v/>
      </c>
      <c r="AF189" s="1" t="str">
        <f t="shared" si="83"/>
        <v/>
      </c>
      <c r="AG189" s="1" t="str">
        <f t="shared" si="83"/>
        <v/>
      </c>
      <c r="AH189" s="1" t="str">
        <f t="shared" si="83"/>
        <v/>
      </c>
      <c r="AI189" s="1" t="e">
        <f t="shared" si="89"/>
        <v>#N/A</v>
      </c>
      <c r="AJ189" s="9" t="e">
        <f t="shared" si="69"/>
        <v>#N/A</v>
      </c>
      <c r="AK189" s="9" t="e">
        <f t="shared" si="70"/>
        <v>#N/A</v>
      </c>
      <c r="AL189" s="9" t="e">
        <f t="shared" si="71"/>
        <v>#N/A</v>
      </c>
      <c r="AM189" s="9" t="e">
        <f t="shared" si="72"/>
        <v>#N/A</v>
      </c>
      <c r="AN189" s="9" t="e">
        <f t="shared" si="73"/>
        <v>#N/A</v>
      </c>
      <c r="AO189" s="9" t="e">
        <f t="shared" si="74"/>
        <v>#N/A</v>
      </c>
      <c r="AP189" s="1" t="str">
        <f t="shared" si="84"/>
        <v/>
      </c>
      <c r="AQ189" s="1" t="str">
        <f t="shared" si="84"/>
        <v/>
      </c>
      <c r="AS189" s="1" t="str">
        <f t="shared" si="85"/>
        <v/>
      </c>
      <c r="AT189" s="1" t="e">
        <f t="shared" si="90"/>
        <v>#N/A</v>
      </c>
      <c r="AU189" s="1" t="e">
        <f t="shared" si="75"/>
        <v>#N/A</v>
      </c>
      <c r="AV189" s="9" t="e">
        <f t="shared" si="86"/>
        <v>#N/A</v>
      </c>
      <c r="AW189" s="9" t="e">
        <f t="shared" si="76"/>
        <v>#N/A</v>
      </c>
      <c r="AX189" s="9" t="e">
        <f t="shared" si="77"/>
        <v>#N/A</v>
      </c>
      <c r="AY189" s="9" t="e">
        <f t="shared" si="78"/>
        <v>#N/A</v>
      </c>
      <c r="AZ189" s="9" t="e">
        <f t="shared" si="79"/>
        <v>#N/A</v>
      </c>
      <c r="BA189" s="1" t="e">
        <f t="shared" si="87"/>
        <v>#N/A</v>
      </c>
      <c r="BB189" s="7"/>
      <c r="BC189" s="7"/>
      <c r="BD189" s="7"/>
      <c r="BE189" s="7"/>
      <c r="BF189" s="7"/>
      <c r="BG189" s="7"/>
      <c r="BH189" s="7"/>
      <c r="BI189" s="7"/>
      <c r="BJ189" s="7">
        <f t="shared" si="93"/>
        <v>191</v>
      </c>
      <c r="BK189" s="7">
        <f t="shared" si="93"/>
        <v>176</v>
      </c>
      <c r="BM189" s="74"/>
      <c r="BT189" s="7"/>
      <c r="BU189" s="7"/>
      <c r="BV189" s="7"/>
      <c r="BW189" s="7"/>
      <c r="BX189" s="7"/>
      <c r="CA189" s="7"/>
      <c r="CB189" s="7"/>
      <c r="CC189" s="7"/>
      <c r="CD189" s="7"/>
      <c r="CE189" s="7"/>
      <c r="CF189" s="7"/>
      <c r="CG189" s="7"/>
    </row>
    <row r="190" spans="1:85" s="1" customFormat="1" x14ac:dyDescent="0.3">
      <c r="A190" s="7"/>
      <c r="B190" s="1" t="e">
        <f t="shared" si="68"/>
        <v>#N/A</v>
      </c>
      <c r="J190" s="5"/>
      <c r="K190" s="5"/>
      <c r="L190" s="5"/>
      <c r="M190" s="111"/>
      <c r="Y190" s="114"/>
      <c r="AA190" s="1">
        <f t="shared" si="80"/>
        <v>0</v>
      </c>
      <c r="AB190" s="1">
        <f t="shared" si="80"/>
        <v>0</v>
      </c>
      <c r="AC190" s="1">
        <f t="shared" si="81"/>
        <v>0</v>
      </c>
      <c r="AD190" s="1">
        <f t="shared" si="82"/>
        <v>0</v>
      </c>
      <c r="AE190" s="1" t="str">
        <f t="shared" si="88"/>
        <v/>
      </c>
      <c r="AF190" s="1" t="str">
        <f t="shared" si="83"/>
        <v/>
      </c>
      <c r="AG190" s="1" t="str">
        <f t="shared" si="83"/>
        <v/>
      </c>
      <c r="AH190" s="1" t="str">
        <f t="shared" si="83"/>
        <v/>
      </c>
      <c r="AI190" s="1" t="e">
        <f t="shared" si="89"/>
        <v>#N/A</v>
      </c>
      <c r="AJ190" s="9" t="e">
        <f t="shared" si="69"/>
        <v>#N/A</v>
      </c>
      <c r="AK190" s="9" t="e">
        <f t="shared" si="70"/>
        <v>#N/A</v>
      </c>
      <c r="AL190" s="9" t="e">
        <f t="shared" si="71"/>
        <v>#N/A</v>
      </c>
      <c r="AM190" s="9" t="e">
        <f t="shared" si="72"/>
        <v>#N/A</v>
      </c>
      <c r="AN190" s="9" t="e">
        <f t="shared" si="73"/>
        <v>#N/A</v>
      </c>
      <c r="AO190" s="9" t="e">
        <f t="shared" si="74"/>
        <v>#N/A</v>
      </c>
      <c r="AP190" s="1" t="str">
        <f t="shared" si="84"/>
        <v/>
      </c>
      <c r="AQ190" s="1" t="str">
        <f t="shared" si="84"/>
        <v/>
      </c>
      <c r="AS190" s="1" t="str">
        <f t="shared" si="85"/>
        <v/>
      </c>
      <c r="AT190" s="1" t="e">
        <f t="shared" si="90"/>
        <v>#N/A</v>
      </c>
      <c r="AU190" s="1" t="e">
        <f t="shared" si="75"/>
        <v>#N/A</v>
      </c>
      <c r="AV190" s="9" t="e">
        <f t="shared" si="86"/>
        <v>#N/A</v>
      </c>
      <c r="AW190" s="9" t="e">
        <f t="shared" si="76"/>
        <v>#N/A</v>
      </c>
      <c r="AX190" s="9" t="e">
        <f t="shared" si="77"/>
        <v>#N/A</v>
      </c>
      <c r="AY190" s="9" t="e">
        <f t="shared" si="78"/>
        <v>#N/A</v>
      </c>
      <c r="AZ190" s="9" t="e">
        <f t="shared" si="79"/>
        <v>#N/A</v>
      </c>
      <c r="BA190" s="1" t="e">
        <f t="shared" si="87"/>
        <v>#N/A</v>
      </c>
      <c r="BB190" s="7"/>
      <c r="BC190" s="7"/>
      <c r="BD190" s="7"/>
      <c r="BE190" s="7"/>
      <c r="BF190" s="7"/>
      <c r="BG190" s="7"/>
      <c r="BH190" s="7"/>
      <c r="BI190" s="7"/>
      <c r="BJ190" s="7">
        <f t="shared" si="93"/>
        <v>192</v>
      </c>
      <c r="BK190" s="7">
        <f t="shared" si="93"/>
        <v>177</v>
      </c>
      <c r="BM190" s="74"/>
      <c r="BT190" s="7"/>
      <c r="BU190" s="7"/>
      <c r="BV190" s="7"/>
      <c r="BW190" s="7"/>
      <c r="BX190" s="7"/>
      <c r="CA190" s="7"/>
      <c r="CB190" s="7"/>
      <c r="CC190" s="7"/>
      <c r="CD190" s="7"/>
      <c r="CE190" s="7"/>
      <c r="CF190" s="7"/>
      <c r="CG190" s="7"/>
    </row>
    <row r="191" spans="1:85" s="1" customFormat="1" x14ac:dyDescent="0.3">
      <c r="A191" s="7"/>
      <c r="B191" s="1" t="e">
        <f t="shared" si="68"/>
        <v>#N/A</v>
      </c>
      <c r="J191" s="5"/>
      <c r="K191" s="5"/>
      <c r="L191" s="5"/>
      <c r="M191" s="111"/>
      <c r="Y191" s="114"/>
      <c r="AA191" s="1">
        <f t="shared" si="80"/>
        <v>0</v>
      </c>
      <c r="AB191" s="1">
        <f t="shared" si="80"/>
        <v>0</v>
      </c>
      <c r="AC191" s="1">
        <f t="shared" si="81"/>
        <v>0</v>
      </c>
      <c r="AD191" s="1">
        <f t="shared" si="82"/>
        <v>0</v>
      </c>
      <c r="AE191" s="1" t="str">
        <f t="shared" si="88"/>
        <v/>
      </c>
      <c r="AF191" s="1" t="str">
        <f t="shared" si="83"/>
        <v/>
      </c>
      <c r="AG191" s="1" t="str">
        <f t="shared" si="83"/>
        <v/>
      </c>
      <c r="AH191" s="1" t="str">
        <f t="shared" si="83"/>
        <v/>
      </c>
      <c r="AI191" s="1" t="e">
        <f t="shared" si="89"/>
        <v>#N/A</v>
      </c>
      <c r="AJ191" s="9" t="e">
        <f t="shared" si="69"/>
        <v>#N/A</v>
      </c>
      <c r="AK191" s="9" t="e">
        <f t="shared" si="70"/>
        <v>#N/A</v>
      </c>
      <c r="AL191" s="9" t="e">
        <f t="shared" si="71"/>
        <v>#N/A</v>
      </c>
      <c r="AM191" s="9" t="e">
        <f t="shared" si="72"/>
        <v>#N/A</v>
      </c>
      <c r="AN191" s="9" t="e">
        <f t="shared" si="73"/>
        <v>#N/A</v>
      </c>
      <c r="AO191" s="9" t="e">
        <f t="shared" si="74"/>
        <v>#N/A</v>
      </c>
      <c r="AP191" s="1" t="str">
        <f t="shared" si="84"/>
        <v/>
      </c>
      <c r="AQ191" s="1" t="str">
        <f t="shared" si="84"/>
        <v/>
      </c>
      <c r="AS191" s="1" t="str">
        <f t="shared" si="85"/>
        <v/>
      </c>
      <c r="AT191" s="1" t="e">
        <f t="shared" si="90"/>
        <v>#N/A</v>
      </c>
      <c r="AU191" s="1" t="e">
        <f t="shared" si="75"/>
        <v>#N/A</v>
      </c>
      <c r="AV191" s="9" t="e">
        <f t="shared" si="86"/>
        <v>#N/A</v>
      </c>
      <c r="AW191" s="9" t="e">
        <f t="shared" si="76"/>
        <v>#N/A</v>
      </c>
      <c r="AX191" s="9" t="e">
        <f t="shared" si="77"/>
        <v>#N/A</v>
      </c>
      <c r="AY191" s="9" t="e">
        <f t="shared" si="78"/>
        <v>#N/A</v>
      </c>
      <c r="AZ191" s="9" t="e">
        <f t="shared" si="79"/>
        <v>#N/A</v>
      </c>
      <c r="BA191" s="1" t="e">
        <f t="shared" si="87"/>
        <v>#N/A</v>
      </c>
      <c r="BB191" s="7"/>
      <c r="BC191" s="7"/>
      <c r="BD191" s="7"/>
      <c r="BE191" s="7"/>
      <c r="BF191" s="7"/>
      <c r="BG191" s="7"/>
      <c r="BH191" s="7"/>
      <c r="BI191" s="7"/>
      <c r="BJ191" s="7">
        <f t="shared" si="93"/>
        <v>193</v>
      </c>
      <c r="BK191" s="7">
        <f t="shared" si="93"/>
        <v>178</v>
      </c>
      <c r="BM191" s="74"/>
      <c r="BT191" s="7"/>
      <c r="BU191" s="7"/>
      <c r="BV191" s="7"/>
      <c r="BW191" s="7"/>
      <c r="BX191" s="7"/>
      <c r="CA191" s="7"/>
      <c r="CB191" s="7"/>
      <c r="CC191" s="7"/>
      <c r="CD191" s="7"/>
      <c r="CE191" s="7"/>
      <c r="CF191" s="7"/>
      <c r="CG191" s="7"/>
    </row>
    <row r="192" spans="1:85" s="1" customFormat="1" x14ac:dyDescent="0.3">
      <c r="A192" s="7"/>
      <c r="B192" s="1" t="e">
        <f t="shared" si="68"/>
        <v>#N/A</v>
      </c>
      <c r="J192" s="5"/>
      <c r="K192" s="5"/>
      <c r="L192" s="5"/>
      <c r="M192" s="111"/>
      <c r="Y192" s="114"/>
      <c r="AA192" s="1">
        <f t="shared" si="80"/>
        <v>0</v>
      </c>
      <c r="AB192" s="1">
        <f t="shared" si="80"/>
        <v>0</v>
      </c>
      <c r="AC192" s="1">
        <f t="shared" si="81"/>
        <v>0</v>
      </c>
      <c r="AD192" s="1">
        <f t="shared" si="82"/>
        <v>0</v>
      </c>
      <c r="AE192" s="1" t="str">
        <f t="shared" si="88"/>
        <v/>
      </c>
      <c r="AF192" s="1" t="str">
        <f t="shared" si="83"/>
        <v/>
      </c>
      <c r="AG192" s="1" t="str">
        <f t="shared" si="83"/>
        <v/>
      </c>
      <c r="AH192" s="1" t="str">
        <f t="shared" si="83"/>
        <v/>
      </c>
      <c r="AI192" s="1" t="e">
        <f t="shared" si="89"/>
        <v>#N/A</v>
      </c>
      <c r="AJ192" s="9" t="e">
        <f t="shared" si="69"/>
        <v>#N/A</v>
      </c>
      <c r="AK192" s="9" t="e">
        <f t="shared" si="70"/>
        <v>#N/A</v>
      </c>
      <c r="AL192" s="9" t="e">
        <f t="shared" si="71"/>
        <v>#N/A</v>
      </c>
      <c r="AM192" s="9" t="e">
        <f t="shared" si="72"/>
        <v>#N/A</v>
      </c>
      <c r="AN192" s="9" t="e">
        <f t="shared" si="73"/>
        <v>#N/A</v>
      </c>
      <c r="AO192" s="9" t="e">
        <f t="shared" si="74"/>
        <v>#N/A</v>
      </c>
      <c r="AP192" s="1" t="str">
        <f t="shared" si="84"/>
        <v/>
      </c>
      <c r="AQ192" s="1" t="str">
        <f t="shared" si="84"/>
        <v/>
      </c>
      <c r="AS192" s="1" t="str">
        <f t="shared" si="85"/>
        <v/>
      </c>
      <c r="AT192" s="1" t="e">
        <f t="shared" si="90"/>
        <v>#N/A</v>
      </c>
      <c r="AU192" s="1" t="e">
        <f t="shared" si="75"/>
        <v>#N/A</v>
      </c>
      <c r="AV192" s="9" t="e">
        <f t="shared" si="86"/>
        <v>#N/A</v>
      </c>
      <c r="AW192" s="9" t="e">
        <f t="shared" si="76"/>
        <v>#N/A</v>
      </c>
      <c r="AX192" s="9" t="e">
        <f t="shared" si="77"/>
        <v>#N/A</v>
      </c>
      <c r="AY192" s="9" t="e">
        <f t="shared" si="78"/>
        <v>#N/A</v>
      </c>
      <c r="AZ192" s="9" t="e">
        <f t="shared" si="79"/>
        <v>#N/A</v>
      </c>
      <c r="BA192" s="1" t="e">
        <f t="shared" si="87"/>
        <v>#N/A</v>
      </c>
      <c r="BB192" s="7"/>
      <c r="BC192" s="7"/>
      <c r="BD192" s="7"/>
      <c r="BE192" s="7"/>
      <c r="BF192" s="7"/>
      <c r="BG192" s="7"/>
      <c r="BH192" s="7"/>
      <c r="BI192" s="7"/>
      <c r="BJ192" s="7">
        <f t="shared" ref="BJ192:BK196" si="94">+BJ191+1</f>
        <v>194</v>
      </c>
      <c r="BK192" s="7">
        <f t="shared" si="94"/>
        <v>179</v>
      </c>
      <c r="BM192" s="74"/>
      <c r="BT192" s="7"/>
      <c r="BU192" s="7"/>
      <c r="BV192" s="7"/>
      <c r="BW192" s="7"/>
      <c r="BX192" s="7"/>
      <c r="CA192" s="7"/>
      <c r="CB192" s="7"/>
      <c r="CC192" s="7"/>
      <c r="CD192" s="7"/>
      <c r="CE192" s="7"/>
      <c r="CF192" s="7"/>
      <c r="CG192" s="7"/>
    </row>
    <row r="193" spans="1:85" s="1" customFormat="1" x14ac:dyDescent="0.3">
      <c r="A193" s="7"/>
      <c r="B193" s="1" t="e">
        <f t="shared" si="68"/>
        <v>#N/A</v>
      </c>
      <c r="J193" s="5"/>
      <c r="K193" s="5"/>
      <c r="L193" s="5"/>
      <c r="M193" s="111"/>
      <c r="Y193" s="114"/>
      <c r="AA193" s="1">
        <f t="shared" si="80"/>
        <v>0</v>
      </c>
      <c r="AB193" s="1">
        <f t="shared" si="80"/>
        <v>0</v>
      </c>
      <c r="AC193" s="1">
        <f t="shared" si="81"/>
        <v>0</v>
      </c>
      <c r="AD193" s="1">
        <f t="shared" si="82"/>
        <v>0</v>
      </c>
      <c r="AE193" s="1" t="str">
        <f t="shared" si="88"/>
        <v/>
      </c>
      <c r="AF193" s="1" t="str">
        <f t="shared" si="83"/>
        <v/>
      </c>
      <c r="AG193" s="1" t="str">
        <f t="shared" si="83"/>
        <v/>
      </c>
      <c r="AH193" s="1" t="str">
        <f t="shared" si="83"/>
        <v/>
      </c>
      <c r="AI193" s="1" t="e">
        <f t="shared" si="89"/>
        <v>#N/A</v>
      </c>
      <c r="AJ193" s="9" t="e">
        <f t="shared" si="69"/>
        <v>#N/A</v>
      </c>
      <c r="AK193" s="9" t="e">
        <f t="shared" si="70"/>
        <v>#N/A</v>
      </c>
      <c r="AL193" s="9" t="e">
        <f t="shared" si="71"/>
        <v>#N/A</v>
      </c>
      <c r="AM193" s="9" t="e">
        <f t="shared" si="72"/>
        <v>#N/A</v>
      </c>
      <c r="AN193" s="9" t="e">
        <f t="shared" si="73"/>
        <v>#N/A</v>
      </c>
      <c r="AO193" s="9" t="e">
        <f t="shared" si="74"/>
        <v>#N/A</v>
      </c>
      <c r="AP193" s="1" t="str">
        <f t="shared" si="84"/>
        <v/>
      </c>
      <c r="AQ193" s="1" t="str">
        <f t="shared" si="84"/>
        <v/>
      </c>
      <c r="AS193" s="1" t="str">
        <f t="shared" si="85"/>
        <v/>
      </c>
      <c r="AT193" s="1" t="e">
        <f t="shared" si="90"/>
        <v>#N/A</v>
      </c>
      <c r="AU193" s="1" t="e">
        <f t="shared" si="75"/>
        <v>#N/A</v>
      </c>
      <c r="AV193" s="9" t="e">
        <f t="shared" si="86"/>
        <v>#N/A</v>
      </c>
      <c r="AW193" s="9" t="e">
        <f t="shared" si="76"/>
        <v>#N/A</v>
      </c>
      <c r="AX193" s="9" t="e">
        <f t="shared" si="77"/>
        <v>#N/A</v>
      </c>
      <c r="AY193" s="9" t="e">
        <f t="shared" si="78"/>
        <v>#N/A</v>
      </c>
      <c r="AZ193" s="9" t="e">
        <f t="shared" si="79"/>
        <v>#N/A</v>
      </c>
      <c r="BA193" s="1" t="e">
        <f t="shared" si="87"/>
        <v>#N/A</v>
      </c>
      <c r="BB193" s="7"/>
      <c r="BC193" s="7"/>
      <c r="BD193" s="7"/>
      <c r="BE193" s="7"/>
      <c r="BF193" s="7"/>
      <c r="BG193" s="7"/>
      <c r="BH193" s="7"/>
      <c r="BI193" s="7"/>
      <c r="BJ193" s="7">
        <f t="shared" si="94"/>
        <v>195</v>
      </c>
      <c r="BK193" s="7">
        <f t="shared" si="94"/>
        <v>180</v>
      </c>
      <c r="BM193" s="74"/>
      <c r="BT193" s="7"/>
      <c r="BU193" s="7"/>
      <c r="BV193" s="7"/>
      <c r="BW193" s="7"/>
      <c r="BX193" s="7"/>
      <c r="CA193" s="7"/>
      <c r="CB193" s="7"/>
      <c r="CC193" s="7"/>
      <c r="CD193" s="7"/>
      <c r="CE193" s="7"/>
      <c r="CF193" s="7"/>
      <c r="CG193" s="7"/>
    </row>
    <row r="194" spans="1:85" s="1" customFormat="1" x14ac:dyDescent="0.3">
      <c r="A194" s="7"/>
      <c r="B194" s="1" t="e">
        <f t="shared" si="68"/>
        <v>#N/A</v>
      </c>
      <c r="J194" s="5"/>
      <c r="K194" s="5"/>
      <c r="L194" s="5"/>
      <c r="M194" s="111"/>
      <c r="Y194" s="114"/>
      <c r="AA194" s="1">
        <f t="shared" si="80"/>
        <v>0</v>
      </c>
      <c r="AB194" s="1">
        <f t="shared" si="80"/>
        <v>0</v>
      </c>
      <c r="AC194" s="1">
        <f t="shared" si="81"/>
        <v>0</v>
      </c>
      <c r="AD194" s="1">
        <f t="shared" si="82"/>
        <v>0</v>
      </c>
      <c r="AE194" s="1" t="str">
        <f t="shared" si="88"/>
        <v/>
      </c>
      <c r="AF194" s="1" t="str">
        <f t="shared" si="83"/>
        <v/>
      </c>
      <c r="AG194" s="1" t="str">
        <f t="shared" si="83"/>
        <v/>
      </c>
      <c r="AH194" s="1" t="str">
        <f t="shared" si="83"/>
        <v/>
      </c>
      <c r="AI194" s="1" t="e">
        <f t="shared" si="89"/>
        <v>#N/A</v>
      </c>
      <c r="AJ194" s="9" t="e">
        <f t="shared" si="69"/>
        <v>#N/A</v>
      </c>
      <c r="AK194" s="9" t="e">
        <f t="shared" si="70"/>
        <v>#N/A</v>
      </c>
      <c r="AL194" s="9" t="e">
        <f t="shared" si="71"/>
        <v>#N/A</v>
      </c>
      <c r="AM194" s="9" t="e">
        <f t="shared" si="72"/>
        <v>#N/A</v>
      </c>
      <c r="AN194" s="9" t="e">
        <f t="shared" si="73"/>
        <v>#N/A</v>
      </c>
      <c r="AO194" s="9" t="e">
        <f t="shared" si="74"/>
        <v>#N/A</v>
      </c>
      <c r="AP194" s="1" t="str">
        <f t="shared" si="84"/>
        <v/>
      </c>
      <c r="AQ194" s="1" t="str">
        <f t="shared" si="84"/>
        <v/>
      </c>
      <c r="AS194" s="1" t="str">
        <f t="shared" si="85"/>
        <v/>
      </c>
      <c r="AT194" s="1" t="e">
        <f t="shared" si="90"/>
        <v>#N/A</v>
      </c>
      <c r="AU194" s="1" t="e">
        <f t="shared" si="75"/>
        <v>#N/A</v>
      </c>
      <c r="AV194" s="9" t="e">
        <f t="shared" si="86"/>
        <v>#N/A</v>
      </c>
      <c r="AW194" s="9" t="e">
        <f t="shared" si="76"/>
        <v>#N/A</v>
      </c>
      <c r="AX194" s="9" t="e">
        <f t="shared" si="77"/>
        <v>#N/A</v>
      </c>
      <c r="AY194" s="9" t="e">
        <f t="shared" si="78"/>
        <v>#N/A</v>
      </c>
      <c r="AZ194" s="9" t="e">
        <f t="shared" si="79"/>
        <v>#N/A</v>
      </c>
      <c r="BA194" s="1" t="e">
        <f t="shared" si="87"/>
        <v>#N/A</v>
      </c>
      <c r="BB194" s="7"/>
      <c r="BC194" s="7"/>
      <c r="BD194" s="7"/>
      <c r="BE194" s="7"/>
      <c r="BF194" s="7"/>
      <c r="BG194" s="7"/>
      <c r="BH194" s="7"/>
      <c r="BI194" s="7"/>
      <c r="BJ194" s="7">
        <f t="shared" si="94"/>
        <v>196</v>
      </c>
      <c r="BK194" s="7">
        <f t="shared" si="94"/>
        <v>181</v>
      </c>
      <c r="BM194" s="74"/>
      <c r="BT194" s="7"/>
      <c r="BU194" s="7"/>
      <c r="BV194" s="7"/>
      <c r="BW194" s="7"/>
      <c r="BX194" s="7"/>
      <c r="CA194" s="7"/>
      <c r="CB194" s="7"/>
      <c r="CC194" s="7"/>
      <c r="CD194" s="7"/>
      <c r="CE194" s="7"/>
      <c r="CF194" s="7"/>
      <c r="CG194" s="7"/>
    </row>
    <row r="195" spans="1:85" s="1" customFormat="1" x14ac:dyDescent="0.3">
      <c r="A195" s="7"/>
      <c r="B195" s="1" t="e">
        <f t="shared" si="68"/>
        <v>#N/A</v>
      </c>
      <c r="J195" s="5"/>
      <c r="K195" s="5"/>
      <c r="L195" s="5"/>
      <c r="M195" s="111"/>
      <c r="Y195" s="114"/>
      <c r="AA195" s="1">
        <f t="shared" si="80"/>
        <v>0</v>
      </c>
      <c r="AB195" s="1">
        <f t="shared" si="80"/>
        <v>0</v>
      </c>
      <c r="AC195" s="1">
        <f t="shared" si="81"/>
        <v>0</v>
      </c>
      <c r="AD195" s="1">
        <f t="shared" si="82"/>
        <v>0</v>
      </c>
      <c r="AE195" s="1" t="str">
        <f t="shared" si="88"/>
        <v/>
      </c>
      <c r="AF195" s="1" t="str">
        <f t="shared" si="83"/>
        <v/>
      </c>
      <c r="AG195" s="1" t="str">
        <f t="shared" si="83"/>
        <v/>
      </c>
      <c r="AH195" s="1" t="str">
        <f t="shared" si="83"/>
        <v/>
      </c>
      <c r="AI195" s="1" t="e">
        <f t="shared" si="89"/>
        <v>#N/A</v>
      </c>
      <c r="AJ195" s="9" t="e">
        <f t="shared" si="69"/>
        <v>#N/A</v>
      </c>
      <c r="AK195" s="9" t="e">
        <f t="shared" si="70"/>
        <v>#N/A</v>
      </c>
      <c r="AL195" s="9" t="e">
        <f t="shared" si="71"/>
        <v>#N/A</v>
      </c>
      <c r="AM195" s="9" t="e">
        <f t="shared" si="72"/>
        <v>#N/A</v>
      </c>
      <c r="AN195" s="9" t="e">
        <f t="shared" si="73"/>
        <v>#N/A</v>
      </c>
      <c r="AO195" s="9" t="e">
        <f t="shared" si="74"/>
        <v>#N/A</v>
      </c>
      <c r="AP195" s="1" t="str">
        <f t="shared" si="84"/>
        <v/>
      </c>
      <c r="AQ195" s="1" t="str">
        <f t="shared" si="84"/>
        <v/>
      </c>
      <c r="AS195" s="1" t="str">
        <f t="shared" si="85"/>
        <v/>
      </c>
      <c r="AT195" s="1" t="e">
        <f t="shared" si="90"/>
        <v>#N/A</v>
      </c>
      <c r="AU195" s="1" t="e">
        <f t="shared" si="75"/>
        <v>#N/A</v>
      </c>
      <c r="AV195" s="9" t="e">
        <f t="shared" si="86"/>
        <v>#N/A</v>
      </c>
      <c r="AW195" s="9" t="e">
        <f t="shared" si="76"/>
        <v>#N/A</v>
      </c>
      <c r="AX195" s="9" t="e">
        <f t="shared" si="77"/>
        <v>#N/A</v>
      </c>
      <c r="AY195" s="9" t="e">
        <f t="shared" si="78"/>
        <v>#N/A</v>
      </c>
      <c r="AZ195" s="9" t="e">
        <f t="shared" si="79"/>
        <v>#N/A</v>
      </c>
      <c r="BA195" s="1" t="e">
        <f t="shared" si="87"/>
        <v>#N/A</v>
      </c>
      <c r="BB195" s="7"/>
      <c r="BC195" s="7"/>
      <c r="BD195" s="7"/>
      <c r="BE195" s="7"/>
      <c r="BF195" s="7"/>
      <c r="BG195" s="7"/>
      <c r="BH195" s="7"/>
      <c r="BI195" s="7"/>
      <c r="BJ195" s="7">
        <f t="shared" si="94"/>
        <v>197</v>
      </c>
      <c r="BK195" s="7">
        <f t="shared" si="94"/>
        <v>182</v>
      </c>
      <c r="BM195" s="74"/>
      <c r="BT195" s="7"/>
      <c r="BU195" s="7"/>
      <c r="BV195" s="7"/>
      <c r="BW195" s="7"/>
      <c r="BX195" s="7"/>
      <c r="CA195" s="7"/>
      <c r="CB195" s="7"/>
      <c r="CC195" s="7"/>
      <c r="CD195" s="7"/>
      <c r="CE195" s="7"/>
      <c r="CF195" s="7"/>
      <c r="CG195" s="7"/>
    </row>
    <row r="196" spans="1:85" s="1" customFormat="1" x14ac:dyDescent="0.3">
      <c r="A196" s="7"/>
      <c r="B196" s="1" t="e">
        <f t="shared" si="68"/>
        <v>#N/A</v>
      </c>
      <c r="J196" s="5"/>
      <c r="K196" s="5"/>
      <c r="L196" s="5"/>
      <c r="M196" s="111"/>
      <c r="Y196" s="114"/>
      <c r="AA196" s="1">
        <f t="shared" si="80"/>
        <v>0</v>
      </c>
      <c r="AB196" s="1">
        <f t="shared" si="80"/>
        <v>0</v>
      </c>
      <c r="AC196" s="1">
        <f t="shared" si="81"/>
        <v>0</v>
      </c>
      <c r="AD196" s="1">
        <f t="shared" si="82"/>
        <v>0</v>
      </c>
      <c r="AE196" s="1" t="str">
        <f t="shared" si="88"/>
        <v/>
      </c>
      <c r="AF196" s="1" t="str">
        <f t="shared" si="83"/>
        <v/>
      </c>
      <c r="AG196" s="1" t="str">
        <f t="shared" si="83"/>
        <v/>
      </c>
      <c r="AH196" s="1" t="str">
        <f t="shared" si="83"/>
        <v/>
      </c>
      <c r="AI196" s="1" t="e">
        <f t="shared" si="89"/>
        <v>#N/A</v>
      </c>
      <c r="AJ196" s="9" t="e">
        <f t="shared" si="69"/>
        <v>#N/A</v>
      </c>
      <c r="AK196" s="9" t="e">
        <f t="shared" si="70"/>
        <v>#N/A</v>
      </c>
      <c r="AL196" s="9" t="e">
        <f t="shared" si="71"/>
        <v>#N/A</v>
      </c>
      <c r="AM196" s="9" t="e">
        <f t="shared" si="72"/>
        <v>#N/A</v>
      </c>
      <c r="AN196" s="9" t="e">
        <f t="shared" si="73"/>
        <v>#N/A</v>
      </c>
      <c r="AO196" s="9" t="e">
        <f t="shared" si="74"/>
        <v>#N/A</v>
      </c>
      <c r="AP196" s="1" t="str">
        <f t="shared" si="84"/>
        <v/>
      </c>
      <c r="AQ196" s="1" t="str">
        <f t="shared" si="84"/>
        <v/>
      </c>
      <c r="AS196" s="1" t="str">
        <f t="shared" si="85"/>
        <v/>
      </c>
      <c r="AT196" s="1" t="e">
        <f t="shared" si="90"/>
        <v>#N/A</v>
      </c>
      <c r="AU196" s="1" t="e">
        <f t="shared" si="75"/>
        <v>#N/A</v>
      </c>
      <c r="AV196" s="9" t="e">
        <f t="shared" si="86"/>
        <v>#N/A</v>
      </c>
      <c r="AW196" s="9" t="e">
        <f t="shared" si="76"/>
        <v>#N/A</v>
      </c>
      <c r="AX196" s="9" t="e">
        <f t="shared" si="77"/>
        <v>#N/A</v>
      </c>
      <c r="AY196" s="9" t="e">
        <f t="shared" si="78"/>
        <v>#N/A</v>
      </c>
      <c r="AZ196" s="9" t="e">
        <f t="shared" si="79"/>
        <v>#N/A</v>
      </c>
      <c r="BA196" s="1" t="e">
        <f t="shared" si="87"/>
        <v>#N/A</v>
      </c>
      <c r="BB196" s="7"/>
      <c r="BC196" s="7"/>
      <c r="BD196" s="7"/>
      <c r="BE196" s="7"/>
      <c r="BF196" s="7"/>
      <c r="BG196" s="7"/>
      <c r="BH196" s="7"/>
      <c r="BI196" s="7"/>
      <c r="BJ196" s="7">
        <f t="shared" si="94"/>
        <v>198</v>
      </c>
      <c r="BK196" s="7">
        <f t="shared" si="94"/>
        <v>183</v>
      </c>
      <c r="BM196" s="74"/>
      <c r="BT196" s="7"/>
      <c r="BU196" s="7"/>
      <c r="BV196" s="7"/>
      <c r="BW196" s="7"/>
      <c r="BX196" s="7"/>
      <c r="CA196" s="7"/>
      <c r="CB196" s="7"/>
      <c r="CC196" s="7"/>
      <c r="CD196" s="7"/>
      <c r="CE196" s="7"/>
      <c r="CF196" s="7"/>
      <c r="CG196" s="7"/>
    </row>
    <row r="197" spans="1:85" s="1" customFormat="1" x14ac:dyDescent="0.3">
      <c r="A197" s="7"/>
      <c r="B197" s="1">
        <f t="shared" si="68"/>
        <v>0</v>
      </c>
      <c r="C197" s="1" t="s">
        <v>181</v>
      </c>
      <c r="D197" s="1" t="s">
        <v>182</v>
      </c>
      <c r="J197" s="5"/>
      <c r="K197" s="5"/>
      <c r="L197" s="5"/>
      <c r="M197" s="111"/>
      <c r="Y197" s="114"/>
      <c r="AA197" s="1" t="e">
        <f t="shared" si="80"/>
        <v>#VALUE!</v>
      </c>
      <c r="AB197" s="1">
        <f t="shared" si="80"/>
        <v>0</v>
      </c>
      <c r="AC197" s="1">
        <f t="shared" si="81"/>
        <v>0</v>
      </c>
      <c r="AD197" s="1">
        <f t="shared" si="82"/>
        <v>0</v>
      </c>
      <c r="AE197" s="1">
        <f t="shared" si="88"/>
        <v>0</v>
      </c>
      <c r="AF197" s="1">
        <f t="shared" si="83"/>
        <v>0</v>
      </c>
      <c r="AG197" s="1">
        <f t="shared" si="83"/>
        <v>0</v>
      </c>
      <c r="AH197" s="1">
        <f t="shared" si="83"/>
        <v>0</v>
      </c>
      <c r="AI197" s="1">
        <f t="shared" si="89"/>
        <v>0</v>
      </c>
      <c r="AJ197" s="9" t="e">
        <f t="shared" si="69"/>
        <v>#N/A</v>
      </c>
      <c r="AK197" s="9" t="e">
        <f t="shared" si="70"/>
        <v>#N/A</v>
      </c>
      <c r="AL197" s="9" t="e">
        <f t="shared" si="71"/>
        <v>#N/A</v>
      </c>
      <c r="AM197" s="9" t="e">
        <f t="shared" si="72"/>
        <v>#N/A</v>
      </c>
      <c r="AN197" s="9" t="e">
        <f t="shared" si="73"/>
        <v>#N/A</v>
      </c>
      <c r="AO197" s="9" t="e">
        <f t="shared" si="74"/>
        <v>#N/A</v>
      </c>
      <c r="AP197" s="1">
        <f t="shared" si="84"/>
        <v>0</v>
      </c>
      <c r="AQ197" s="1">
        <f t="shared" si="84"/>
        <v>0</v>
      </c>
      <c r="AS197" s="1">
        <f t="shared" si="85"/>
        <v>0</v>
      </c>
      <c r="AT197" s="1">
        <f t="shared" si="90"/>
        <v>0</v>
      </c>
      <c r="AU197" s="1">
        <f t="shared" si="75"/>
        <v>0</v>
      </c>
      <c r="AV197" s="9" t="e">
        <f t="shared" si="86"/>
        <v>#N/A</v>
      </c>
      <c r="AW197" s="9" t="e">
        <f t="shared" si="76"/>
        <v>#N/A</v>
      </c>
      <c r="AX197" s="9" t="e">
        <f t="shared" si="77"/>
        <v>#N/A</v>
      </c>
      <c r="AY197" s="9" t="e">
        <f t="shared" si="78"/>
        <v>#N/A</v>
      </c>
      <c r="AZ197" s="9" t="e">
        <f t="shared" si="79"/>
        <v>#N/A</v>
      </c>
      <c r="BA197" s="1" t="e">
        <f t="shared" si="87"/>
        <v>#N/A</v>
      </c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M197" s="74"/>
      <c r="BT197" s="7"/>
      <c r="BU197" s="7"/>
      <c r="BV197" s="7"/>
      <c r="BW197" s="7"/>
      <c r="BX197" s="7"/>
      <c r="CA197" s="7"/>
      <c r="CB197" s="7"/>
      <c r="CC197" s="7"/>
      <c r="CD197" s="7"/>
      <c r="CE197" s="7"/>
      <c r="CF197" s="7"/>
      <c r="CG197" s="7"/>
    </row>
    <row r="198" spans="1:85" s="1" customFormat="1" x14ac:dyDescent="0.3">
      <c r="A198" s="7"/>
      <c r="B198" s="1" t="e">
        <f t="shared" si="68"/>
        <v>#VALUE!</v>
      </c>
      <c r="C198" s="1" t="s">
        <v>5</v>
      </c>
      <c r="D198" s="1" t="s">
        <v>6</v>
      </c>
      <c r="E198" s="1" t="s">
        <v>29</v>
      </c>
      <c r="F198" s="1" t="s">
        <v>18</v>
      </c>
      <c r="G198" s="1" t="s">
        <v>7</v>
      </c>
      <c r="H198" s="1" t="s">
        <v>176</v>
      </c>
      <c r="I198" s="1" t="s">
        <v>8</v>
      </c>
      <c r="J198" s="5" t="s">
        <v>164</v>
      </c>
      <c r="K198" s="5" t="s">
        <v>103</v>
      </c>
      <c r="L198" s="5" t="s">
        <v>169</v>
      </c>
      <c r="M198" s="111"/>
      <c r="Y198" s="114"/>
      <c r="AA198" s="1" t="e">
        <f t="shared" si="80"/>
        <v>#VALUE!</v>
      </c>
      <c r="AB198" s="1" t="e">
        <f t="shared" si="80"/>
        <v>#VALUE!</v>
      </c>
      <c r="AC198" s="1" t="e">
        <f t="shared" si="81"/>
        <v>#VALUE!</v>
      </c>
      <c r="AD198" s="1" t="e">
        <f t="shared" si="82"/>
        <v>#VALUE!</v>
      </c>
      <c r="AE198" s="1" t="e">
        <f t="shared" si="88"/>
        <v>#VALUE!</v>
      </c>
      <c r="AF198" s="1" t="e">
        <f t="shared" si="83"/>
        <v>#VALUE!</v>
      </c>
      <c r="AG198" s="1" t="e">
        <f t="shared" si="83"/>
        <v>#VALUE!</v>
      </c>
      <c r="AH198" s="1" t="e">
        <f t="shared" si="83"/>
        <v>#VALUE!</v>
      </c>
      <c r="AI198" s="1" t="e">
        <f t="shared" si="89"/>
        <v>#VALUE!</v>
      </c>
      <c r="AJ198" s="9" t="e">
        <f t="shared" si="69"/>
        <v>#VALUE!</v>
      </c>
      <c r="AK198" s="9" t="e">
        <f t="shared" si="70"/>
        <v>#VALUE!</v>
      </c>
      <c r="AL198" s="9" t="e">
        <f t="shared" si="71"/>
        <v>#VALUE!</v>
      </c>
      <c r="AM198" s="9" t="e">
        <f t="shared" si="72"/>
        <v>#VALUE!</v>
      </c>
      <c r="AN198" s="9" t="e">
        <f t="shared" si="73"/>
        <v>#VALUE!</v>
      </c>
      <c r="AO198" s="9" t="e">
        <f t="shared" si="74"/>
        <v>#VALUE!</v>
      </c>
      <c r="AP198" s="1">
        <f t="shared" si="84"/>
        <v>0</v>
      </c>
      <c r="AQ198" s="1">
        <f t="shared" si="84"/>
        <v>0</v>
      </c>
      <c r="AS198" s="1">
        <f t="shared" si="85"/>
        <v>0</v>
      </c>
      <c r="AT198" s="1">
        <f t="shared" si="90"/>
        <v>0</v>
      </c>
      <c r="AU198" s="1">
        <f t="shared" si="75"/>
        <v>0</v>
      </c>
      <c r="AV198" s="9" t="e">
        <f t="shared" si="86"/>
        <v>#VALUE!</v>
      </c>
      <c r="AW198" s="9" t="e">
        <f t="shared" si="76"/>
        <v>#VALUE!</v>
      </c>
      <c r="AX198" s="9" t="e">
        <f t="shared" si="77"/>
        <v>#VALUE!</v>
      </c>
      <c r="AY198" s="9" t="e">
        <f t="shared" si="78"/>
        <v>#VALUE!</v>
      </c>
      <c r="AZ198" s="9" t="e">
        <f t="shared" si="79"/>
        <v>#VALUE!</v>
      </c>
      <c r="BA198" s="1" t="e">
        <f t="shared" si="87"/>
        <v>#N/A</v>
      </c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M198" s="74"/>
      <c r="BT198" s="7"/>
      <c r="BU198" s="7"/>
      <c r="BV198" s="7"/>
      <c r="BW198" s="7"/>
      <c r="BX198" s="7"/>
      <c r="CA198" s="7"/>
      <c r="CB198" s="7"/>
      <c r="CC198" s="7"/>
      <c r="CD198" s="7"/>
      <c r="CE198" s="7"/>
      <c r="CF198" s="7"/>
      <c r="CG198" s="7"/>
    </row>
    <row r="199" spans="1:85" s="1" customFormat="1" x14ac:dyDescent="0.3">
      <c r="A199" s="7"/>
      <c r="B199" s="1" t="e">
        <f t="shared" si="68"/>
        <v>#VALUE!</v>
      </c>
      <c r="C199" s="1" t="s">
        <v>174</v>
      </c>
      <c r="D199" s="1" t="s">
        <v>175</v>
      </c>
      <c r="E199" s="1" t="s">
        <v>175</v>
      </c>
      <c r="F199" s="1" t="s">
        <v>175</v>
      </c>
      <c r="G199" s="1" t="s">
        <v>175</v>
      </c>
      <c r="H199" s="1" t="s">
        <v>175</v>
      </c>
      <c r="I199" s="1" t="s">
        <v>175</v>
      </c>
      <c r="J199" s="5" t="s">
        <v>175</v>
      </c>
      <c r="K199" s="5" t="s">
        <v>175</v>
      </c>
      <c r="L199" s="5" t="s">
        <v>175</v>
      </c>
      <c r="M199" s="111"/>
      <c r="Y199" s="114"/>
      <c r="AA199" s="1" t="e">
        <f t="shared" si="80"/>
        <v>#VALUE!</v>
      </c>
      <c r="AB199" s="1" t="e">
        <f t="shared" si="80"/>
        <v>#VALUE!</v>
      </c>
      <c r="AC199" s="1" t="e">
        <f t="shared" si="81"/>
        <v>#VALUE!</v>
      </c>
      <c r="AD199" s="1" t="e">
        <f t="shared" si="82"/>
        <v>#VALUE!</v>
      </c>
      <c r="AE199" s="1" t="e">
        <f t="shared" si="88"/>
        <v>#VALUE!</v>
      </c>
      <c r="AF199" s="1" t="e">
        <f t="shared" si="83"/>
        <v>#VALUE!</v>
      </c>
      <c r="AG199" s="1" t="e">
        <f t="shared" si="83"/>
        <v>#VALUE!</v>
      </c>
      <c r="AH199" s="1" t="e">
        <f t="shared" si="83"/>
        <v>#VALUE!</v>
      </c>
      <c r="AI199" s="1" t="e">
        <f t="shared" si="89"/>
        <v>#VALUE!</v>
      </c>
      <c r="AJ199" s="9" t="e">
        <f t="shared" si="69"/>
        <v>#VALUE!</v>
      </c>
      <c r="AK199" s="9" t="e">
        <f t="shared" si="70"/>
        <v>#VALUE!</v>
      </c>
      <c r="AL199" s="9" t="e">
        <f t="shared" si="71"/>
        <v>#VALUE!</v>
      </c>
      <c r="AM199" s="9" t="e">
        <f t="shared" si="72"/>
        <v>#VALUE!</v>
      </c>
      <c r="AN199" s="9" t="e">
        <f t="shared" si="73"/>
        <v>#VALUE!</v>
      </c>
      <c r="AO199" s="9" t="e">
        <f t="shared" si="74"/>
        <v>#VALUE!</v>
      </c>
      <c r="AP199" s="1">
        <f t="shared" si="84"/>
        <v>0</v>
      </c>
      <c r="AQ199" s="1">
        <f t="shared" si="84"/>
        <v>0</v>
      </c>
      <c r="AS199" s="1">
        <f t="shared" si="85"/>
        <v>0</v>
      </c>
      <c r="AT199" s="1">
        <f t="shared" si="90"/>
        <v>0</v>
      </c>
      <c r="AU199" s="1">
        <f t="shared" si="75"/>
        <v>0</v>
      </c>
      <c r="AV199" s="9" t="e">
        <f t="shared" si="86"/>
        <v>#VALUE!</v>
      </c>
      <c r="AW199" s="9" t="e">
        <f t="shared" si="76"/>
        <v>#VALUE!</v>
      </c>
      <c r="AX199" s="9" t="e">
        <f t="shared" si="77"/>
        <v>#VALUE!</v>
      </c>
      <c r="AY199" s="9" t="e">
        <f t="shared" si="78"/>
        <v>#VALUE!</v>
      </c>
      <c r="AZ199" s="9" t="e">
        <f t="shared" si="79"/>
        <v>#VALUE!</v>
      </c>
      <c r="BA199" s="1" t="e">
        <f t="shared" si="87"/>
        <v>#N/A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M199" s="74"/>
      <c r="BT199" s="7"/>
      <c r="BU199" s="7"/>
      <c r="BV199" s="7"/>
      <c r="BW199" s="7"/>
      <c r="BX199" s="7"/>
      <c r="CA199" s="7"/>
      <c r="CB199" s="7"/>
      <c r="CC199" s="7"/>
      <c r="CD199" s="7"/>
      <c r="CE199" s="7"/>
      <c r="CF199" s="7"/>
      <c r="CG199" s="7"/>
    </row>
    <row r="200" spans="1:85" s="1" customFormat="1" x14ac:dyDescent="0.3">
      <c r="A200" s="7"/>
      <c r="B200" s="1">
        <f t="shared" si="68"/>
        <v>0</v>
      </c>
      <c r="C200" s="1">
        <v>1</v>
      </c>
      <c r="D200" s="1">
        <v>1999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5">
        <v>0</v>
      </c>
      <c r="K200" s="5">
        <v>0</v>
      </c>
      <c r="L200" s="5">
        <v>0</v>
      </c>
      <c r="M200" s="111"/>
      <c r="Y200" s="114"/>
      <c r="AA200" s="1">
        <f t="shared" si="80"/>
        <v>1999</v>
      </c>
      <c r="AB200" s="1">
        <f t="shared" si="80"/>
        <v>0</v>
      </c>
      <c r="AC200" s="1">
        <f t="shared" si="81"/>
        <v>0</v>
      </c>
      <c r="AD200" s="1">
        <f t="shared" si="82"/>
        <v>0</v>
      </c>
      <c r="AE200" s="1" t="e">
        <f t="shared" si="88"/>
        <v>#VALUE!</v>
      </c>
      <c r="AF200" s="1" t="e">
        <f t="shared" si="83"/>
        <v>#VALUE!</v>
      </c>
      <c r="AG200" s="1" t="e">
        <f t="shared" si="83"/>
        <v>#VALUE!</v>
      </c>
      <c r="AH200" s="1" t="e">
        <f t="shared" si="83"/>
        <v>#VALUE!</v>
      </c>
      <c r="AI200" s="1" t="e">
        <f t="shared" si="89"/>
        <v>#VALUE!</v>
      </c>
      <c r="AJ200" s="9" t="e">
        <f t="shared" si="69"/>
        <v>#N/A</v>
      </c>
      <c r="AK200" s="9" t="e">
        <f t="shared" si="70"/>
        <v>#N/A</v>
      </c>
      <c r="AL200" s="9" t="e">
        <f t="shared" si="71"/>
        <v>#N/A</v>
      </c>
      <c r="AM200" s="9" t="e">
        <f t="shared" si="72"/>
        <v>#N/A</v>
      </c>
      <c r="AN200" s="9" t="e">
        <f t="shared" si="73"/>
        <v>#N/A</v>
      </c>
      <c r="AO200" s="9" t="e">
        <f t="shared" si="74"/>
        <v>#N/A</v>
      </c>
      <c r="AP200" s="1">
        <f t="shared" si="84"/>
        <v>0</v>
      </c>
      <c r="AQ200" s="1">
        <f t="shared" si="84"/>
        <v>0</v>
      </c>
      <c r="AS200" s="1">
        <f t="shared" si="85"/>
        <v>0</v>
      </c>
      <c r="AT200" s="1">
        <f t="shared" si="90"/>
        <v>0</v>
      </c>
      <c r="AU200" s="1">
        <f t="shared" si="75"/>
        <v>0</v>
      </c>
      <c r="AV200" s="9" t="e">
        <f t="shared" si="86"/>
        <v>#N/A</v>
      </c>
      <c r="AW200" s="9" t="e">
        <f t="shared" si="76"/>
        <v>#N/A</v>
      </c>
      <c r="AX200" s="9" t="e">
        <f t="shared" si="77"/>
        <v>#N/A</v>
      </c>
      <c r="AY200" s="9" t="e">
        <f t="shared" si="78"/>
        <v>#N/A</v>
      </c>
      <c r="AZ200" s="9" t="e">
        <f t="shared" si="79"/>
        <v>#N/A</v>
      </c>
      <c r="BA200" s="1" t="e">
        <f t="shared" si="87"/>
        <v>#N/A</v>
      </c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M200" s="74"/>
      <c r="BT200" s="7"/>
      <c r="BU200" s="7"/>
      <c r="BV200" s="7"/>
      <c r="BW200" s="7"/>
      <c r="BX200" s="7"/>
      <c r="CA200" s="7"/>
      <c r="CB200" s="7"/>
      <c r="CC200" s="7"/>
      <c r="CD200" s="7"/>
      <c r="CE200" s="7"/>
      <c r="CF200" s="7"/>
      <c r="CG200" s="7"/>
    </row>
    <row r="201" spans="1:85" s="1" customFormat="1" x14ac:dyDescent="0.3">
      <c r="A201" s="7"/>
      <c r="B201" s="1">
        <f t="shared" si="68"/>
        <v>0</v>
      </c>
      <c r="C201" s="1">
        <v>2</v>
      </c>
      <c r="D201" s="1">
        <v>1999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5">
        <v>0</v>
      </c>
      <c r="K201" s="5">
        <v>0</v>
      </c>
      <c r="L201" s="5">
        <v>0</v>
      </c>
      <c r="M201" s="111"/>
      <c r="Y201" s="114"/>
      <c r="AA201" s="1">
        <f t="shared" si="80"/>
        <v>1999</v>
      </c>
      <c r="AB201" s="1">
        <f t="shared" si="80"/>
        <v>0</v>
      </c>
      <c r="AC201" s="1">
        <f t="shared" si="81"/>
        <v>0</v>
      </c>
      <c r="AD201" s="1">
        <f t="shared" si="82"/>
        <v>0</v>
      </c>
      <c r="AE201" s="1">
        <f t="shared" si="88"/>
        <v>0</v>
      </c>
      <c r="AF201" s="1">
        <f t="shared" si="83"/>
        <v>0</v>
      </c>
      <c r="AG201" s="1">
        <f t="shared" si="83"/>
        <v>0</v>
      </c>
      <c r="AH201" s="1">
        <f t="shared" si="83"/>
        <v>0</v>
      </c>
      <c r="AI201" s="1">
        <f t="shared" si="89"/>
        <v>0</v>
      </c>
      <c r="AJ201" s="9" t="e">
        <f t="shared" si="69"/>
        <v>#N/A</v>
      </c>
      <c r="AK201" s="9" t="e">
        <f t="shared" si="70"/>
        <v>#N/A</v>
      </c>
      <c r="AL201" s="9" t="e">
        <f t="shared" si="71"/>
        <v>#N/A</v>
      </c>
      <c r="AM201" s="9" t="e">
        <f t="shared" si="72"/>
        <v>#N/A</v>
      </c>
      <c r="AN201" s="9" t="e">
        <f t="shared" si="73"/>
        <v>#N/A</v>
      </c>
      <c r="AO201" s="9" t="e">
        <f t="shared" si="74"/>
        <v>#N/A</v>
      </c>
      <c r="AP201" s="1">
        <f t="shared" si="84"/>
        <v>0</v>
      </c>
      <c r="AQ201" s="1">
        <f t="shared" si="84"/>
        <v>0</v>
      </c>
      <c r="AS201" s="1">
        <f t="shared" si="85"/>
        <v>0</v>
      </c>
      <c r="AT201" s="1">
        <f t="shared" si="90"/>
        <v>0</v>
      </c>
      <c r="AU201" s="1">
        <f t="shared" si="75"/>
        <v>0</v>
      </c>
      <c r="AV201" s="9" t="e">
        <f t="shared" si="86"/>
        <v>#N/A</v>
      </c>
      <c r="AW201" s="9" t="e">
        <f t="shared" si="76"/>
        <v>#N/A</v>
      </c>
      <c r="AX201" s="9" t="e">
        <f t="shared" si="77"/>
        <v>#N/A</v>
      </c>
      <c r="AY201" s="9" t="e">
        <f t="shared" si="78"/>
        <v>#N/A</v>
      </c>
      <c r="AZ201" s="9" t="e">
        <f t="shared" si="79"/>
        <v>#N/A</v>
      </c>
      <c r="BA201" s="1" t="e">
        <f t="shared" si="87"/>
        <v>#N/A</v>
      </c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M201" s="74"/>
      <c r="BT201" s="7"/>
      <c r="BU201" s="7"/>
      <c r="BV201" s="7"/>
      <c r="BW201" s="7"/>
      <c r="BX201" s="7"/>
      <c r="CA201" s="7"/>
      <c r="CB201" s="7"/>
      <c r="CC201" s="7"/>
      <c r="CD201" s="7"/>
      <c r="CE201" s="7"/>
      <c r="CF201" s="7"/>
      <c r="CG201" s="7"/>
    </row>
    <row r="202" spans="1:85" s="1" customFormat="1" x14ac:dyDescent="0.3">
      <c r="A202" s="7"/>
      <c r="B202" s="1">
        <f t="shared" si="68"/>
        <v>0</v>
      </c>
      <c r="C202" s="1">
        <v>3</v>
      </c>
      <c r="D202" s="1">
        <v>1999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5">
        <v>0</v>
      </c>
      <c r="K202" s="5">
        <v>0</v>
      </c>
      <c r="L202" s="5">
        <v>0</v>
      </c>
      <c r="M202" s="111"/>
      <c r="Y202" s="114"/>
      <c r="AA202" s="1">
        <f t="shared" si="80"/>
        <v>1999</v>
      </c>
      <c r="AB202" s="1">
        <f t="shared" si="80"/>
        <v>0</v>
      </c>
      <c r="AC202" s="1">
        <f t="shared" si="81"/>
        <v>0</v>
      </c>
      <c r="AD202" s="1">
        <f t="shared" si="82"/>
        <v>0</v>
      </c>
      <c r="AE202" s="1">
        <f t="shared" si="88"/>
        <v>0</v>
      </c>
      <c r="AF202" s="1">
        <f t="shared" si="83"/>
        <v>0</v>
      </c>
      <c r="AG202" s="1">
        <f t="shared" si="83"/>
        <v>0</v>
      </c>
      <c r="AH202" s="1">
        <f t="shared" si="83"/>
        <v>0</v>
      </c>
      <c r="AI202" s="1">
        <f t="shared" si="89"/>
        <v>0</v>
      </c>
      <c r="AJ202" s="9" t="e">
        <f t="shared" si="69"/>
        <v>#N/A</v>
      </c>
      <c r="AK202" s="9" t="e">
        <f t="shared" si="70"/>
        <v>#N/A</v>
      </c>
      <c r="AL202" s="9" t="e">
        <f t="shared" si="71"/>
        <v>#N/A</v>
      </c>
      <c r="AM202" s="9" t="e">
        <f t="shared" si="72"/>
        <v>#N/A</v>
      </c>
      <c r="AN202" s="9" t="e">
        <f t="shared" si="73"/>
        <v>#N/A</v>
      </c>
      <c r="AO202" s="9" t="e">
        <f t="shared" si="74"/>
        <v>#N/A</v>
      </c>
      <c r="AP202" s="1">
        <f t="shared" si="84"/>
        <v>0</v>
      </c>
      <c r="AQ202" s="1">
        <f t="shared" si="84"/>
        <v>0</v>
      </c>
      <c r="AS202" s="1">
        <f t="shared" si="85"/>
        <v>0</v>
      </c>
      <c r="AT202" s="1">
        <f t="shared" si="90"/>
        <v>0</v>
      </c>
      <c r="AU202" s="1">
        <f t="shared" si="75"/>
        <v>0</v>
      </c>
      <c r="AV202" s="9" t="e">
        <f t="shared" si="86"/>
        <v>#N/A</v>
      </c>
      <c r="AW202" s="9" t="e">
        <f t="shared" si="76"/>
        <v>#N/A</v>
      </c>
      <c r="AX202" s="9" t="e">
        <f t="shared" si="77"/>
        <v>#N/A</v>
      </c>
      <c r="AY202" s="9" t="e">
        <f t="shared" si="78"/>
        <v>#N/A</v>
      </c>
      <c r="AZ202" s="9" t="e">
        <f t="shared" si="79"/>
        <v>#N/A</v>
      </c>
      <c r="BA202" s="1" t="e">
        <f t="shared" si="87"/>
        <v>#N/A</v>
      </c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M202" s="74"/>
      <c r="BT202" s="7"/>
      <c r="BU202" s="7"/>
      <c r="BV202" s="7"/>
      <c r="BW202" s="7"/>
      <c r="BX202" s="7"/>
      <c r="CA202" s="7"/>
      <c r="CB202" s="7"/>
      <c r="CC202" s="7"/>
      <c r="CD202" s="7"/>
      <c r="CE202" s="7"/>
      <c r="CF202" s="7"/>
      <c r="CG202" s="7"/>
    </row>
    <row r="203" spans="1:85" s="1" customFormat="1" x14ac:dyDescent="0.3">
      <c r="A203" s="7"/>
      <c r="B203" s="1">
        <f t="shared" si="68"/>
        <v>0</v>
      </c>
      <c r="C203" s="1">
        <v>4</v>
      </c>
      <c r="D203" s="1">
        <v>1999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5">
        <v>0</v>
      </c>
      <c r="K203" s="5">
        <v>0</v>
      </c>
      <c r="L203" s="5">
        <v>0</v>
      </c>
      <c r="M203" s="111"/>
      <c r="Y203" s="114"/>
      <c r="AA203" s="1">
        <f t="shared" si="80"/>
        <v>1999</v>
      </c>
      <c r="AB203" s="1">
        <f t="shared" si="80"/>
        <v>0</v>
      </c>
      <c r="AC203" s="1">
        <f t="shared" si="81"/>
        <v>0</v>
      </c>
      <c r="AD203" s="1">
        <f t="shared" si="82"/>
        <v>0</v>
      </c>
      <c r="AE203" s="1">
        <f t="shared" si="88"/>
        <v>0</v>
      </c>
      <c r="AF203" s="1">
        <f t="shared" si="83"/>
        <v>0</v>
      </c>
      <c r="AG203" s="1">
        <f t="shared" si="83"/>
        <v>0</v>
      </c>
      <c r="AH203" s="1">
        <f t="shared" si="83"/>
        <v>0</v>
      </c>
      <c r="AI203" s="1">
        <f t="shared" si="89"/>
        <v>0</v>
      </c>
      <c r="AJ203" s="9" t="e">
        <f t="shared" si="69"/>
        <v>#N/A</v>
      </c>
      <c r="AK203" s="9" t="e">
        <f t="shared" si="70"/>
        <v>#N/A</v>
      </c>
      <c r="AL203" s="9" t="e">
        <f t="shared" si="71"/>
        <v>#N/A</v>
      </c>
      <c r="AM203" s="9" t="e">
        <f t="shared" si="72"/>
        <v>#N/A</v>
      </c>
      <c r="AN203" s="9" t="e">
        <f t="shared" si="73"/>
        <v>#N/A</v>
      </c>
      <c r="AO203" s="9" t="e">
        <f t="shared" si="74"/>
        <v>#N/A</v>
      </c>
      <c r="AP203" s="1">
        <f t="shared" si="84"/>
        <v>0</v>
      </c>
      <c r="AQ203" s="1">
        <f t="shared" si="84"/>
        <v>0</v>
      </c>
      <c r="AS203" s="1">
        <f t="shared" si="85"/>
        <v>0</v>
      </c>
      <c r="AT203" s="1">
        <f t="shared" si="90"/>
        <v>0</v>
      </c>
      <c r="AU203" s="1">
        <f t="shared" si="75"/>
        <v>0</v>
      </c>
      <c r="AV203" s="9" t="e">
        <f t="shared" si="86"/>
        <v>#N/A</v>
      </c>
      <c r="AW203" s="9" t="e">
        <f t="shared" si="76"/>
        <v>#N/A</v>
      </c>
      <c r="AX203" s="9" t="e">
        <f t="shared" si="77"/>
        <v>#N/A</v>
      </c>
      <c r="AY203" s="9" t="e">
        <f t="shared" si="78"/>
        <v>#N/A</v>
      </c>
      <c r="AZ203" s="9" t="e">
        <f t="shared" si="79"/>
        <v>#N/A</v>
      </c>
      <c r="BA203" s="1" t="e">
        <f t="shared" si="87"/>
        <v>#N/A</v>
      </c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M203" s="74"/>
      <c r="BT203" s="7"/>
      <c r="BU203" s="7"/>
      <c r="BV203" s="7"/>
      <c r="BW203" s="7"/>
      <c r="BX203" s="7"/>
      <c r="CA203" s="7"/>
      <c r="CB203" s="7"/>
      <c r="CC203" s="7"/>
      <c r="CD203" s="7"/>
      <c r="CE203" s="7"/>
      <c r="CF203" s="7"/>
      <c r="CG203" s="7"/>
    </row>
    <row r="204" spans="1:85" s="1" customFormat="1" x14ac:dyDescent="0.3">
      <c r="A204" s="7"/>
      <c r="B204" s="1">
        <f t="shared" si="68"/>
        <v>0</v>
      </c>
      <c r="C204" s="1">
        <v>5</v>
      </c>
      <c r="D204" s="1">
        <v>1999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5">
        <v>0</v>
      </c>
      <c r="K204" s="5">
        <v>0</v>
      </c>
      <c r="L204" s="5">
        <v>0</v>
      </c>
      <c r="M204" s="111"/>
      <c r="Y204" s="114"/>
      <c r="AA204" s="1">
        <f t="shared" si="80"/>
        <v>1999</v>
      </c>
      <c r="AB204" s="1">
        <f t="shared" si="80"/>
        <v>0</v>
      </c>
      <c r="AC204" s="1">
        <f t="shared" si="81"/>
        <v>0</v>
      </c>
      <c r="AD204" s="1">
        <f t="shared" si="82"/>
        <v>0</v>
      </c>
      <c r="AE204" s="1">
        <f t="shared" si="88"/>
        <v>0</v>
      </c>
      <c r="AF204" s="1">
        <f t="shared" si="83"/>
        <v>0</v>
      </c>
      <c r="AG204" s="1">
        <f t="shared" si="83"/>
        <v>0</v>
      </c>
      <c r="AH204" s="1">
        <f t="shared" si="83"/>
        <v>0</v>
      </c>
      <c r="AI204" s="1">
        <f t="shared" si="89"/>
        <v>0</v>
      </c>
      <c r="AJ204" s="9" t="e">
        <f t="shared" si="69"/>
        <v>#N/A</v>
      </c>
      <c r="AK204" s="9" t="e">
        <f t="shared" si="70"/>
        <v>#N/A</v>
      </c>
      <c r="AL204" s="9" t="e">
        <f t="shared" si="71"/>
        <v>#N/A</v>
      </c>
      <c r="AM204" s="9" t="e">
        <f t="shared" si="72"/>
        <v>#N/A</v>
      </c>
      <c r="AN204" s="9" t="e">
        <f t="shared" si="73"/>
        <v>#N/A</v>
      </c>
      <c r="AO204" s="9" t="e">
        <f t="shared" si="74"/>
        <v>#N/A</v>
      </c>
      <c r="AP204" s="1">
        <f t="shared" si="84"/>
        <v>0</v>
      </c>
      <c r="AQ204" s="1">
        <f t="shared" si="84"/>
        <v>0</v>
      </c>
      <c r="AS204" s="1">
        <f t="shared" si="85"/>
        <v>0</v>
      </c>
      <c r="AT204" s="1">
        <f t="shared" si="90"/>
        <v>0</v>
      </c>
      <c r="AU204" s="1">
        <f t="shared" si="75"/>
        <v>0</v>
      </c>
      <c r="AV204" s="9" t="e">
        <f t="shared" si="86"/>
        <v>#N/A</v>
      </c>
      <c r="AW204" s="9" t="e">
        <f t="shared" si="76"/>
        <v>#N/A</v>
      </c>
      <c r="AX204" s="9" t="e">
        <f t="shared" si="77"/>
        <v>#N/A</v>
      </c>
      <c r="AY204" s="9" t="e">
        <f t="shared" si="78"/>
        <v>#N/A</v>
      </c>
      <c r="AZ204" s="9" t="e">
        <f t="shared" si="79"/>
        <v>#N/A</v>
      </c>
      <c r="BA204" s="1" t="e">
        <f t="shared" si="87"/>
        <v>#N/A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M204" s="74"/>
      <c r="BT204" s="7"/>
      <c r="BU204" s="7"/>
      <c r="BV204" s="7"/>
      <c r="BW204" s="7"/>
      <c r="BX204" s="7"/>
      <c r="CA204" s="7"/>
      <c r="CB204" s="7"/>
      <c r="CC204" s="7"/>
      <c r="CD204" s="7"/>
      <c r="CE204" s="7"/>
      <c r="CF204" s="7"/>
      <c r="CG204" s="7"/>
    </row>
    <row r="205" spans="1:85" s="1" customFormat="1" x14ac:dyDescent="0.3">
      <c r="A205" s="7"/>
      <c r="B205" s="1">
        <f t="shared" si="68"/>
        <v>0</v>
      </c>
      <c r="C205" s="1">
        <v>6</v>
      </c>
      <c r="D205" s="1">
        <v>1999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5">
        <v>0</v>
      </c>
      <c r="K205" s="5">
        <v>0</v>
      </c>
      <c r="L205" s="5">
        <v>0</v>
      </c>
      <c r="M205" s="111"/>
      <c r="Y205" s="114"/>
      <c r="AA205" s="1">
        <f t="shared" si="80"/>
        <v>1999</v>
      </c>
      <c r="AB205" s="1">
        <f t="shared" si="80"/>
        <v>0</v>
      </c>
      <c r="AC205" s="1">
        <f t="shared" si="81"/>
        <v>0</v>
      </c>
      <c r="AD205" s="1">
        <f t="shared" si="82"/>
        <v>0</v>
      </c>
      <c r="AE205" s="1">
        <f t="shared" si="88"/>
        <v>0</v>
      </c>
      <c r="AF205" s="1">
        <f t="shared" si="83"/>
        <v>0</v>
      </c>
      <c r="AG205" s="1">
        <f t="shared" si="83"/>
        <v>0</v>
      </c>
      <c r="AH205" s="1">
        <f t="shared" si="83"/>
        <v>0</v>
      </c>
      <c r="AI205" s="1">
        <f t="shared" si="89"/>
        <v>0</v>
      </c>
      <c r="AJ205" s="9" t="e">
        <f t="shared" si="69"/>
        <v>#N/A</v>
      </c>
      <c r="AK205" s="9" t="e">
        <f t="shared" si="70"/>
        <v>#N/A</v>
      </c>
      <c r="AL205" s="9" t="e">
        <f t="shared" si="71"/>
        <v>#N/A</v>
      </c>
      <c r="AM205" s="9" t="e">
        <f t="shared" si="72"/>
        <v>#N/A</v>
      </c>
      <c r="AN205" s="9" t="e">
        <f t="shared" si="73"/>
        <v>#N/A</v>
      </c>
      <c r="AO205" s="9" t="e">
        <f t="shared" si="74"/>
        <v>#N/A</v>
      </c>
      <c r="AP205" s="1">
        <f t="shared" si="84"/>
        <v>0</v>
      </c>
      <c r="AQ205" s="1">
        <f t="shared" si="84"/>
        <v>0</v>
      </c>
      <c r="AS205" s="1">
        <f t="shared" si="85"/>
        <v>0</v>
      </c>
      <c r="AT205" s="1">
        <f t="shared" si="90"/>
        <v>0</v>
      </c>
      <c r="AU205" s="1">
        <f t="shared" si="75"/>
        <v>0</v>
      </c>
      <c r="AV205" s="9" t="e">
        <f t="shared" si="86"/>
        <v>#N/A</v>
      </c>
      <c r="AW205" s="9" t="e">
        <f t="shared" si="76"/>
        <v>#N/A</v>
      </c>
      <c r="AX205" s="9" t="e">
        <f t="shared" si="77"/>
        <v>#N/A</v>
      </c>
      <c r="AY205" s="9" t="e">
        <f t="shared" si="78"/>
        <v>#N/A</v>
      </c>
      <c r="AZ205" s="9" t="e">
        <f t="shared" si="79"/>
        <v>#N/A</v>
      </c>
      <c r="BA205" s="1" t="e">
        <f t="shared" si="87"/>
        <v>#N/A</v>
      </c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M205" s="74"/>
      <c r="BT205" s="7"/>
      <c r="BU205" s="7"/>
      <c r="BV205" s="7"/>
      <c r="BW205" s="7"/>
      <c r="BX205" s="7"/>
      <c r="CA205" s="7"/>
      <c r="CB205" s="7"/>
      <c r="CC205" s="7"/>
      <c r="CD205" s="7"/>
      <c r="CE205" s="7"/>
      <c r="CF205" s="7"/>
      <c r="CG205" s="7"/>
    </row>
    <row r="206" spans="1:85" s="1" customFormat="1" x14ac:dyDescent="0.3">
      <c r="A206" s="7"/>
      <c r="B206" s="1">
        <f t="shared" ref="B206:B269" si="95">IF(C206="",NA(),E206+G206+H206+I206)</f>
        <v>0</v>
      </c>
      <c r="C206" s="1">
        <v>7</v>
      </c>
      <c r="D206" s="1">
        <v>1999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5">
        <v>0</v>
      </c>
      <c r="K206" s="5">
        <v>0</v>
      </c>
      <c r="L206" s="5">
        <v>0</v>
      </c>
      <c r="M206" s="111"/>
      <c r="Y206" s="114"/>
      <c r="AA206" s="1">
        <f t="shared" si="80"/>
        <v>1999</v>
      </c>
      <c r="AB206" s="1">
        <f t="shared" si="80"/>
        <v>0</v>
      </c>
      <c r="AC206" s="1">
        <f t="shared" si="81"/>
        <v>0</v>
      </c>
      <c r="AD206" s="1">
        <f t="shared" si="82"/>
        <v>0</v>
      </c>
      <c r="AE206" s="1">
        <f t="shared" si="88"/>
        <v>0</v>
      </c>
      <c r="AF206" s="1">
        <f t="shared" si="83"/>
        <v>0</v>
      </c>
      <c r="AG206" s="1">
        <f t="shared" si="83"/>
        <v>0</v>
      </c>
      <c r="AH206" s="1">
        <f t="shared" si="83"/>
        <v>0</v>
      </c>
      <c r="AI206" s="1">
        <f t="shared" si="89"/>
        <v>0</v>
      </c>
      <c r="AJ206" s="9" t="e">
        <f t="shared" ref="AJ206:AJ269" si="96">IF(OR(ISNA(B206),B206=0),NA(),I206/B206)</f>
        <v>#N/A</v>
      </c>
      <c r="AK206" s="9" t="e">
        <f t="shared" ref="AK206:AK269" si="97">IF(OR(ISNA(B206),B206=0),NA(),B206/$AK$11)</f>
        <v>#N/A</v>
      </c>
      <c r="AL206" s="9" t="e">
        <f t="shared" ref="AL206:AL269" si="98">IF(OR(ISNA(B206),B206=0),NA(),E206/$AK$11)</f>
        <v>#N/A</v>
      </c>
      <c r="AM206" s="9" t="e">
        <f t="shared" ref="AM206:AM269" si="99">IF(OR(ISNA(B206),B206=0),NA(),G206/$AK$11)</f>
        <v>#N/A</v>
      </c>
      <c r="AN206" s="9" t="e">
        <f t="shared" ref="AN206:AN269" si="100">IF(OR(ISNA(B206),B206=0),NA(),I206/$AK$11)</f>
        <v>#N/A</v>
      </c>
      <c r="AO206" s="9" t="e">
        <f t="shared" ref="AO206:AO269" si="101">+IF(OR(ISNA(B206),B206=0),NA(),AI206/$AK$11)</f>
        <v>#N/A</v>
      </c>
      <c r="AP206" s="1">
        <f t="shared" si="84"/>
        <v>0</v>
      </c>
      <c r="AQ206" s="1">
        <f t="shared" si="84"/>
        <v>0</v>
      </c>
      <c r="AS206" s="1">
        <f t="shared" si="85"/>
        <v>0</v>
      </c>
      <c r="AT206" s="1">
        <f t="shared" si="90"/>
        <v>0</v>
      </c>
      <c r="AU206" s="1">
        <f t="shared" ref="AU206:AU269" si="102">IF(C206="",NA(),V206+W206+X206)</f>
        <v>0</v>
      </c>
      <c r="AV206" s="9" t="e">
        <f t="shared" si="86"/>
        <v>#N/A</v>
      </c>
      <c r="AW206" s="9" t="e">
        <f t="shared" ref="AW206:AW269" si="103">IF(OR(ISNA(B206),B206=0),NA(),V206/$AK$11)</f>
        <v>#N/A</v>
      </c>
      <c r="AX206" s="9" t="e">
        <f t="shared" ref="AX206:AX269" si="104">IF(OR(ISNA(B206),B206=0),NA(),W206/$AK$11)</f>
        <v>#N/A</v>
      </c>
      <c r="AY206" s="9" t="e">
        <f t="shared" ref="AY206:AY269" si="105">IF(OR(ISNA(B206),B206=0),NA(),X206/$AK$11)</f>
        <v>#N/A</v>
      </c>
      <c r="AZ206" s="9" t="e">
        <f t="shared" ref="AZ206:AZ269" si="106">IF(OR(ISNA(B206),B206=0),NA(),AT206/$AK$11)</f>
        <v>#N/A</v>
      </c>
      <c r="BA206" s="1" t="e">
        <f t="shared" si="87"/>
        <v>#N/A</v>
      </c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M206" s="74"/>
      <c r="BT206" s="7"/>
      <c r="BU206" s="7"/>
      <c r="BV206" s="7"/>
      <c r="BW206" s="7"/>
      <c r="BX206" s="7"/>
      <c r="CA206" s="7"/>
      <c r="CB206" s="7"/>
      <c r="CC206" s="7"/>
      <c r="CD206" s="7"/>
      <c r="CE206" s="7"/>
      <c r="CF206" s="7"/>
      <c r="CG206" s="7"/>
    </row>
    <row r="207" spans="1:85" s="1" customFormat="1" x14ac:dyDescent="0.3">
      <c r="A207" s="7"/>
      <c r="B207" s="1">
        <f t="shared" si="95"/>
        <v>0</v>
      </c>
      <c r="C207" s="1">
        <v>8</v>
      </c>
      <c r="D207" s="1">
        <v>1999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5">
        <v>0</v>
      </c>
      <c r="K207" s="5">
        <v>0</v>
      </c>
      <c r="L207" s="5">
        <v>0</v>
      </c>
      <c r="M207" s="111"/>
      <c r="Y207" s="114"/>
      <c r="AA207" s="1">
        <f t="shared" ref="AA207:AB270" si="107">+D207+U207</f>
        <v>1999</v>
      </c>
      <c r="AB207" s="1">
        <f t="shared" si="107"/>
        <v>0</v>
      </c>
      <c r="AC207" s="1">
        <f t="shared" ref="AC207:AC270" si="108">+G207+W207</f>
        <v>0</v>
      </c>
      <c r="AD207" s="1">
        <f t="shared" ref="AD207:AD270" si="109">+I207+X207</f>
        <v>0</v>
      </c>
      <c r="AE207" s="1">
        <f t="shared" si="88"/>
        <v>0</v>
      </c>
      <c r="AF207" s="1">
        <f t="shared" ref="AF207:AH270" si="110">IF($C207="","",G207-G206)</f>
        <v>0</v>
      </c>
      <c r="AG207" s="1">
        <f t="shared" si="110"/>
        <v>0</v>
      </c>
      <c r="AH207" s="1">
        <f t="shared" si="110"/>
        <v>0</v>
      </c>
      <c r="AI207" s="1">
        <f t="shared" si="89"/>
        <v>0</v>
      </c>
      <c r="AJ207" s="9" t="e">
        <f t="shared" si="96"/>
        <v>#N/A</v>
      </c>
      <c r="AK207" s="9" t="e">
        <f t="shared" si="97"/>
        <v>#N/A</v>
      </c>
      <c r="AL207" s="9" t="e">
        <f t="shared" si="98"/>
        <v>#N/A</v>
      </c>
      <c r="AM207" s="9" t="e">
        <f t="shared" si="99"/>
        <v>#N/A</v>
      </c>
      <c r="AN207" s="9" t="e">
        <f t="shared" si="100"/>
        <v>#N/A</v>
      </c>
      <c r="AO207" s="9" t="e">
        <f t="shared" si="101"/>
        <v>#N/A</v>
      </c>
      <c r="AP207" s="1">
        <f t="shared" ref="AP207:AQ270" si="111">IF($C207="","",V207-V206)</f>
        <v>0</v>
      </c>
      <c r="AQ207" s="1">
        <f t="shared" si="111"/>
        <v>0</v>
      </c>
      <c r="AS207" s="1">
        <f t="shared" ref="AS207:AS270" si="112">IF($C207="","",X207-X206)</f>
        <v>0</v>
      </c>
      <c r="AT207" s="1">
        <f t="shared" si="90"/>
        <v>0</v>
      </c>
      <c r="AU207" s="1">
        <f t="shared" si="102"/>
        <v>0</v>
      </c>
      <c r="AV207" s="9" t="e">
        <f t="shared" ref="AV207:AV270" si="113">IF(OR(ISNA(B207),B207=0),NA(),AU207/$AK$11)</f>
        <v>#N/A</v>
      </c>
      <c r="AW207" s="9" t="e">
        <f t="shared" si="103"/>
        <v>#N/A</v>
      </c>
      <c r="AX207" s="9" t="e">
        <f t="shared" si="104"/>
        <v>#N/A</v>
      </c>
      <c r="AY207" s="9" t="e">
        <f t="shared" si="105"/>
        <v>#N/A</v>
      </c>
      <c r="AZ207" s="9" t="e">
        <f t="shared" si="106"/>
        <v>#N/A</v>
      </c>
      <c r="BA207" s="1" t="e">
        <f t="shared" ref="BA207:BA270" si="114">IF(OR(ISNA(AU207),AU207=0),NA(),X207/AU207)</f>
        <v>#N/A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M207" s="74"/>
      <c r="BT207" s="7"/>
      <c r="BU207" s="7"/>
      <c r="BV207" s="7"/>
      <c r="BW207" s="7"/>
      <c r="BX207" s="7"/>
      <c r="CA207" s="7"/>
      <c r="CB207" s="7"/>
      <c r="CC207" s="7"/>
      <c r="CD207" s="7"/>
      <c r="CE207" s="7"/>
      <c r="CF207" s="7"/>
      <c r="CG207" s="7"/>
    </row>
    <row r="208" spans="1:85" s="1" customFormat="1" x14ac:dyDescent="0.3">
      <c r="A208" s="7"/>
      <c r="B208" s="1">
        <f t="shared" si="95"/>
        <v>1</v>
      </c>
      <c r="C208" s="1">
        <v>9</v>
      </c>
      <c r="D208" s="1">
        <v>1998</v>
      </c>
      <c r="E208" s="1">
        <v>1</v>
      </c>
      <c r="F208" s="1">
        <v>0</v>
      </c>
      <c r="G208" s="1">
        <v>0</v>
      </c>
      <c r="H208" s="1">
        <v>0</v>
      </c>
      <c r="I208" s="1">
        <v>0</v>
      </c>
      <c r="J208" s="5">
        <v>0</v>
      </c>
      <c r="K208" s="5">
        <v>0</v>
      </c>
      <c r="L208" s="5">
        <v>0</v>
      </c>
      <c r="M208" s="111"/>
      <c r="Y208" s="114"/>
      <c r="AA208" s="1">
        <f t="shared" si="107"/>
        <v>1998</v>
      </c>
      <c r="AB208" s="1">
        <f t="shared" si="107"/>
        <v>1</v>
      </c>
      <c r="AC208" s="1">
        <f t="shared" si="108"/>
        <v>0</v>
      </c>
      <c r="AD208" s="1">
        <f t="shared" si="109"/>
        <v>0</v>
      </c>
      <c r="AE208" s="1">
        <f t="shared" ref="AE208:AE271" si="115">IF($C208="","",E208-E207)</f>
        <v>1</v>
      </c>
      <c r="AF208" s="1">
        <f t="shared" si="110"/>
        <v>0</v>
      </c>
      <c r="AG208" s="1">
        <f t="shared" si="110"/>
        <v>0</v>
      </c>
      <c r="AH208" s="1">
        <f t="shared" si="110"/>
        <v>0</v>
      </c>
      <c r="AI208" s="1">
        <f t="shared" ref="AI208:AI271" si="116">IF(OR($C208="",ISNA($C208)),NA(),AE208+AF208+AG208+AH208)</f>
        <v>1</v>
      </c>
      <c r="AJ208" s="9">
        <f t="shared" si="96"/>
        <v>0</v>
      </c>
      <c r="AK208" s="9">
        <f t="shared" si="97"/>
        <v>2.0000000000000002E-5</v>
      </c>
      <c r="AL208" s="9">
        <f t="shared" si="98"/>
        <v>2.0000000000000002E-5</v>
      </c>
      <c r="AM208" s="9">
        <f t="shared" si="99"/>
        <v>0</v>
      </c>
      <c r="AN208" s="9">
        <f t="shared" si="100"/>
        <v>0</v>
      </c>
      <c r="AO208" s="9">
        <f t="shared" si="101"/>
        <v>2.0000000000000002E-5</v>
      </c>
      <c r="AP208" s="1">
        <f t="shared" si="111"/>
        <v>0</v>
      </c>
      <c r="AQ208" s="1">
        <f t="shared" si="111"/>
        <v>0</v>
      </c>
      <c r="AS208" s="1">
        <f t="shared" si="112"/>
        <v>0</v>
      </c>
      <c r="AT208" s="1">
        <f t="shared" ref="AT208:AT271" si="117">IF(OR($C208="",ISNA($C208)),NA(),AP208+AQ208+AR208+AS208)</f>
        <v>0</v>
      </c>
      <c r="AU208" s="1">
        <f t="shared" si="102"/>
        <v>0</v>
      </c>
      <c r="AV208" s="9">
        <f t="shared" si="113"/>
        <v>0</v>
      </c>
      <c r="AW208" s="9">
        <f t="shared" si="103"/>
        <v>0</v>
      </c>
      <c r="AX208" s="9">
        <f t="shared" si="104"/>
        <v>0</v>
      </c>
      <c r="AY208" s="9">
        <f t="shared" si="105"/>
        <v>0</v>
      </c>
      <c r="AZ208" s="9">
        <f t="shared" si="106"/>
        <v>0</v>
      </c>
      <c r="BA208" s="1" t="e">
        <f t="shared" si="114"/>
        <v>#N/A</v>
      </c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M208" s="74"/>
      <c r="BT208" s="7"/>
      <c r="BU208" s="7"/>
      <c r="BV208" s="7"/>
      <c r="BW208" s="7"/>
      <c r="BX208" s="7"/>
      <c r="CA208" s="7"/>
      <c r="CB208" s="7"/>
      <c r="CC208" s="7"/>
      <c r="CD208" s="7"/>
      <c r="CE208" s="7"/>
      <c r="CF208" s="7"/>
      <c r="CG208" s="7"/>
    </row>
    <row r="209" spans="1:85" s="1" customFormat="1" x14ac:dyDescent="0.3">
      <c r="A209" s="7"/>
      <c r="B209" s="1">
        <f t="shared" si="95"/>
        <v>1</v>
      </c>
      <c r="C209" s="1">
        <v>10</v>
      </c>
      <c r="D209" s="1">
        <v>1998</v>
      </c>
      <c r="E209" s="1">
        <v>1</v>
      </c>
      <c r="F209" s="1">
        <v>0</v>
      </c>
      <c r="G209" s="1">
        <v>0</v>
      </c>
      <c r="H209" s="1">
        <v>0</v>
      </c>
      <c r="I209" s="1">
        <v>0</v>
      </c>
      <c r="J209" s="5">
        <v>0</v>
      </c>
      <c r="K209" s="5">
        <v>0</v>
      </c>
      <c r="L209" s="5">
        <v>0</v>
      </c>
      <c r="M209" s="111"/>
      <c r="Y209" s="114"/>
      <c r="AA209" s="1">
        <f t="shared" si="107"/>
        <v>1998</v>
      </c>
      <c r="AB209" s="1">
        <f t="shared" si="107"/>
        <v>1</v>
      </c>
      <c r="AC209" s="1">
        <f t="shared" si="108"/>
        <v>0</v>
      </c>
      <c r="AD209" s="1">
        <f t="shared" si="109"/>
        <v>0</v>
      </c>
      <c r="AE209" s="1">
        <f t="shared" si="115"/>
        <v>0</v>
      </c>
      <c r="AF209" s="1">
        <f t="shared" si="110"/>
        <v>0</v>
      </c>
      <c r="AG209" s="1">
        <f t="shared" si="110"/>
        <v>0</v>
      </c>
      <c r="AH209" s="1">
        <f t="shared" si="110"/>
        <v>0</v>
      </c>
      <c r="AI209" s="1">
        <f t="shared" si="116"/>
        <v>0</v>
      </c>
      <c r="AJ209" s="9">
        <f t="shared" si="96"/>
        <v>0</v>
      </c>
      <c r="AK209" s="9">
        <f t="shared" si="97"/>
        <v>2.0000000000000002E-5</v>
      </c>
      <c r="AL209" s="9">
        <f t="shared" si="98"/>
        <v>2.0000000000000002E-5</v>
      </c>
      <c r="AM209" s="9">
        <f t="shared" si="99"/>
        <v>0</v>
      </c>
      <c r="AN209" s="9">
        <f t="shared" si="100"/>
        <v>0</v>
      </c>
      <c r="AO209" s="9">
        <f t="shared" si="101"/>
        <v>0</v>
      </c>
      <c r="AP209" s="1">
        <f t="shared" si="111"/>
        <v>0</v>
      </c>
      <c r="AQ209" s="1">
        <f t="shared" si="111"/>
        <v>0</v>
      </c>
      <c r="AS209" s="1">
        <f t="shared" si="112"/>
        <v>0</v>
      </c>
      <c r="AT209" s="1">
        <f t="shared" si="117"/>
        <v>0</v>
      </c>
      <c r="AU209" s="1">
        <f t="shared" si="102"/>
        <v>0</v>
      </c>
      <c r="AV209" s="9">
        <f t="shared" si="113"/>
        <v>0</v>
      </c>
      <c r="AW209" s="9">
        <f t="shared" si="103"/>
        <v>0</v>
      </c>
      <c r="AX209" s="9">
        <f t="shared" si="104"/>
        <v>0</v>
      </c>
      <c r="AY209" s="9">
        <f t="shared" si="105"/>
        <v>0</v>
      </c>
      <c r="AZ209" s="9">
        <f t="shared" si="106"/>
        <v>0</v>
      </c>
      <c r="BA209" s="1" t="e">
        <f t="shared" si="114"/>
        <v>#N/A</v>
      </c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M209" s="74"/>
      <c r="BT209" s="7"/>
      <c r="BU209" s="7"/>
      <c r="BV209" s="7"/>
      <c r="BW209" s="7"/>
      <c r="BX209" s="7"/>
      <c r="CA209" s="7"/>
      <c r="CB209" s="7"/>
      <c r="CC209" s="7"/>
      <c r="CD209" s="7"/>
      <c r="CE209" s="7"/>
      <c r="CF209" s="7"/>
      <c r="CG209" s="7"/>
    </row>
    <row r="210" spans="1:85" s="1" customFormat="1" x14ac:dyDescent="0.3">
      <c r="A210" s="7"/>
      <c r="B210" s="1">
        <f t="shared" si="95"/>
        <v>1</v>
      </c>
      <c r="C210" s="1">
        <v>11</v>
      </c>
      <c r="D210" s="1">
        <v>1998</v>
      </c>
      <c r="E210" s="1">
        <v>1</v>
      </c>
      <c r="F210" s="1">
        <v>0</v>
      </c>
      <c r="G210" s="1">
        <v>0</v>
      </c>
      <c r="H210" s="1">
        <v>0</v>
      </c>
      <c r="I210" s="1">
        <v>0</v>
      </c>
      <c r="J210" s="5">
        <v>0</v>
      </c>
      <c r="K210" s="5">
        <v>0</v>
      </c>
      <c r="L210" s="5">
        <v>0</v>
      </c>
      <c r="M210" s="111"/>
      <c r="Y210" s="114"/>
      <c r="AA210" s="1">
        <f t="shared" si="107"/>
        <v>1998</v>
      </c>
      <c r="AB210" s="1">
        <f t="shared" si="107"/>
        <v>1</v>
      </c>
      <c r="AC210" s="1">
        <f t="shared" si="108"/>
        <v>0</v>
      </c>
      <c r="AD210" s="1">
        <f t="shared" si="109"/>
        <v>0</v>
      </c>
      <c r="AE210" s="1">
        <f t="shared" si="115"/>
        <v>0</v>
      </c>
      <c r="AF210" s="1">
        <f t="shared" si="110"/>
        <v>0</v>
      </c>
      <c r="AG210" s="1">
        <f t="shared" si="110"/>
        <v>0</v>
      </c>
      <c r="AH210" s="1">
        <f t="shared" si="110"/>
        <v>0</v>
      </c>
      <c r="AI210" s="1">
        <f t="shared" si="116"/>
        <v>0</v>
      </c>
      <c r="AJ210" s="9">
        <f t="shared" si="96"/>
        <v>0</v>
      </c>
      <c r="AK210" s="9">
        <f t="shared" si="97"/>
        <v>2.0000000000000002E-5</v>
      </c>
      <c r="AL210" s="9">
        <f t="shared" si="98"/>
        <v>2.0000000000000002E-5</v>
      </c>
      <c r="AM210" s="9">
        <f t="shared" si="99"/>
        <v>0</v>
      </c>
      <c r="AN210" s="9">
        <f t="shared" si="100"/>
        <v>0</v>
      </c>
      <c r="AO210" s="9">
        <f t="shared" si="101"/>
        <v>0</v>
      </c>
      <c r="AP210" s="1">
        <f t="shared" si="111"/>
        <v>0</v>
      </c>
      <c r="AQ210" s="1">
        <f t="shared" si="111"/>
        <v>0</v>
      </c>
      <c r="AS210" s="1">
        <f t="shared" si="112"/>
        <v>0</v>
      </c>
      <c r="AT210" s="1">
        <f t="shared" si="117"/>
        <v>0</v>
      </c>
      <c r="AU210" s="1">
        <f t="shared" si="102"/>
        <v>0</v>
      </c>
      <c r="AV210" s="9">
        <f t="shared" si="113"/>
        <v>0</v>
      </c>
      <c r="AW210" s="9">
        <f t="shared" si="103"/>
        <v>0</v>
      </c>
      <c r="AX210" s="9">
        <f t="shared" si="104"/>
        <v>0</v>
      </c>
      <c r="AY210" s="9">
        <f t="shared" si="105"/>
        <v>0</v>
      </c>
      <c r="AZ210" s="9">
        <f t="shared" si="106"/>
        <v>0</v>
      </c>
      <c r="BA210" s="1" t="e">
        <f t="shared" si="114"/>
        <v>#N/A</v>
      </c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M210" s="74"/>
      <c r="BT210" s="7"/>
      <c r="BU210" s="7"/>
      <c r="BV210" s="7"/>
      <c r="BW210" s="7"/>
      <c r="BX210" s="7"/>
      <c r="CA210" s="7"/>
      <c r="CB210" s="7"/>
      <c r="CC210" s="7"/>
      <c r="CD210" s="7"/>
      <c r="CE210" s="7"/>
      <c r="CF210" s="7"/>
      <c r="CG210" s="7"/>
    </row>
    <row r="211" spans="1:85" s="1" customFormat="1" x14ac:dyDescent="0.3">
      <c r="A211" s="7"/>
      <c r="B211" s="1">
        <f t="shared" si="95"/>
        <v>2</v>
      </c>
      <c r="C211" s="1">
        <v>12</v>
      </c>
      <c r="D211" s="1">
        <v>1997</v>
      </c>
      <c r="E211" s="1">
        <v>2</v>
      </c>
      <c r="F211" s="1">
        <v>0</v>
      </c>
      <c r="G211" s="1">
        <v>0</v>
      </c>
      <c r="H211" s="1">
        <v>0</v>
      </c>
      <c r="I211" s="1">
        <v>0</v>
      </c>
      <c r="J211" s="5">
        <v>0</v>
      </c>
      <c r="K211" s="5">
        <v>0</v>
      </c>
      <c r="L211" s="5">
        <v>0</v>
      </c>
      <c r="M211" s="111"/>
      <c r="Y211" s="114"/>
      <c r="AA211" s="1">
        <f t="shared" si="107"/>
        <v>1997</v>
      </c>
      <c r="AB211" s="1">
        <f t="shared" si="107"/>
        <v>2</v>
      </c>
      <c r="AC211" s="1">
        <f t="shared" si="108"/>
        <v>0</v>
      </c>
      <c r="AD211" s="1">
        <f t="shared" si="109"/>
        <v>0</v>
      </c>
      <c r="AE211" s="1">
        <f t="shared" si="115"/>
        <v>1</v>
      </c>
      <c r="AF211" s="1">
        <f t="shared" si="110"/>
        <v>0</v>
      </c>
      <c r="AG211" s="1">
        <f t="shared" si="110"/>
        <v>0</v>
      </c>
      <c r="AH211" s="1">
        <f t="shared" si="110"/>
        <v>0</v>
      </c>
      <c r="AI211" s="1">
        <f t="shared" si="116"/>
        <v>1</v>
      </c>
      <c r="AJ211" s="9">
        <f t="shared" si="96"/>
        <v>0</v>
      </c>
      <c r="AK211" s="9">
        <f t="shared" si="97"/>
        <v>4.0000000000000003E-5</v>
      </c>
      <c r="AL211" s="9">
        <f t="shared" si="98"/>
        <v>4.0000000000000003E-5</v>
      </c>
      <c r="AM211" s="9">
        <f t="shared" si="99"/>
        <v>0</v>
      </c>
      <c r="AN211" s="9">
        <f t="shared" si="100"/>
        <v>0</v>
      </c>
      <c r="AO211" s="9">
        <f t="shared" si="101"/>
        <v>2.0000000000000002E-5</v>
      </c>
      <c r="AP211" s="1">
        <f t="shared" si="111"/>
        <v>0</v>
      </c>
      <c r="AQ211" s="1">
        <f t="shared" si="111"/>
        <v>0</v>
      </c>
      <c r="AS211" s="1">
        <f t="shared" si="112"/>
        <v>0</v>
      </c>
      <c r="AT211" s="1">
        <f t="shared" si="117"/>
        <v>0</v>
      </c>
      <c r="AU211" s="1">
        <f t="shared" si="102"/>
        <v>0</v>
      </c>
      <c r="AV211" s="9">
        <f t="shared" si="113"/>
        <v>0</v>
      </c>
      <c r="AW211" s="9">
        <f t="shared" si="103"/>
        <v>0</v>
      </c>
      <c r="AX211" s="9">
        <f t="shared" si="104"/>
        <v>0</v>
      </c>
      <c r="AY211" s="9">
        <f t="shared" si="105"/>
        <v>0</v>
      </c>
      <c r="AZ211" s="9">
        <f t="shared" si="106"/>
        <v>0</v>
      </c>
      <c r="BA211" s="1" t="e">
        <f t="shared" si="114"/>
        <v>#N/A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M211" s="74"/>
      <c r="BT211" s="7"/>
      <c r="BU211" s="7"/>
      <c r="BV211" s="7"/>
      <c r="BW211" s="7"/>
      <c r="BX211" s="7"/>
      <c r="CA211" s="7"/>
      <c r="CB211" s="7"/>
      <c r="CC211" s="7"/>
      <c r="CD211" s="7"/>
      <c r="CE211" s="7"/>
      <c r="CF211" s="7"/>
      <c r="CG211" s="7"/>
    </row>
    <row r="212" spans="1:85" s="1" customFormat="1" x14ac:dyDescent="0.3">
      <c r="A212" s="7"/>
      <c r="B212" s="1">
        <f t="shared" si="95"/>
        <v>2</v>
      </c>
      <c r="C212" s="1">
        <v>13</v>
      </c>
      <c r="D212" s="1">
        <v>1997</v>
      </c>
      <c r="E212" s="1">
        <v>2</v>
      </c>
      <c r="F212" s="1">
        <v>0</v>
      </c>
      <c r="G212" s="1">
        <v>0</v>
      </c>
      <c r="H212" s="1">
        <v>0</v>
      </c>
      <c r="I212" s="1">
        <v>0</v>
      </c>
      <c r="J212" s="5">
        <v>0</v>
      </c>
      <c r="K212" s="5">
        <v>0</v>
      </c>
      <c r="L212" s="5">
        <v>0</v>
      </c>
      <c r="M212" s="111"/>
      <c r="Y212" s="114"/>
      <c r="AA212" s="1">
        <f t="shared" si="107"/>
        <v>1997</v>
      </c>
      <c r="AB212" s="1">
        <f t="shared" si="107"/>
        <v>2</v>
      </c>
      <c r="AC212" s="1">
        <f t="shared" si="108"/>
        <v>0</v>
      </c>
      <c r="AD212" s="1">
        <f t="shared" si="109"/>
        <v>0</v>
      </c>
      <c r="AE212" s="1">
        <f t="shared" si="115"/>
        <v>0</v>
      </c>
      <c r="AF212" s="1">
        <f t="shared" si="110"/>
        <v>0</v>
      </c>
      <c r="AG212" s="1">
        <f t="shared" si="110"/>
        <v>0</v>
      </c>
      <c r="AH212" s="1">
        <f t="shared" si="110"/>
        <v>0</v>
      </c>
      <c r="AI212" s="1">
        <f t="shared" si="116"/>
        <v>0</v>
      </c>
      <c r="AJ212" s="9">
        <f t="shared" si="96"/>
        <v>0</v>
      </c>
      <c r="AK212" s="9">
        <f t="shared" si="97"/>
        <v>4.0000000000000003E-5</v>
      </c>
      <c r="AL212" s="9">
        <f t="shared" si="98"/>
        <v>4.0000000000000003E-5</v>
      </c>
      <c r="AM212" s="9">
        <f t="shared" si="99"/>
        <v>0</v>
      </c>
      <c r="AN212" s="9">
        <f t="shared" si="100"/>
        <v>0</v>
      </c>
      <c r="AO212" s="9">
        <f t="shared" si="101"/>
        <v>0</v>
      </c>
      <c r="AP212" s="1">
        <f t="shared" si="111"/>
        <v>0</v>
      </c>
      <c r="AQ212" s="1">
        <f t="shared" si="111"/>
        <v>0</v>
      </c>
      <c r="AS212" s="1">
        <f t="shared" si="112"/>
        <v>0</v>
      </c>
      <c r="AT212" s="1">
        <f t="shared" si="117"/>
        <v>0</v>
      </c>
      <c r="AU212" s="1">
        <f t="shared" si="102"/>
        <v>0</v>
      </c>
      <c r="AV212" s="9">
        <f t="shared" si="113"/>
        <v>0</v>
      </c>
      <c r="AW212" s="9">
        <f t="shared" si="103"/>
        <v>0</v>
      </c>
      <c r="AX212" s="9">
        <f t="shared" si="104"/>
        <v>0</v>
      </c>
      <c r="AY212" s="9">
        <f t="shared" si="105"/>
        <v>0</v>
      </c>
      <c r="AZ212" s="9">
        <f t="shared" si="106"/>
        <v>0</v>
      </c>
      <c r="BA212" s="1" t="e">
        <f t="shared" si="114"/>
        <v>#N/A</v>
      </c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M212" s="74"/>
      <c r="BT212" s="7"/>
      <c r="BU212" s="7"/>
      <c r="BV212" s="7"/>
      <c r="BW212" s="7"/>
      <c r="BX212" s="7"/>
      <c r="CA212" s="7"/>
      <c r="CB212" s="7"/>
      <c r="CC212" s="7"/>
      <c r="CD212" s="7"/>
      <c r="CE212" s="7"/>
      <c r="CF212" s="7"/>
      <c r="CG212" s="7"/>
    </row>
    <row r="213" spans="1:85" s="1" customFormat="1" x14ac:dyDescent="0.3">
      <c r="A213" s="7"/>
      <c r="B213" s="1">
        <f t="shared" si="95"/>
        <v>2</v>
      </c>
      <c r="C213" s="1">
        <v>14</v>
      </c>
      <c r="D213" s="1">
        <v>1997</v>
      </c>
      <c r="E213" s="1">
        <v>2</v>
      </c>
      <c r="F213" s="1">
        <v>0</v>
      </c>
      <c r="G213" s="1">
        <v>0</v>
      </c>
      <c r="H213" s="1">
        <v>0</v>
      </c>
      <c r="I213" s="1">
        <v>0</v>
      </c>
      <c r="J213" s="5">
        <v>0</v>
      </c>
      <c r="K213" s="5">
        <v>0</v>
      </c>
      <c r="L213" s="5">
        <v>0</v>
      </c>
      <c r="M213" s="111"/>
      <c r="Y213" s="114"/>
      <c r="AA213" s="1">
        <f t="shared" si="107"/>
        <v>1997</v>
      </c>
      <c r="AB213" s="1">
        <f t="shared" si="107"/>
        <v>2</v>
      </c>
      <c r="AC213" s="1">
        <f t="shared" si="108"/>
        <v>0</v>
      </c>
      <c r="AD213" s="1">
        <f t="shared" si="109"/>
        <v>0</v>
      </c>
      <c r="AE213" s="1">
        <f t="shared" si="115"/>
        <v>0</v>
      </c>
      <c r="AF213" s="1">
        <f t="shared" si="110"/>
        <v>0</v>
      </c>
      <c r="AG213" s="1">
        <f t="shared" si="110"/>
        <v>0</v>
      </c>
      <c r="AH213" s="1">
        <f t="shared" si="110"/>
        <v>0</v>
      </c>
      <c r="AI213" s="1">
        <f t="shared" si="116"/>
        <v>0</v>
      </c>
      <c r="AJ213" s="9">
        <f t="shared" si="96"/>
        <v>0</v>
      </c>
      <c r="AK213" s="9">
        <f t="shared" si="97"/>
        <v>4.0000000000000003E-5</v>
      </c>
      <c r="AL213" s="9">
        <f t="shared" si="98"/>
        <v>4.0000000000000003E-5</v>
      </c>
      <c r="AM213" s="9">
        <f t="shared" si="99"/>
        <v>0</v>
      </c>
      <c r="AN213" s="9">
        <f t="shared" si="100"/>
        <v>0</v>
      </c>
      <c r="AO213" s="9">
        <f t="shared" si="101"/>
        <v>0</v>
      </c>
      <c r="AP213" s="1">
        <f t="shared" si="111"/>
        <v>0</v>
      </c>
      <c r="AQ213" s="1">
        <f t="shared" si="111"/>
        <v>0</v>
      </c>
      <c r="AS213" s="1">
        <f t="shared" si="112"/>
        <v>0</v>
      </c>
      <c r="AT213" s="1">
        <f t="shared" si="117"/>
        <v>0</v>
      </c>
      <c r="AU213" s="1">
        <f t="shared" si="102"/>
        <v>0</v>
      </c>
      <c r="AV213" s="9">
        <f t="shared" si="113"/>
        <v>0</v>
      </c>
      <c r="AW213" s="9">
        <f t="shared" si="103"/>
        <v>0</v>
      </c>
      <c r="AX213" s="9">
        <f t="shared" si="104"/>
        <v>0</v>
      </c>
      <c r="AY213" s="9">
        <f t="shared" si="105"/>
        <v>0</v>
      </c>
      <c r="AZ213" s="9">
        <f t="shared" si="106"/>
        <v>0</v>
      </c>
      <c r="BA213" s="1" t="e">
        <f t="shared" si="114"/>
        <v>#N/A</v>
      </c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M213" s="74"/>
      <c r="BT213" s="7"/>
      <c r="BU213" s="7"/>
      <c r="BV213" s="7"/>
      <c r="BW213" s="7"/>
      <c r="BX213" s="7"/>
      <c r="CA213" s="7"/>
      <c r="CB213" s="7"/>
      <c r="CC213" s="7"/>
      <c r="CD213" s="7"/>
      <c r="CE213" s="7"/>
      <c r="CF213" s="7"/>
      <c r="CG213" s="7"/>
    </row>
    <row r="214" spans="1:85" s="1" customFormat="1" x14ac:dyDescent="0.3">
      <c r="A214" s="7"/>
      <c r="B214" s="1">
        <f t="shared" si="95"/>
        <v>3</v>
      </c>
      <c r="C214" s="1">
        <v>15</v>
      </c>
      <c r="D214" s="1">
        <v>1996</v>
      </c>
      <c r="E214" s="1">
        <v>3</v>
      </c>
      <c r="F214" s="1">
        <v>0</v>
      </c>
      <c r="G214" s="1">
        <v>0</v>
      </c>
      <c r="H214" s="1">
        <v>0</v>
      </c>
      <c r="I214" s="1">
        <v>0</v>
      </c>
      <c r="J214" s="5">
        <v>0</v>
      </c>
      <c r="K214" s="5">
        <v>0</v>
      </c>
      <c r="L214" s="5">
        <v>0</v>
      </c>
      <c r="M214" s="111"/>
      <c r="Y214" s="114"/>
      <c r="AA214" s="1">
        <f t="shared" si="107"/>
        <v>1996</v>
      </c>
      <c r="AB214" s="1">
        <f t="shared" si="107"/>
        <v>3</v>
      </c>
      <c r="AC214" s="1">
        <f t="shared" si="108"/>
        <v>0</v>
      </c>
      <c r="AD214" s="1">
        <f t="shared" si="109"/>
        <v>0</v>
      </c>
      <c r="AE214" s="1">
        <f t="shared" si="115"/>
        <v>1</v>
      </c>
      <c r="AF214" s="1">
        <f t="shared" si="110"/>
        <v>0</v>
      </c>
      <c r="AG214" s="1">
        <f t="shared" si="110"/>
        <v>0</v>
      </c>
      <c r="AH214" s="1">
        <f t="shared" si="110"/>
        <v>0</v>
      </c>
      <c r="AI214" s="1">
        <f t="shared" si="116"/>
        <v>1</v>
      </c>
      <c r="AJ214" s="9">
        <f t="shared" si="96"/>
        <v>0</v>
      </c>
      <c r="AK214" s="9">
        <f t="shared" si="97"/>
        <v>6.0000000000000002E-5</v>
      </c>
      <c r="AL214" s="9">
        <f t="shared" si="98"/>
        <v>6.0000000000000002E-5</v>
      </c>
      <c r="AM214" s="9">
        <f t="shared" si="99"/>
        <v>0</v>
      </c>
      <c r="AN214" s="9">
        <f t="shared" si="100"/>
        <v>0</v>
      </c>
      <c r="AO214" s="9">
        <f t="shared" si="101"/>
        <v>2.0000000000000002E-5</v>
      </c>
      <c r="AP214" s="1">
        <f t="shared" si="111"/>
        <v>0</v>
      </c>
      <c r="AQ214" s="1">
        <f t="shared" si="111"/>
        <v>0</v>
      </c>
      <c r="AS214" s="1">
        <f t="shared" si="112"/>
        <v>0</v>
      </c>
      <c r="AT214" s="1">
        <f t="shared" si="117"/>
        <v>0</v>
      </c>
      <c r="AU214" s="1">
        <f t="shared" si="102"/>
        <v>0</v>
      </c>
      <c r="AV214" s="9">
        <f t="shared" si="113"/>
        <v>0</v>
      </c>
      <c r="AW214" s="9">
        <f t="shared" si="103"/>
        <v>0</v>
      </c>
      <c r="AX214" s="9">
        <f t="shared" si="104"/>
        <v>0</v>
      </c>
      <c r="AY214" s="9">
        <f t="shared" si="105"/>
        <v>0</v>
      </c>
      <c r="AZ214" s="9">
        <f t="shared" si="106"/>
        <v>0</v>
      </c>
      <c r="BA214" s="1" t="e">
        <f t="shared" si="114"/>
        <v>#N/A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M214" s="74"/>
      <c r="BT214" s="7"/>
      <c r="BU214" s="7"/>
      <c r="BV214" s="7"/>
      <c r="BW214" s="7"/>
      <c r="BX214" s="7"/>
      <c r="CA214" s="7"/>
      <c r="CB214" s="7"/>
      <c r="CC214" s="7"/>
      <c r="CD214" s="7"/>
      <c r="CE214" s="7"/>
      <c r="CF214" s="7"/>
      <c r="CG214" s="7"/>
    </row>
    <row r="215" spans="1:85" s="1" customFormat="1" x14ac:dyDescent="0.3">
      <c r="A215" s="7"/>
      <c r="B215" s="1">
        <f t="shared" si="95"/>
        <v>3</v>
      </c>
      <c r="C215" s="1">
        <v>16</v>
      </c>
      <c r="D215" s="1">
        <v>1996</v>
      </c>
      <c r="E215" s="1">
        <v>3</v>
      </c>
      <c r="F215" s="1">
        <v>0</v>
      </c>
      <c r="G215" s="1">
        <v>0</v>
      </c>
      <c r="H215" s="1">
        <v>0</v>
      </c>
      <c r="I215" s="1">
        <v>0</v>
      </c>
      <c r="J215" s="5">
        <v>0</v>
      </c>
      <c r="K215" s="5">
        <v>0</v>
      </c>
      <c r="L215" s="5">
        <v>0</v>
      </c>
      <c r="M215" s="111"/>
      <c r="Y215" s="114"/>
      <c r="AA215" s="1">
        <f t="shared" si="107"/>
        <v>1996</v>
      </c>
      <c r="AB215" s="1">
        <f t="shared" si="107"/>
        <v>3</v>
      </c>
      <c r="AC215" s="1">
        <f t="shared" si="108"/>
        <v>0</v>
      </c>
      <c r="AD215" s="1">
        <f t="shared" si="109"/>
        <v>0</v>
      </c>
      <c r="AE215" s="1">
        <f t="shared" si="115"/>
        <v>0</v>
      </c>
      <c r="AF215" s="1">
        <f t="shared" si="110"/>
        <v>0</v>
      </c>
      <c r="AG215" s="1">
        <f t="shared" si="110"/>
        <v>0</v>
      </c>
      <c r="AH215" s="1">
        <f t="shared" si="110"/>
        <v>0</v>
      </c>
      <c r="AI215" s="1">
        <f t="shared" si="116"/>
        <v>0</v>
      </c>
      <c r="AJ215" s="9">
        <f t="shared" si="96"/>
        <v>0</v>
      </c>
      <c r="AK215" s="9">
        <f t="shared" si="97"/>
        <v>6.0000000000000002E-5</v>
      </c>
      <c r="AL215" s="9">
        <f t="shared" si="98"/>
        <v>6.0000000000000002E-5</v>
      </c>
      <c r="AM215" s="9">
        <f t="shared" si="99"/>
        <v>0</v>
      </c>
      <c r="AN215" s="9">
        <f t="shared" si="100"/>
        <v>0</v>
      </c>
      <c r="AO215" s="9">
        <f t="shared" si="101"/>
        <v>0</v>
      </c>
      <c r="AP215" s="1">
        <f t="shared" si="111"/>
        <v>0</v>
      </c>
      <c r="AQ215" s="1">
        <f t="shared" si="111"/>
        <v>0</v>
      </c>
      <c r="AS215" s="1">
        <f t="shared" si="112"/>
        <v>0</v>
      </c>
      <c r="AT215" s="1">
        <f t="shared" si="117"/>
        <v>0</v>
      </c>
      <c r="AU215" s="1">
        <f t="shared" si="102"/>
        <v>0</v>
      </c>
      <c r="AV215" s="9">
        <f t="shared" si="113"/>
        <v>0</v>
      </c>
      <c r="AW215" s="9">
        <f t="shared" si="103"/>
        <v>0</v>
      </c>
      <c r="AX215" s="9">
        <f t="shared" si="104"/>
        <v>0</v>
      </c>
      <c r="AY215" s="9">
        <f t="shared" si="105"/>
        <v>0</v>
      </c>
      <c r="AZ215" s="9">
        <f t="shared" si="106"/>
        <v>0</v>
      </c>
      <c r="BA215" s="1" t="e">
        <f t="shared" si="114"/>
        <v>#N/A</v>
      </c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M215" s="74"/>
      <c r="BT215" s="7"/>
      <c r="BU215" s="7"/>
      <c r="BV215" s="7"/>
      <c r="BW215" s="7"/>
      <c r="BX215" s="7"/>
      <c r="CA215" s="7"/>
      <c r="CB215" s="7"/>
      <c r="CC215" s="7"/>
      <c r="CD215" s="7"/>
      <c r="CE215" s="7"/>
      <c r="CF215" s="7"/>
      <c r="CG215" s="7"/>
    </row>
    <row r="216" spans="1:85" s="1" customFormat="1" x14ac:dyDescent="0.3">
      <c r="A216" s="7"/>
      <c r="B216" s="1">
        <f t="shared" si="95"/>
        <v>4</v>
      </c>
      <c r="C216" s="1">
        <v>17</v>
      </c>
      <c r="D216" s="1">
        <v>1995</v>
      </c>
      <c r="E216" s="1">
        <v>4</v>
      </c>
      <c r="F216" s="1">
        <v>0</v>
      </c>
      <c r="G216" s="1">
        <v>0</v>
      </c>
      <c r="H216" s="1">
        <v>0</v>
      </c>
      <c r="I216" s="1">
        <v>0</v>
      </c>
      <c r="J216" s="5">
        <v>0</v>
      </c>
      <c r="K216" s="5">
        <v>0</v>
      </c>
      <c r="L216" s="5">
        <v>0</v>
      </c>
      <c r="M216" s="111"/>
      <c r="Y216" s="114"/>
      <c r="AA216" s="1">
        <f t="shared" si="107"/>
        <v>1995</v>
      </c>
      <c r="AB216" s="1">
        <f t="shared" si="107"/>
        <v>4</v>
      </c>
      <c r="AC216" s="1">
        <f t="shared" si="108"/>
        <v>0</v>
      </c>
      <c r="AD216" s="1">
        <f t="shared" si="109"/>
        <v>0</v>
      </c>
      <c r="AE216" s="1">
        <f t="shared" si="115"/>
        <v>1</v>
      </c>
      <c r="AF216" s="1">
        <f t="shared" si="110"/>
        <v>0</v>
      </c>
      <c r="AG216" s="1">
        <f t="shared" si="110"/>
        <v>0</v>
      </c>
      <c r="AH216" s="1">
        <f t="shared" si="110"/>
        <v>0</v>
      </c>
      <c r="AI216" s="1">
        <f t="shared" si="116"/>
        <v>1</v>
      </c>
      <c r="AJ216" s="9">
        <f t="shared" si="96"/>
        <v>0</v>
      </c>
      <c r="AK216" s="9">
        <f t="shared" si="97"/>
        <v>8.0000000000000007E-5</v>
      </c>
      <c r="AL216" s="9">
        <f t="shared" si="98"/>
        <v>8.0000000000000007E-5</v>
      </c>
      <c r="AM216" s="9">
        <f t="shared" si="99"/>
        <v>0</v>
      </c>
      <c r="AN216" s="9">
        <f t="shared" si="100"/>
        <v>0</v>
      </c>
      <c r="AO216" s="9">
        <f t="shared" si="101"/>
        <v>2.0000000000000002E-5</v>
      </c>
      <c r="AP216" s="1">
        <f t="shared" si="111"/>
        <v>0</v>
      </c>
      <c r="AQ216" s="1">
        <f t="shared" si="111"/>
        <v>0</v>
      </c>
      <c r="AS216" s="1">
        <f t="shared" si="112"/>
        <v>0</v>
      </c>
      <c r="AT216" s="1">
        <f t="shared" si="117"/>
        <v>0</v>
      </c>
      <c r="AU216" s="1">
        <f t="shared" si="102"/>
        <v>0</v>
      </c>
      <c r="AV216" s="9">
        <f t="shared" si="113"/>
        <v>0</v>
      </c>
      <c r="AW216" s="9">
        <f t="shared" si="103"/>
        <v>0</v>
      </c>
      <c r="AX216" s="9">
        <f t="shared" si="104"/>
        <v>0</v>
      </c>
      <c r="AY216" s="9">
        <f t="shared" si="105"/>
        <v>0</v>
      </c>
      <c r="AZ216" s="9">
        <f t="shared" si="106"/>
        <v>0</v>
      </c>
      <c r="BA216" s="1" t="e">
        <f t="shared" si="114"/>
        <v>#N/A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M216" s="74"/>
      <c r="BT216" s="7"/>
      <c r="BU216" s="7"/>
      <c r="BV216" s="7"/>
      <c r="BW216" s="7"/>
      <c r="BX216" s="7"/>
      <c r="CA216" s="7"/>
      <c r="CB216" s="7"/>
      <c r="CC216" s="7"/>
      <c r="CD216" s="7"/>
      <c r="CE216" s="7"/>
      <c r="CF216" s="7"/>
      <c r="CG216" s="7"/>
    </row>
    <row r="217" spans="1:85" s="1" customFormat="1" x14ac:dyDescent="0.3">
      <c r="A217" s="7"/>
      <c r="B217" s="1">
        <f t="shared" si="95"/>
        <v>4</v>
      </c>
      <c r="C217" s="1">
        <v>18</v>
      </c>
      <c r="D217" s="1">
        <v>1995</v>
      </c>
      <c r="E217" s="1">
        <v>4</v>
      </c>
      <c r="F217" s="1">
        <v>0</v>
      </c>
      <c r="G217" s="1">
        <v>0</v>
      </c>
      <c r="H217" s="1">
        <v>0</v>
      </c>
      <c r="I217" s="1">
        <v>0</v>
      </c>
      <c r="J217" s="5">
        <v>0</v>
      </c>
      <c r="K217" s="5">
        <v>0</v>
      </c>
      <c r="L217" s="5">
        <v>0</v>
      </c>
      <c r="M217" s="111"/>
      <c r="Y217" s="114"/>
      <c r="AA217" s="1">
        <f t="shared" si="107"/>
        <v>1995</v>
      </c>
      <c r="AB217" s="1">
        <f t="shared" si="107"/>
        <v>4</v>
      </c>
      <c r="AC217" s="1">
        <f t="shared" si="108"/>
        <v>0</v>
      </c>
      <c r="AD217" s="1">
        <f t="shared" si="109"/>
        <v>0</v>
      </c>
      <c r="AE217" s="1">
        <f t="shared" si="115"/>
        <v>0</v>
      </c>
      <c r="AF217" s="1">
        <f t="shared" si="110"/>
        <v>0</v>
      </c>
      <c r="AG217" s="1">
        <f t="shared" si="110"/>
        <v>0</v>
      </c>
      <c r="AH217" s="1">
        <f t="shared" si="110"/>
        <v>0</v>
      </c>
      <c r="AI217" s="1">
        <f t="shared" si="116"/>
        <v>0</v>
      </c>
      <c r="AJ217" s="9">
        <f t="shared" si="96"/>
        <v>0</v>
      </c>
      <c r="AK217" s="9">
        <f t="shared" si="97"/>
        <v>8.0000000000000007E-5</v>
      </c>
      <c r="AL217" s="9">
        <f t="shared" si="98"/>
        <v>8.0000000000000007E-5</v>
      </c>
      <c r="AM217" s="9">
        <f t="shared" si="99"/>
        <v>0</v>
      </c>
      <c r="AN217" s="9">
        <f t="shared" si="100"/>
        <v>0</v>
      </c>
      <c r="AO217" s="9">
        <f t="shared" si="101"/>
        <v>0</v>
      </c>
      <c r="AP217" s="1">
        <f t="shared" si="111"/>
        <v>0</v>
      </c>
      <c r="AQ217" s="1">
        <f t="shared" si="111"/>
        <v>0</v>
      </c>
      <c r="AS217" s="1">
        <f t="shared" si="112"/>
        <v>0</v>
      </c>
      <c r="AT217" s="1">
        <f t="shared" si="117"/>
        <v>0</v>
      </c>
      <c r="AU217" s="1">
        <f t="shared" si="102"/>
        <v>0</v>
      </c>
      <c r="AV217" s="9">
        <f t="shared" si="113"/>
        <v>0</v>
      </c>
      <c r="AW217" s="9">
        <f t="shared" si="103"/>
        <v>0</v>
      </c>
      <c r="AX217" s="9">
        <f t="shared" si="104"/>
        <v>0</v>
      </c>
      <c r="AY217" s="9">
        <f t="shared" si="105"/>
        <v>0</v>
      </c>
      <c r="AZ217" s="9">
        <f t="shared" si="106"/>
        <v>0</v>
      </c>
      <c r="BA217" s="1" t="e">
        <f t="shared" si="114"/>
        <v>#N/A</v>
      </c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M217" s="74"/>
      <c r="BT217" s="7"/>
      <c r="BU217" s="7"/>
      <c r="BV217" s="7"/>
      <c r="BW217" s="7"/>
      <c r="BX217" s="7"/>
      <c r="CA217" s="7"/>
      <c r="CB217" s="7"/>
      <c r="CC217" s="7"/>
      <c r="CD217" s="7"/>
      <c r="CE217" s="7"/>
      <c r="CF217" s="7"/>
      <c r="CG217" s="7"/>
    </row>
    <row r="218" spans="1:85" s="1" customFormat="1" x14ac:dyDescent="0.3">
      <c r="A218" s="7"/>
      <c r="B218" s="1">
        <f t="shared" si="95"/>
        <v>4</v>
      </c>
      <c r="C218" s="1">
        <v>19</v>
      </c>
      <c r="D218" s="1">
        <v>1995</v>
      </c>
      <c r="E218" s="1">
        <v>4</v>
      </c>
      <c r="F218" s="1">
        <v>0</v>
      </c>
      <c r="G218" s="1">
        <v>0</v>
      </c>
      <c r="H218" s="1">
        <v>0</v>
      </c>
      <c r="I218" s="1">
        <v>0</v>
      </c>
      <c r="J218" s="5">
        <v>0</v>
      </c>
      <c r="K218" s="5">
        <v>0</v>
      </c>
      <c r="L218" s="5">
        <v>0</v>
      </c>
      <c r="M218" s="111"/>
      <c r="Y218" s="114"/>
      <c r="AA218" s="1">
        <f t="shared" si="107"/>
        <v>1995</v>
      </c>
      <c r="AB218" s="1">
        <f t="shared" si="107"/>
        <v>4</v>
      </c>
      <c r="AC218" s="1">
        <f t="shared" si="108"/>
        <v>0</v>
      </c>
      <c r="AD218" s="1">
        <f t="shared" si="109"/>
        <v>0</v>
      </c>
      <c r="AE218" s="1">
        <f t="shared" si="115"/>
        <v>0</v>
      </c>
      <c r="AF218" s="1">
        <f t="shared" si="110"/>
        <v>0</v>
      </c>
      <c r="AG218" s="1">
        <f t="shared" si="110"/>
        <v>0</v>
      </c>
      <c r="AH218" s="1">
        <f t="shared" si="110"/>
        <v>0</v>
      </c>
      <c r="AI218" s="1">
        <f t="shared" si="116"/>
        <v>0</v>
      </c>
      <c r="AJ218" s="9">
        <f t="shared" si="96"/>
        <v>0</v>
      </c>
      <c r="AK218" s="9">
        <f t="shared" si="97"/>
        <v>8.0000000000000007E-5</v>
      </c>
      <c r="AL218" s="9">
        <f t="shared" si="98"/>
        <v>8.0000000000000007E-5</v>
      </c>
      <c r="AM218" s="9">
        <f t="shared" si="99"/>
        <v>0</v>
      </c>
      <c r="AN218" s="9">
        <f t="shared" si="100"/>
        <v>0</v>
      </c>
      <c r="AO218" s="9">
        <f t="shared" si="101"/>
        <v>0</v>
      </c>
      <c r="AP218" s="1">
        <f t="shared" si="111"/>
        <v>0</v>
      </c>
      <c r="AQ218" s="1">
        <f t="shared" si="111"/>
        <v>0</v>
      </c>
      <c r="AS218" s="1">
        <f t="shared" si="112"/>
        <v>0</v>
      </c>
      <c r="AT218" s="1">
        <f t="shared" si="117"/>
        <v>0</v>
      </c>
      <c r="AU218" s="1">
        <f t="shared" si="102"/>
        <v>0</v>
      </c>
      <c r="AV218" s="9">
        <f t="shared" si="113"/>
        <v>0</v>
      </c>
      <c r="AW218" s="9">
        <f t="shared" si="103"/>
        <v>0</v>
      </c>
      <c r="AX218" s="9">
        <f t="shared" si="104"/>
        <v>0</v>
      </c>
      <c r="AY218" s="9">
        <f t="shared" si="105"/>
        <v>0</v>
      </c>
      <c r="AZ218" s="9">
        <f t="shared" si="106"/>
        <v>0</v>
      </c>
      <c r="BA218" s="1" t="e">
        <f t="shared" si="114"/>
        <v>#N/A</v>
      </c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M218" s="74"/>
      <c r="BT218" s="7"/>
      <c r="BU218" s="7"/>
      <c r="BV218" s="7"/>
      <c r="BW218" s="7"/>
      <c r="BX218" s="7"/>
      <c r="CA218" s="7"/>
      <c r="CB218" s="7"/>
      <c r="CC218" s="7"/>
      <c r="CD218" s="7"/>
      <c r="CE218" s="7"/>
      <c r="CF218" s="7"/>
      <c r="CG218" s="7"/>
    </row>
    <row r="219" spans="1:85" s="1" customFormat="1" x14ac:dyDescent="0.3">
      <c r="A219" s="7"/>
      <c r="B219" s="1">
        <f t="shared" si="95"/>
        <v>5</v>
      </c>
      <c r="C219" s="3">
        <v>20</v>
      </c>
      <c r="D219" s="3">
        <v>1994</v>
      </c>
      <c r="E219" s="3">
        <v>5</v>
      </c>
      <c r="F219" s="3">
        <v>0</v>
      </c>
      <c r="G219" s="3">
        <v>0</v>
      </c>
      <c r="H219" s="3">
        <v>0</v>
      </c>
      <c r="I219" s="3">
        <v>0</v>
      </c>
      <c r="J219" s="80">
        <v>0</v>
      </c>
      <c r="K219" s="80">
        <v>0</v>
      </c>
      <c r="L219" s="80">
        <v>0</v>
      </c>
      <c r="M219" s="11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116"/>
      <c r="Z219" s="3"/>
      <c r="AA219" s="1">
        <f t="shared" si="107"/>
        <v>1994</v>
      </c>
      <c r="AB219" s="1">
        <f t="shared" si="107"/>
        <v>5</v>
      </c>
      <c r="AC219" s="1">
        <f t="shared" si="108"/>
        <v>0</v>
      </c>
      <c r="AD219" s="1">
        <f t="shared" si="109"/>
        <v>0</v>
      </c>
      <c r="AE219" s="1">
        <f t="shared" si="115"/>
        <v>1</v>
      </c>
      <c r="AF219" s="1">
        <f t="shared" si="110"/>
        <v>0</v>
      </c>
      <c r="AG219" s="1">
        <f t="shared" si="110"/>
        <v>0</v>
      </c>
      <c r="AH219" s="1">
        <f t="shared" si="110"/>
        <v>0</v>
      </c>
      <c r="AI219" s="1">
        <f t="shared" si="116"/>
        <v>1</v>
      </c>
      <c r="AJ219" s="9">
        <f t="shared" si="96"/>
        <v>0</v>
      </c>
      <c r="AK219" s="9">
        <f t="shared" si="97"/>
        <v>1E-4</v>
      </c>
      <c r="AL219" s="9">
        <f t="shared" si="98"/>
        <v>1E-4</v>
      </c>
      <c r="AM219" s="9">
        <f t="shared" si="99"/>
        <v>0</v>
      </c>
      <c r="AN219" s="9">
        <f t="shared" si="100"/>
        <v>0</v>
      </c>
      <c r="AO219" s="9">
        <f t="shared" si="101"/>
        <v>2.0000000000000002E-5</v>
      </c>
      <c r="AP219" s="1">
        <f t="shared" si="111"/>
        <v>0</v>
      </c>
      <c r="AQ219" s="1">
        <f t="shared" si="111"/>
        <v>0</v>
      </c>
      <c r="AS219" s="1">
        <f t="shared" si="112"/>
        <v>0</v>
      </c>
      <c r="AT219" s="1">
        <f t="shared" si="117"/>
        <v>0</v>
      </c>
      <c r="AU219" s="1">
        <f t="shared" si="102"/>
        <v>0</v>
      </c>
      <c r="AV219" s="9">
        <f t="shared" si="113"/>
        <v>0</v>
      </c>
      <c r="AW219" s="9">
        <f t="shared" si="103"/>
        <v>0</v>
      </c>
      <c r="AX219" s="9">
        <f t="shared" si="104"/>
        <v>0</v>
      </c>
      <c r="AY219" s="9">
        <f t="shared" si="105"/>
        <v>0</v>
      </c>
      <c r="AZ219" s="9">
        <f t="shared" si="106"/>
        <v>0</v>
      </c>
      <c r="BA219" s="1" t="e">
        <f t="shared" si="114"/>
        <v>#N/A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M219" s="74"/>
      <c r="BT219" s="7"/>
      <c r="BU219" s="7"/>
      <c r="BV219" s="7"/>
      <c r="BW219" s="7"/>
      <c r="BX219" s="7"/>
      <c r="CA219" s="7"/>
      <c r="CB219" s="7"/>
      <c r="CC219" s="7"/>
      <c r="CD219" s="7"/>
      <c r="CE219" s="7"/>
      <c r="CF219" s="7"/>
      <c r="CG219" s="7"/>
    </row>
    <row r="220" spans="1:85" s="1" customFormat="1" x14ac:dyDescent="0.3">
      <c r="A220" s="7"/>
      <c r="B220" s="1">
        <f t="shared" si="95"/>
        <v>5</v>
      </c>
      <c r="C220" s="3">
        <v>21</v>
      </c>
      <c r="D220" s="3">
        <v>1993</v>
      </c>
      <c r="E220" s="3">
        <v>5</v>
      </c>
      <c r="F220" s="3">
        <v>0</v>
      </c>
      <c r="G220" s="3">
        <v>0</v>
      </c>
      <c r="H220" s="3">
        <v>0</v>
      </c>
      <c r="I220" s="3">
        <v>0</v>
      </c>
      <c r="J220" s="80">
        <v>0</v>
      </c>
      <c r="K220" s="80">
        <v>0</v>
      </c>
      <c r="L220" s="80">
        <v>0</v>
      </c>
      <c r="M220" s="11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116"/>
      <c r="Z220" s="3"/>
      <c r="AA220" s="1">
        <f t="shared" si="107"/>
        <v>1993</v>
      </c>
      <c r="AB220" s="1">
        <f t="shared" si="107"/>
        <v>5</v>
      </c>
      <c r="AC220" s="1">
        <f t="shared" si="108"/>
        <v>0</v>
      </c>
      <c r="AD220" s="1">
        <f t="shared" si="109"/>
        <v>0</v>
      </c>
      <c r="AE220" s="1">
        <f t="shared" si="115"/>
        <v>0</v>
      </c>
      <c r="AF220" s="1">
        <f t="shared" si="110"/>
        <v>0</v>
      </c>
      <c r="AG220" s="1">
        <f t="shared" si="110"/>
        <v>0</v>
      </c>
      <c r="AH220" s="1">
        <f t="shared" si="110"/>
        <v>0</v>
      </c>
      <c r="AI220" s="1">
        <f t="shared" si="116"/>
        <v>0</v>
      </c>
      <c r="AJ220" s="9">
        <f t="shared" si="96"/>
        <v>0</v>
      </c>
      <c r="AK220" s="9">
        <f t="shared" si="97"/>
        <v>1E-4</v>
      </c>
      <c r="AL220" s="9">
        <f t="shared" si="98"/>
        <v>1E-4</v>
      </c>
      <c r="AM220" s="9">
        <f t="shared" si="99"/>
        <v>0</v>
      </c>
      <c r="AN220" s="9">
        <f t="shared" si="100"/>
        <v>0</v>
      </c>
      <c r="AO220" s="9">
        <f t="shared" si="101"/>
        <v>0</v>
      </c>
      <c r="AP220" s="1">
        <f t="shared" si="111"/>
        <v>0</v>
      </c>
      <c r="AQ220" s="1">
        <f t="shared" si="111"/>
        <v>0</v>
      </c>
      <c r="AS220" s="1">
        <f t="shared" si="112"/>
        <v>0</v>
      </c>
      <c r="AT220" s="1">
        <f t="shared" si="117"/>
        <v>0</v>
      </c>
      <c r="AU220" s="1">
        <f t="shared" si="102"/>
        <v>0</v>
      </c>
      <c r="AV220" s="9">
        <f t="shared" si="113"/>
        <v>0</v>
      </c>
      <c r="AW220" s="9">
        <f t="shared" si="103"/>
        <v>0</v>
      </c>
      <c r="AX220" s="9">
        <f t="shared" si="104"/>
        <v>0</v>
      </c>
      <c r="AY220" s="9">
        <f t="shared" si="105"/>
        <v>0</v>
      </c>
      <c r="AZ220" s="9">
        <f t="shared" si="106"/>
        <v>0</v>
      </c>
      <c r="BA220" s="1" t="e">
        <f t="shared" si="114"/>
        <v>#N/A</v>
      </c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M220" s="74"/>
      <c r="BT220" s="7"/>
      <c r="BU220" s="7"/>
      <c r="BV220" s="7"/>
      <c r="BW220" s="7"/>
      <c r="BX220" s="7"/>
      <c r="CA220" s="7"/>
      <c r="CB220" s="7"/>
      <c r="CC220" s="7"/>
      <c r="CD220" s="7"/>
      <c r="CE220" s="7"/>
      <c r="CF220" s="7"/>
      <c r="CG220" s="7"/>
    </row>
    <row r="221" spans="1:85" s="1" customFormat="1" x14ac:dyDescent="0.3">
      <c r="A221" s="7"/>
      <c r="B221" s="1">
        <f t="shared" si="95"/>
        <v>6</v>
      </c>
      <c r="C221" s="3">
        <v>22</v>
      </c>
      <c r="D221" s="3">
        <v>1993</v>
      </c>
      <c r="E221" s="3">
        <v>6</v>
      </c>
      <c r="F221" s="3">
        <v>0</v>
      </c>
      <c r="G221" s="3">
        <v>0</v>
      </c>
      <c r="H221" s="3">
        <v>0</v>
      </c>
      <c r="I221" s="3">
        <v>0</v>
      </c>
      <c r="J221" s="80">
        <v>0</v>
      </c>
      <c r="K221" s="80">
        <v>0</v>
      </c>
      <c r="L221" s="80">
        <v>0</v>
      </c>
      <c r="M221" s="11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116"/>
      <c r="Z221" s="3"/>
      <c r="AA221" s="1">
        <f t="shared" si="107"/>
        <v>1993</v>
      </c>
      <c r="AB221" s="1">
        <f t="shared" si="107"/>
        <v>6</v>
      </c>
      <c r="AC221" s="1">
        <f t="shared" si="108"/>
        <v>0</v>
      </c>
      <c r="AD221" s="1">
        <f t="shared" si="109"/>
        <v>0</v>
      </c>
      <c r="AE221" s="1">
        <f t="shared" si="115"/>
        <v>1</v>
      </c>
      <c r="AF221" s="1">
        <f t="shared" si="110"/>
        <v>0</v>
      </c>
      <c r="AG221" s="1">
        <f t="shared" si="110"/>
        <v>0</v>
      </c>
      <c r="AH221" s="1">
        <f t="shared" si="110"/>
        <v>0</v>
      </c>
      <c r="AI221" s="1">
        <f t="shared" si="116"/>
        <v>1</v>
      </c>
      <c r="AJ221" s="9">
        <f t="shared" si="96"/>
        <v>0</v>
      </c>
      <c r="AK221" s="9">
        <f t="shared" si="97"/>
        <v>1.2E-4</v>
      </c>
      <c r="AL221" s="9">
        <f t="shared" si="98"/>
        <v>1.2E-4</v>
      </c>
      <c r="AM221" s="9">
        <f t="shared" si="99"/>
        <v>0</v>
      </c>
      <c r="AN221" s="9">
        <f t="shared" si="100"/>
        <v>0</v>
      </c>
      <c r="AO221" s="9">
        <f t="shared" si="101"/>
        <v>2.0000000000000002E-5</v>
      </c>
      <c r="AP221" s="1">
        <f t="shared" si="111"/>
        <v>0</v>
      </c>
      <c r="AQ221" s="1">
        <f t="shared" si="111"/>
        <v>0</v>
      </c>
      <c r="AS221" s="1">
        <f t="shared" si="112"/>
        <v>0</v>
      </c>
      <c r="AT221" s="1">
        <f t="shared" si="117"/>
        <v>0</v>
      </c>
      <c r="AU221" s="1">
        <f t="shared" si="102"/>
        <v>0</v>
      </c>
      <c r="AV221" s="9">
        <f t="shared" si="113"/>
        <v>0</v>
      </c>
      <c r="AW221" s="9">
        <f t="shared" si="103"/>
        <v>0</v>
      </c>
      <c r="AX221" s="9">
        <f t="shared" si="104"/>
        <v>0</v>
      </c>
      <c r="AY221" s="9">
        <f t="shared" si="105"/>
        <v>0</v>
      </c>
      <c r="AZ221" s="9">
        <f t="shared" si="106"/>
        <v>0</v>
      </c>
      <c r="BA221" s="1" t="e">
        <f t="shared" si="114"/>
        <v>#N/A</v>
      </c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M221" s="74"/>
      <c r="BT221" s="7"/>
      <c r="BU221" s="7"/>
      <c r="BV221" s="7"/>
      <c r="BW221" s="7"/>
      <c r="BX221" s="7"/>
      <c r="CA221" s="7"/>
      <c r="CB221" s="7"/>
      <c r="CC221" s="7"/>
      <c r="CD221" s="7"/>
      <c r="CE221" s="7"/>
      <c r="CF221" s="7"/>
      <c r="CG221" s="7"/>
    </row>
    <row r="222" spans="1:85" s="1" customFormat="1" x14ac:dyDescent="0.3">
      <c r="A222" s="7"/>
      <c r="B222" s="1">
        <f t="shared" si="95"/>
        <v>7</v>
      </c>
      <c r="C222" s="3">
        <v>23</v>
      </c>
      <c r="D222" s="3">
        <v>1992</v>
      </c>
      <c r="E222" s="3">
        <v>7</v>
      </c>
      <c r="F222" s="3">
        <v>0</v>
      </c>
      <c r="G222" s="3">
        <v>0</v>
      </c>
      <c r="H222" s="3">
        <v>0</v>
      </c>
      <c r="I222" s="3">
        <v>0</v>
      </c>
      <c r="J222" s="80">
        <v>0</v>
      </c>
      <c r="K222" s="80">
        <v>0</v>
      </c>
      <c r="L222" s="80">
        <v>0</v>
      </c>
      <c r="M222" s="11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116"/>
      <c r="Z222" s="3"/>
      <c r="AA222" s="1">
        <f t="shared" si="107"/>
        <v>1992</v>
      </c>
      <c r="AB222" s="1">
        <f t="shared" si="107"/>
        <v>7</v>
      </c>
      <c r="AC222" s="1">
        <f t="shared" si="108"/>
        <v>0</v>
      </c>
      <c r="AD222" s="1">
        <f t="shared" si="109"/>
        <v>0</v>
      </c>
      <c r="AE222" s="1">
        <f t="shared" si="115"/>
        <v>1</v>
      </c>
      <c r="AF222" s="1">
        <f t="shared" si="110"/>
        <v>0</v>
      </c>
      <c r="AG222" s="1">
        <f t="shared" si="110"/>
        <v>0</v>
      </c>
      <c r="AH222" s="1">
        <f t="shared" si="110"/>
        <v>0</v>
      </c>
      <c r="AI222" s="1">
        <f t="shared" si="116"/>
        <v>1</v>
      </c>
      <c r="AJ222" s="9">
        <f t="shared" si="96"/>
        <v>0</v>
      </c>
      <c r="AK222" s="9">
        <f t="shared" si="97"/>
        <v>1.3999999999999999E-4</v>
      </c>
      <c r="AL222" s="9">
        <f t="shared" si="98"/>
        <v>1.3999999999999999E-4</v>
      </c>
      <c r="AM222" s="9">
        <f t="shared" si="99"/>
        <v>0</v>
      </c>
      <c r="AN222" s="9">
        <f t="shared" si="100"/>
        <v>0</v>
      </c>
      <c r="AO222" s="9">
        <f t="shared" si="101"/>
        <v>2.0000000000000002E-5</v>
      </c>
      <c r="AP222" s="1">
        <f t="shared" si="111"/>
        <v>0</v>
      </c>
      <c r="AQ222" s="1">
        <f t="shared" si="111"/>
        <v>0</v>
      </c>
      <c r="AS222" s="1">
        <f t="shared" si="112"/>
        <v>0</v>
      </c>
      <c r="AT222" s="1">
        <f t="shared" si="117"/>
        <v>0</v>
      </c>
      <c r="AU222" s="1">
        <f t="shared" si="102"/>
        <v>0</v>
      </c>
      <c r="AV222" s="9">
        <f t="shared" si="113"/>
        <v>0</v>
      </c>
      <c r="AW222" s="9">
        <f t="shared" si="103"/>
        <v>0</v>
      </c>
      <c r="AX222" s="9">
        <f t="shared" si="104"/>
        <v>0</v>
      </c>
      <c r="AY222" s="9">
        <f t="shared" si="105"/>
        <v>0</v>
      </c>
      <c r="AZ222" s="9">
        <f t="shared" si="106"/>
        <v>0</v>
      </c>
      <c r="BA222" s="1" t="e">
        <f t="shared" si="114"/>
        <v>#N/A</v>
      </c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M222" s="74"/>
      <c r="BT222" s="7"/>
      <c r="BU222" s="7"/>
      <c r="BV222" s="7"/>
      <c r="BW222" s="7"/>
      <c r="BX222" s="7"/>
      <c r="CA222" s="7"/>
      <c r="CB222" s="7"/>
      <c r="CC222" s="7"/>
      <c r="CD222" s="7"/>
      <c r="CE222" s="7"/>
      <c r="CF222" s="7"/>
      <c r="CG222" s="7"/>
    </row>
    <row r="223" spans="1:85" s="1" customFormat="1" x14ac:dyDescent="0.3">
      <c r="A223" s="7"/>
      <c r="B223" s="1">
        <f t="shared" si="95"/>
        <v>7</v>
      </c>
      <c r="C223" s="3">
        <v>24</v>
      </c>
      <c r="D223" s="3">
        <v>1991</v>
      </c>
      <c r="E223" s="3">
        <v>7</v>
      </c>
      <c r="F223" s="3">
        <v>0</v>
      </c>
      <c r="G223" s="3">
        <v>0</v>
      </c>
      <c r="H223" s="3">
        <v>0</v>
      </c>
      <c r="I223" s="3">
        <v>0</v>
      </c>
      <c r="J223" s="80">
        <v>0</v>
      </c>
      <c r="K223" s="80">
        <v>0</v>
      </c>
      <c r="L223" s="80">
        <v>0</v>
      </c>
      <c r="M223" s="11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116"/>
      <c r="Z223" s="3"/>
      <c r="AA223" s="1">
        <f t="shared" si="107"/>
        <v>1991</v>
      </c>
      <c r="AB223" s="1">
        <f t="shared" si="107"/>
        <v>7</v>
      </c>
      <c r="AC223" s="1">
        <f t="shared" si="108"/>
        <v>0</v>
      </c>
      <c r="AD223" s="1">
        <f t="shared" si="109"/>
        <v>0</v>
      </c>
      <c r="AE223" s="1">
        <f t="shared" si="115"/>
        <v>0</v>
      </c>
      <c r="AF223" s="1">
        <f t="shared" si="110"/>
        <v>0</v>
      </c>
      <c r="AG223" s="1">
        <f t="shared" si="110"/>
        <v>0</v>
      </c>
      <c r="AH223" s="1">
        <f t="shared" si="110"/>
        <v>0</v>
      </c>
      <c r="AI223" s="1">
        <f t="shared" si="116"/>
        <v>0</v>
      </c>
      <c r="AJ223" s="9">
        <f t="shared" si="96"/>
        <v>0</v>
      </c>
      <c r="AK223" s="9">
        <f t="shared" si="97"/>
        <v>1.3999999999999999E-4</v>
      </c>
      <c r="AL223" s="9">
        <f t="shared" si="98"/>
        <v>1.3999999999999999E-4</v>
      </c>
      <c r="AM223" s="9">
        <f t="shared" si="99"/>
        <v>0</v>
      </c>
      <c r="AN223" s="9">
        <f t="shared" si="100"/>
        <v>0</v>
      </c>
      <c r="AO223" s="9">
        <f t="shared" si="101"/>
        <v>0</v>
      </c>
      <c r="AP223" s="1">
        <f t="shared" si="111"/>
        <v>0</v>
      </c>
      <c r="AQ223" s="1">
        <f t="shared" si="111"/>
        <v>0</v>
      </c>
      <c r="AS223" s="1">
        <f t="shared" si="112"/>
        <v>0</v>
      </c>
      <c r="AT223" s="1">
        <f t="shared" si="117"/>
        <v>0</v>
      </c>
      <c r="AU223" s="1">
        <f t="shared" si="102"/>
        <v>0</v>
      </c>
      <c r="AV223" s="9">
        <f t="shared" si="113"/>
        <v>0</v>
      </c>
      <c r="AW223" s="9">
        <f t="shared" si="103"/>
        <v>0</v>
      </c>
      <c r="AX223" s="9">
        <f t="shared" si="104"/>
        <v>0</v>
      </c>
      <c r="AY223" s="9">
        <f t="shared" si="105"/>
        <v>0</v>
      </c>
      <c r="AZ223" s="9">
        <f t="shared" si="106"/>
        <v>0</v>
      </c>
      <c r="BA223" s="1" t="e">
        <f t="shared" si="114"/>
        <v>#N/A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M223" s="74"/>
      <c r="BT223" s="7"/>
      <c r="BU223" s="7"/>
      <c r="BV223" s="7"/>
      <c r="BW223" s="7"/>
      <c r="BX223" s="7"/>
      <c r="CA223" s="7"/>
      <c r="CB223" s="7"/>
      <c r="CC223" s="7"/>
      <c r="CD223" s="7"/>
      <c r="CE223" s="7"/>
      <c r="CF223" s="7"/>
      <c r="CG223" s="7"/>
    </row>
    <row r="224" spans="1:85" s="1" customFormat="1" x14ac:dyDescent="0.3">
      <c r="A224" s="7"/>
      <c r="B224" s="1">
        <f t="shared" si="95"/>
        <v>8</v>
      </c>
      <c r="C224" s="3">
        <v>25</v>
      </c>
      <c r="D224" s="3">
        <v>1991</v>
      </c>
      <c r="E224" s="3">
        <v>8</v>
      </c>
      <c r="F224" s="3">
        <v>0</v>
      </c>
      <c r="G224" s="3">
        <v>0</v>
      </c>
      <c r="H224" s="3">
        <v>0</v>
      </c>
      <c r="I224" s="3">
        <v>0</v>
      </c>
      <c r="J224" s="80">
        <v>0</v>
      </c>
      <c r="K224" s="80">
        <v>0</v>
      </c>
      <c r="L224" s="80">
        <v>0</v>
      </c>
      <c r="M224" s="11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116"/>
      <c r="Z224" s="3"/>
      <c r="AA224" s="1">
        <f t="shared" si="107"/>
        <v>1991</v>
      </c>
      <c r="AB224" s="1">
        <f t="shared" si="107"/>
        <v>8</v>
      </c>
      <c r="AC224" s="1">
        <f t="shared" si="108"/>
        <v>0</v>
      </c>
      <c r="AD224" s="1">
        <f t="shared" si="109"/>
        <v>0</v>
      </c>
      <c r="AE224" s="1">
        <f t="shared" si="115"/>
        <v>1</v>
      </c>
      <c r="AF224" s="1">
        <f t="shared" si="110"/>
        <v>0</v>
      </c>
      <c r="AG224" s="1">
        <f t="shared" si="110"/>
        <v>0</v>
      </c>
      <c r="AH224" s="1">
        <f t="shared" si="110"/>
        <v>0</v>
      </c>
      <c r="AI224" s="1">
        <f t="shared" si="116"/>
        <v>1</v>
      </c>
      <c r="AJ224" s="9">
        <f t="shared" si="96"/>
        <v>0</v>
      </c>
      <c r="AK224" s="9">
        <f t="shared" si="97"/>
        <v>1.6000000000000001E-4</v>
      </c>
      <c r="AL224" s="9">
        <f t="shared" si="98"/>
        <v>1.6000000000000001E-4</v>
      </c>
      <c r="AM224" s="9">
        <f t="shared" si="99"/>
        <v>0</v>
      </c>
      <c r="AN224" s="9">
        <f t="shared" si="100"/>
        <v>0</v>
      </c>
      <c r="AO224" s="9">
        <f t="shared" si="101"/>
        <v>2.0000000000000002E-5</v>
      </c>
      <c r="AP224" s="1">
        <f t="shared" si="111"/>
        <v>0</v>
      </c>
      <c r="AQ224" s="1">
        <f t="shared" si="111"/>
        <v>0</v>
      </c>
      <c r="AS224" s="1">
        <f t="shared" si="112"/>
        <v>0</v>
      </c>
      <c r="AT224" s="1">
        <f t="shared" si="117"/>
        <v>0</v>
      </c>
      <c r="AU224" s="1">
        <f t="shared" si="102"/>
        <v>0</v>
      </c>
      <c r="AV224" s="9">
        <f t="shared" si="113"/>
        <v>0</v>
      </c>
      <c r="AW224" s="9">
        <f t="shared" si="103"/>
        <v>0</v>
      </c>
      <c r="AX224" s="9">
        <f t="shared" si="104"/>
        <v>0</v>
      </c>
      <c r="AY224" s="9">
        <f t="shared" si="105"/>
        <v>0</v>
      </c>
      <c r="AZ224" s="9">
        <f t="shared" si="106"/>
        <v>0</v>
      </c>
      <c r="BA224" s="1" t="e">
        <f t="shared" si="114"/>
        <v>#N/A</v>
      </c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M224" s="74"/>
      <c r="BT224" s="7"/>
      <c r="BU224" s="7"/>
      <c r="BV224" s="7"/>
      <c r="BW224" s="7"/>
      <c r="BX224" s="7"/>
      <c r="CA224" s="7"/>
      <c r="CB224" s="7"/>
      <c r="CC224" s="7"/>
      <c r="CD224" s="7"/>
      <c r="CE224" s="7"/>
      <c r="CF224" s="7"/>
      <c r="CG224" s="7"/>
    </row>
    <row r="225" spans="1:85" s="1" customFormat="1" x14ac:dyDescent="0.3">
      <c r="A225" s="7"/>
      <c r="B225" s="1">
        <f t="shared" si="95"/>
        <v>9</v>
      </c>
      <c r="C225" s="3">
        <v>26</v>
      </c>
      <c r="D225" s="3">
        <v>1990</v>
      </c>
      <c r="E225" s="3">
        <v>9</v>
      </c>
      <c r="F225" s="3">
        <v>0</v>
      </c>
      <c r="G225" s="3">
        <v>0</v>
      </c>
      <c r="H225" s="3">
        <v>0</v>
      </c>
      <c r="I225" s="3">
        <v>0</v>
      </c>
      <c r="J225" s="80">
        <v>0</v>
      </c>
      <c r="K225" s="80">
        <v>0</v>
      </c>
      <c r="L225" s="80">
        <v>0</v>
      </c>
      <c r="M225" s="11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116"/>
      <c r="Z225" s="3"/>
      <c r="AA225" s="1">
        <f t="shared" si="107"/>
        <v>1990</v>
      </c>
      <c r="AB225" s="1">
        <f t="shared" si="107"/>
        <v>9</v>
      </c>
      <c r="AC225" s="1">
        <f t="shared" si="108"/>
        <v>0</v>
      </c>
      <c r="AD225" s="1">
        <f t="shared" si="109"/>
        <v>0</v>
      </c>
      <c r="AE225" s="1">
        <f t="shared" si="115"/>
        <v>1</v>
      </c>
      <c r="AF225" s="1">
        <f t="shared" si="110"/>
        <v>0</v>
      </c>
      <c r="AG225" s="1">
        <f t="shared" si="110"/>
        <v>0</v>
      </c>
      <c r="AH225" s="1">
        <f t="shared" si="110"/>
        <v>0</v>
      </c>
      <c r="AI225" s="1">
        <f t="shared" si="116"/>
        <v>1</v>
      </c>
      <c r="AJ225" s="9">
        <f t="shared" si="96"/>
        <v>0</v>
      </c>
      <c r="AK225" s="9">
        <f t="shared" si="97"/>
        <v>1.8000000000000001E-4</v>
      </c>
      <c r="AL225" s="9">
        <f t="shared" si="98"/>
        <v>1.8000000000000001E-4</v>
      </c>
      <c r="AM225" s="9">
        <f t="shared" si="99"/>
        <v>0</v>
      </c>
      <c r="AN225" s="9">
        <f t="shared" si="100"/>
        <v>0</v>
      </c>
      <c r="AO225" s="9">
        <f t="shared" si="101"/>
        <v>2.0000000000000002E-5</v>
      </c>
      <c r="AP225" s="1">
        <f t="shared" si="111"/>
        <v>0</v>
      </c>
      <c r="AQ225" s="1">
        <f t="shared" si="111"/>
        <v>0</v>
      </c>
      <c r="AS225" s="1">
        <f t="shared" si="112"/>
        <v>0</v>
      </c>
      <c r="AT225" s="1">
        <f t="shared" si="117"/>
        <v>0</v>
      </c>
      <c r="AU225" s="1">
        <f t="shared" si="102"/>
        <v>0</v>
      </c>
      <c r="AV225" s="9">
        <f t="shared" si="113"/>
        <v>0</v>
      </c>
      <c r="AW225" s="9">
        <f t="shared" si="103"/>
        <v>0</v>
      </c>
      <c r="AX225" s="9">
        <f t="shared" si="104"/>
        <v>0</v>
      </c>
      <c r="AY225" s="9">
        <f t="shared" si="105"/>
        <v>0</v>
      </c>
      <c r="AZ225" s="9">
        <f t="shared" si="106"/>
        <v>0</v>
      </c>
      <c r="BA225" s="1" t="e">
        <f t="shared" si="114"/>
        <v>#N/A</v>
      </c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M225" s="74"/>
      <c r="BT225" s="7"/>
      <c r="BU225" s="7"/>
      <c r="BV225" s="7"/>
      <c r="BW225" s="7"/>
      <c r="BX225" s="7"/>
      <c r="CA225" s="7"/>
      <c r="CB225" s="7"/>
      <c r="CC225" s="7"/>
      <c r="CD225" s="7"/>
      <c r="CE225" s="7"/>
      <c r="CF225" s="7"/>
      <c r="CG225" s="7"/>
    </row>
    <row r="226" spans="1:85" s="1" customFormat="1" x14ac:dyDescent="0.3">
      <c r="A226" s="7"/>
      <c r="B226" s="1">
        <f t="shared" si="95"/>
        <v>10</v>
      </c>
      <c r="C226" s="3">
        <v>27</v>
      </c>
      <c r="D226" s="3">
        <v>1989</v>
      </c>
      <c r="E226" s="3">
        <v>10</v>
      </c>
      <c r="F226" s="3">
        <v>0</v>
      </c>
      <c r="G226" s="3">
        <v>0</v>
      </c>
      <c r="H226" s="3">
        <v>0</v>
      </c>
      <c r="I226" s="3">
        <v>0</v>
      </c>
      <c r="J226" s="80">
        <v>0</v>
      </c>
      <c r="K226" s="80">
        <v>0</v>
      </c>
      <c r="L226" s="80">
        <v>0</v>
      </c>
      <c r="M226" s="11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116"/>
      <c r="Z226" s="3"/>
      <c r="AA226" s="1">
        <f t="shared" si="107"/>
        <v>1989</v>
      </c>
      <c r="AB226" s="1">
        <f t="shared" si="107"/>
        <v>10</v>
      </c>
      <c r="AC226" s="1">
        <f t="shared" si="108"/>
        <v>0</v>
      </c>
      <c r="AD226" s="1">
        <f t="shared" si="109"/>
        <v>0</v>
      </c>
      <c r="AE226" s="1">
        <f t="shared" si="115"/>
        <v>1</v>
      </c>
      <c r="AF226" s="1">
        <f t="shared" si="110"/>
        <v>0</v>
      </c>
      <c r="AG226" s="1">
        <f t="shared" si="110"/>
        <v>0</v>
      </c>
      <c r="AH226" s="1">
        <f t="shared" si="110"/>
        <v>0</v>
      </c>
      <c r="AI226" s="1">
        <f t="shared" si="116"/>
        <v>1</v>
      </c>
      <c r="AJ226" s="9">
        <f t="shared" si="96"/>
        <v>0</v>
      </c>
      <c r="AK226" s="9">
        <f t="shared" si="97"/>
        <v>2.0000000000000001E-4</v>
      </c>
      <c r="AL226" s="9">
        <f t="shared" si="98"/>
        <v>2.0000000000000001E-4</v>
      </c>
      <c r="AM226" s="9">
        <f t="shared" si="99"/>
        <v>0</v>
      </c>
      <c r="AN226" s="9">
        <f t="shared" si="100"/>
        <v>0</v>
      </c>
      <c r="AO226" s="9">
        <f t="shared" si="101"/>
        <v>2.0000000000000002E-5</v>
      </c>
      <c r="AP226" s="1">
        <f t="shared" si="111"/>
        <v>0</v>
      </c>
      <c r="AQ226" s="1">
        <f t="shared" si="111"/>
        <v>0</v>
      </c>
      <c r="AS226" s="1">
        <f t="shared" si="112"/>
        <v>0</v>
      </c>
      <c r="AT226" s="1">
        <f t="shared" si="117"/>
        <v>0</v>
      </c>
      <c r="AU226" s="1">
        <f t="shared" si="102"/>
        <v>0</v>
      </c>
      <c r="AV226" s="9">
        <f t="shared" si="113"/>
        <v>0</v>
      </c>
      <c r="AW226" s="9">
        <f t="shared" si="103"/>
        <v>0</v>
      </c>
      <c r="AX226" s="9">
        <f t="shared" si="104"/>
        <v>0</v>
      </c>
      <c r="AY226" s="9">
        <f t="shared" si="105"/>
        <v>0</v>
      </c>
      <c r="AZ226" s="9">
        <f t="shared" si="106"/>
        <v>0</v>
      </c>
      <c r="BA226" s="1" t="e">
        <f t="shared" si="114"/>
        <v>#N/A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M226" s="74"/>
      <c r="BT226" s="7"/>
      <c r="BU226" s="7"/>
      <c r="BV226" s="7"/>
      <c r="BW226" s="7"/>
      <c r="BX226" s="7"/>
      <c r="CA226" s="7"/>
      <c r="CB226" s="7"/>
      <c r="CC226" s="7"/>
      <c r="CD226" s="7"/>
      <c r="CE226" s="7"/>
      <c r="CF226" s="7"/>
      <c r="CG226" s="7"/>
    </row>
    <row r="227" spans="1:85" s="1" customFormat="1" x14ac:dyDescent="0.3">
      <c r="A227" s="7"/>
      <c r="B227" s="1">
        <f t="shared" si="95"/>
        <v>11</v>
      </c>
      <c r="C227" s="3">
        <v>28</v>
      </c>
      <c r="D227" s="3">
        <v>1988</v>
      </c>
      <c r="E227" s="3">
        <v>11</v>
      </c>
      <c r="F227" s="3">
        <v>0</v>
      </c>
      <c r="G227" s="3">
        <v>0</v>
      </c>
      <c r="H227" s="3">
        <v>0</v>
      </c>
      <c r="I227" s="3">
        <v>0</v>
      </c>
      <c r="J227" s="80">
        <v>0</v>
      </c>
      <c r="K227" s="80">
        <v>0</v>
      </c>
      <c r="L227" s="80">
        <v>0</v>
      </c>
      <c r="M227" s="11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116"/>
      <c r="Z227" s="3"/>
      <c r="AA227" s="1">
        <f t="shared" si="107"/>
        <v>1988</v>
      </c>
      <c r="AB227" s="1">
        <f t="shared" si="107"/>
        <v>11</v>
      </c>
      <c r="AC227" s="1">
        <f t="shared" si="108"/>
        <v>0</v>
      </c>
      <c r="AD227" s="1">
        <f t="shared" si="109"/>
        <v>0</v>
      </c>
      <c r="AE227" s="1">
        <f t="shared" si="115"/>
        <v>1</v>
      </c>
      <c r="AF227" s="1">
        <f t="shared" si="110"/>
        <v>0</v>
      </c>
      <c r="AG227" s="1">
        <f t="shared" si="110"/>
        <v>0</v>
      </c>
      <c r="AH227" s="1">
        <f t="shared" si="110"/>
        <v>0</v>
      </c>
      <c r="AI227" s="1">
        <f t="shared" si="116"/>
        <v>1</v>
      </c>
      <c r="AJ227" s="9">
        <f t="shared" si="96"/>
        <v>0</v>
      </c>
      <c r="AK227" s="9">
        <f t="shared" si="97"/>
        <v>2.2000000000000001E-4</v>
      </c>
      <c r="AL227" s="9">
        <f t="shared" si="98"/>
        <v>2.2000000000000001E-4</v>
      </c>
      <c r="AM227" s="9">
        <f t="shared" si="99"/>
        <v>0</v>
      </c>
      <c r="AN227" s="9">
        <f t="shared" si="100"/>
        <v>0</v>
      </c>
      <c r="AO227" s="9">
        <f t="shared" si="101"/>
        <v>2.0000000000000002E-5</v>
      </c>
      <c r="AP227" s="1">
        <f t="shared" si="111"/>
        <v>0</v>
      </c>
      <c r="AQ227" s="1">
        <f t="shared" si="111"/>
        <v>0</v>
      </c>
      <c r="AS227" s="1">
        <f t="shared" si="112"/>
        <v>0</v>
      </c>
      <c r="AT227" s="1">
        <f t="shared" si="117"/>
        <v>0</v>
      </c>
      <c r="AU227" s="1">
        <f t="shared" si="102"/>
        <v>0</v>
      </c>
      <c r="AV227" s="9">
        <f t="shared" si="113"/>
        <v>0</v>
      </c>
      <c r="AW227" s="9">
        <f t="shared" si="103"/>
        <v>0</v>
      </c>
      <c r="AX227" s="9">
        <f t="shared" si="104"/>
        <v>0</v>
      </c>
      <c r="AY227" s="9">
        <f t="shared" si="105"/>
        <v>0</v>
      </c>
      <c r="AZ227" s="9">
        <f t="shared" si="106"/>
        <v>0</v>
      </c>
      <c r="BA227" s="1" t="e">
        <f t="shared" si="114"/>
        <v>#N/A</v>
      </c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M227" s="74"/>
      <c r="BT227" s="7"/>
      <c r="BU227" s="7"/>
      <c r="BV227" s="7"/>
      <c r="BW227" s="7"/>
      <c r="BX227" s="7"/>
      <c r="CA227" s="7"/>
      <c r="CB227" s="7"/>
      <c r="CC227" s="7"/>
      <c r="CD227" s="7"/>
      <c r="CE227" s="7"/>
      <c r="CF227" s="7"/>
      <c r="CG227" s="7"/>
    </row>
    <row r="228" spans="1:85" s="1" customFormat="1" x14ac:dyDescent="0.3">
      <c r="A228" s="7"/>
      <c r="B228" s="1">
        <f t="shared" si="95"/>
        <v>12</v>
      </c>
      <c r="C228" s="3">
        <v>29</v>
      </c>
      <c r="D228" s="3">
        <v>1986</v>
      </c>
      <c r="E228" s="3">
        <v>12</v>
      </c>
      <c r="F228" s="3">
        <v>0</v>
      </c>
      <c r="G228" s="3">
        <v>0</v>
      </c>
      <c r="H228" s="3">
        <v>0</v>
      </c>
      <c r="I228" s="3">
        <v>0</v>
      </c>
      <c r="J228" s="80">
        <v>0</v>
      </c>
      <c r="K228" s="80">
        <v>0</v>
      </c>
      <c r="L228" s="80">
        <v>0</v>
      </c>
      <c r="M228" s="11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116"/>
      <c r="Z228" s="3"/>
      <c r="AA228" s="1">
        <f t="shared" si="107"/>
        <v>1986</v>
      </c>
      <c r="AB228" s="1">
        <f t="shared" si="107"/>
        <v>12</v>
      </c>
      <c r="AC228" s="1">
        <f t="shared" si="108"/>
        <v>0</v>
      </c>
      <c r="AD228" s="1">
        <f t="shared" si="109"/>
        <v>0</v>
      </c>
      <c r="AE228" s="1">
        <f t="shared" si="115"/>
        <v>1</v>
      </c>
      <c r="AF228" s="1">
        <f t="shared" si="110"/>
        <v>0</v>
      </c>
      <c r="AG228" s="1">
        <f t="shared" si="110"/>
        <v>0</v>
      </c>
      <c r="AH228" s="1">
        <f t="shared" si="110"/>
        <v>0</v>
      </c>
      <c r="AI228" s="1">
        <f t="shared" si="116"/>
        <v>1</v>
      </c>
      <c r="AJ228" s="9">
        <f t="shared" si="96"/>
        <v>0</v>
      </c>
      <c r="AK228" s="9">
        <f t="shared" si="97"/>
        <v>2.4000000000000001E-4</v>
      </c>
      <c r="AL228" s="9">
        <f t="shared" si="98"/>
        <v>2.4000000000000001E-4</v>
      </c>
      <c r="AM228" s="9">
        <f t="shared" si="99"/>
        <v>0</v>
      </c>
      <c r="AN228" s="9">
        <f t="shared" si="100"/>
        <v>0</v>
      </c>
      <c r="AO228" s="9">
        <f t="shared" si="101"/>
        <v>2.0000000000000002E-5</v>
      </c>
      <c r="AP228" s="1">
        <f t="shared" si="111"/>
        <v>0</v>
      </c>
      <c r="AQ228" s="1">
        <f t="shared" si="111"/>
        <v>0</v>
      </c>
      <c r="AS228" s="1">
        <f t="shared" si="112"/>
        <v>0</v>
      </c>
      <c r="AT228" s="1">
        <f t="shared" si="117"/>
        <v>0</v>
      </c>
      <c r="AU228" s="1">
        <f t="shared" si="102"/>
        <v>0</v>
      </c>
      <c r="AV228" s="9">
        <f t="shared" si="113"/>
        <v>0</v>
      </c>
      <c r="AW228" s="9">
        <f t="shared" si="103"/>
        <v>0</v>
      </c>
      <c r="AX228" s="9">
        <f t="shared" si="104"/>
        <v>0</v>
      </c>
      <c r="AY228" s="9">
        <f t="shared" si="105"/>
        <v>0</v>
      </c>
      <c r="AZ228" s="9">
        <f t="shared" si="106"/>
        <v>0</v>
      </c>
      <c r="BA228" s="1" t="e">
        <f t="shared" si="114"/>
        <v>#N/A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M228" s="74"/>
      <c r="BT228" s="7"/>
      <c r="BU228" s="7"/>
      <c r="BV228" s="7"/>
      <c r="BW228" s="7"/>
      <c r="BX228" s="7"/>
      <c r="CA228" s="7"/>
      <c r="CB228" s="7"/>
      <c r="CC228" s="7"/>
      <c r="CD228" s="7"/>
      <c r="CE228" s="7"/>
      <c r="CF228" s="7"/>
      <c r="CG228" s="7"/>
    </row>
    <row r="229" spans="1:85" s="1" customFormat="1" x14ac:dyDescent="0.3">
      <c r="A229" s="7"/>
      <c r="B229" s="1">
        <f t="shared" si="95"/>
        <v>14</v>
      </c>
      <c r="C229" s="3">
        <v>30</v>
      </c>
      <c r="D229" s="3">
        <v>1984</v>
      </c>
      <c r="E229" s="3">
        <v>14</v>
      </c>
      <c r="F229" s="3">
        <v>0</v>
      </c>
      <c r="G229" s="3">
        <v>0</v>
      </c>
      <c r="H229" s="3">
        <v>0</v>
      </c>
      <c r="I229" s="3">
        <v>0</v>
      </c>
      <c r="J229" s="80">
        <v>0</v>
      </c>
      <c r="K229" s="80">
        <v>0</v>
      </c>
      <c r="L229" s="80">
        <v>0</v>
      </c>
      <c r="M229" s="11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116"/>
      <c r="Z229" s="3"/>
      <c r="AA229" s="1">
        <f t="shared" si="107"/>
        <v>1984</v>
      </c>
      <c r="AB229" s="1">
        <f t="shared" si="107"/>
        <v>14</v>
      </c>
      <c r="AC229" s="1">
        <f t="shared" si="108"/>
        <v>0</v>
      </c>
      <c r="AD229" s="1">
        <f t="shared" si="109"/>
        <v>0</v>
      </c>
      <c r="AE229" s="1">
        <f t="shared" si="115"/>
        <v>2</v>
      </c>
      <c r="AF229" s="1">
        <f t="shared" si="110"/>
        <v>0</v>
      </c>
      <c r="AG229" s="1">
        <f t="shared" si="110"/>
        <v>0</v>
      </c>
      <c r="AH229" s="1">
        <f t="shared" si="110"/>
        <v>0</v>
      </c>
      <c r="AI229" s="1">
        <f t="shared" si="116"/>
        <v>2</v>
      </c>
      <c r="AJ229" s="9">
        <f t="shared" si="96"/>
        <v>0</v>
      </c>
      <c r="AK229" s="9">
        <f t="shared" si="97"/>
        <v>2.7999999999999998E-4</v>
      </c>
      <c r="AL229" s="9">
        <f t="shared" si="98"/>
        <v>2.7999999999999998E-4</v>
      </c>
      <c r="AM229" s="9">
        <f t="shared" si="99"/>
        <v>0</v>
      </c>
      <c r="AN229" s="9">
        <f t="shared" si="100"/>
        <v>0</v>
      </c>
      <c r="AO229" s="9">
        <f t="shared" si="101"/>
        <v>4.0000000000000003E-5</v>
      </c>
      <c r="AP229" s="1">
        <f t="shared" si="111"/>
        <v>0</v>
      </c>
      <c r="AQ229" s="1">
        <f t="shared" si="111"/>
        <v>0</v>
      </c>
      <c r="AS229" s="1">
        <f t="shared" si="112"/>
        <v>0</v>
      </c>
      <c r="AT229" s="1">
        <f t="shared" si="117"/>
        <v>0</v>
      </c>
      <c r="AU229" s="1">
        <f t="shared" si="102"/>
        <v>0</v>
      </c>
      <c r="AV229" s="9">
        <f t="shared" si="113"/>
        <v>0</v>
      </c>
      <c r="AW229" s="9">
        <f t="shared" si="103"/>
        <v>0</v>
      </c>
      <c r="AX229" s="9">
        <f t="shared" si="104"/>
        <v>0</v>
      </c>
      <c r="AY229" s="9">
        <f t="shared" si="105"/>
        <v>0</v>
      </c>
      <c r="AZ229" s="9">
        <f t="shared" si="106"/>
        <v>0</v>
      </c>
      <c r="BA229" s="1" t="e">
        <f t="shared" si="114"/>
        <v>#N/A</v>
      </c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M229" s="74"/>
      <c r="BT229" s="7"/>
      <c r="BU229" s="7"/>
      <c r="BV229" s="7"/>
      <c r="BW229" s="7"/>
      <c r="BX229" s="7"/>
      <c r="CA229" s="7"/>
      <c r="CB229" s="7"/>
      <c r="CC229" s="7"/>
      <c r="CD229" s="7"/>
      <c r="CE229" s="7"/>
      <c r="CF229" s="7"/>
      <c r="CG229" s="7"/>
    </row>
    <row r="230" spans="1:85" s="1" customFormat="1" x14ac:dyDescent="0.3">
      <c r="A230" s="7"/>
      <c r="B230" s="1">
        <f t="shared" si="95"/>
        <v>15</v>
      </c>
      <c r="C230" s="3">
        <v>31</v>
      </c>
      <c r="D230" s="3">
        <v>1983</v>
      </c>
      <c r="E230" s="3">
        <v>15</v>
      </c>
      <c r="F230" s="3">
        <v>0</v>
      </c>
      <c r="G230" s="3">
        <v>0</v>
      </c>
      <c r="H230" s="3">
        <v>0</v>
      </c>
      <c r="I230" s="3">
        <v>0</v>
      </c>
      <c r="J230" s="80">
        <v>0</v>
      </c>
      <c r="K230" s="80">
        <v>0</v>
      </c>
      <c r="L230" s="80">
        <v>0</v>
      </c>
      <c r="M230" s="11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116"/>
      <c r="Z230" s="3"/>
      <c r="AA230" s="1">
        <f t="shared" si="107"/>
        <v>1983</v>
      </c>
      <c r="AB230" s="1">
        <f t="shared" si="107"/>
        <v>15</v>
      </c>
      <c r="AC230" s="1">
        <f t="shared" si="108"/>
        <v>0</v>
      </c>
      <c r="AD230" s="1">
        <f t="shared" si="109"/>
        <v>0</v>
      </c>
      <c r="AE230" s="1">
        <f t="shared" si="115"/>
        <v>1</v>
      </c>
      <c r="AF230" s="1">
        <f t="shared" si="110"/>
        <v>0</v>
      </c>
      <c r="AG230" s="1">
        <f t="shared" si="110"/>
        <v>0</v>
      </c>
      <c r="AH230" s="1">
        <f t="shared" si="110"/>
        <v>0</v>
      </c>
      <c r="AI230" s="1">
        <f t="shared" si="116"/>
        <v>1</v>
      </c>
      <c r="AJ230" s="9">
        <f t="shared" si="96"/>
        <v>0</v>
      </c>
      <c r="AK230" s="9">
        <f t="shared" si="97"/>
        <v>2.9999999999999997E-4</v>
      </c>
      <c r="AL230" s="9">
        <f t="shared" si="98"/>
        <v>2.9999999999999997E-4</v>
      </c>
      <c r="AM230" s="9">
        <f t="shared" si="99"/>
        <v>0</v>
      </c>
      <c r="AN230" s="9">
        <f t="shared" si="100"/>
        <v>0</v>
      </c>
      <c r="AO230" s="9">
        <f t="shared" si="101"/>
        <v>2.0000000000000002E-5</v>
      </c>
      <c r="AP230" s="1">
        <f t="shared" si="111"/>
        <v>0</v>
      </c>
      <c r="AQ230" s="1">
        <f t="shared" si="111"/>
        <v>0</v>
      </c>
      <c r="AS230" s="1">
        <f t="shared" si="112"/>
        <v>0</v>
      </c>
      <c r="AT230" s="1">
        <f t="shared" si="117"/>
        <v>0</v>
      </c>
      <c r="AU230" s="1">
        <f t="shared" si="102"/>
        <v>0</v>
      </c>
      <c r="AV230" s="9">
        <f t="shared" si="113"/>
        <v>0</v>
      </c>
      <c r="AW230" s="9">
        <f t="shared" si="103"/>
        <v>0</v>
      </c>
      <c r="AX230" s="9">
        <f t="shared" si="104"/>
        <v>0</v>
      </c>
      <c r="AY230" s="9">
        <f t="shared" si="105"/>
        <v>0</v>
      </c>
      <c r="AZ230" s="9">
        <f t="shared" si="106"/>
        <v>0</v>
      </c>
      <c r="BA230" s="1" t="e">
        <f t="shared" si="114"/>
        <v>#N/A</v>
      </c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M230" s="74"/>
      <c r="BT230" s="7"/>
      <c r="BU230" s="7"/>
      <c r="BV230" s="7"/>
      <c r="BW230" s="7"/>
      <c r="BX230" s="7"/>
      <c r="CA230" s="7"/>
      <c r="CB230" s="7"/>
      <c r="CC230" s="7"/>
      <c r="CD230" s="7"/>
      <c r="CE230" s="7"/>
      <c r="CF230" s="7"/>
      <c r="CG230" s="7"/>
    </row>
    <row r="231" spans="1:85" s="1" customFormat="1" x14ac:dyDescent="0.3">
      <c r="A231" s="7"/>
      <c r="B231" s="1">
        <f t="shared" si="95"/>
        <v>18</v>
      </c>
      <c r="C231" s="3">
        <v>32</v>
      </c>
      <c r="D231" s="3">
        <v>1981</v>
      </c>
      <c r="E231" s="3">
        <v>17</v>
      </c>
      <c r="F231" s="3">
        <v>0</v>
      </c>
      <c r="G231" s="3">
        <v>1</v>
      </c>
      <c r="H231" s="3">
        <v>0</v>
      </c>
      <c r="I231" s="3">
        <v>0</v>
      </c>
      <c r="J231" s="80">
        <v>0</v>
      </c>
      <c r="K231" s="80">
        <v>0</v>
      </c>
      <c r="L231" s="80">
        <v>0</v>
      </c>
      <c r="M231" s="11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116"/>
      <c r="Z231" s="3"/>
      <c r="AA231" s="1">
        <f t="shared" si="107"/>
        <v>1981</v>
      </c>
      <c r="AB231" s="1">
        <f t="shared" si="107"/>
        <v>17</v>
      </c>
      <c r="AC231" s="1">
        <f t="shared" si="108"/>
        <v>1</v>
      </c>
      <c r="AD231" s="1">
        <f t="shared" si="109"/>
        <v>0</v>
      </c>
      <c r="AE231" s="1">
        <f t="shared" si="115"/>
        <v>2</v>
      </c>
      <c r="AF231" s="1">
        <f t="shared" si="110"/>
        <v>1</v>
      </c>
      <c r="AG231" s="1">
        <f t="shared" si="110"/>
        <v>0</v>
      </c>
      <c r="AH231" s="1">
        <f t="shared" si="110"/>
        <v>0</v>
      </c>
      <c r="AI231" s="1">
        <f t="shared" si="116"/>
        <v>3</v>
      </c>
      <c r="AJ231" s="9">
        <f t="shared" si="96"/>
        <v>0</v>
      </c>
      <c r="AK231" s="9">
        <f t="shared" si="97"/>
        <v>3.6000000000000002E-4</v>
      </c>
      <c r="AL231" s="9">
        <f t="shared" si="98"/>
        <v>3.4000000000000002E-4</v>
      </c>
      <c r="AM231" s="9">
        <f t="shared" si="99"/>
        <v>2.0000000000000002E-5</v>
      </c>
      <c r="AN231" s="9">
        <f t="shared" si="100"/>
        <v>0</v>
      </c>
      <c r="AO231" s="9">
        <f t="shared" si="101"/>
        <v>6.0000000000000002E-5</v>
      </c>
      <c r="AP231" s="1">
        <f t="shared" si="111"/>
        <v>0</v>
      </c>
      <c r="AQ231" s="1">
        <f t="shared" si="111"/>
        <v>0</v>
      </c>
      <c r="AS231" s="1">
        <f t="shared" si="112"/>
        <v>0</v>
      </c>
      <c r="AT231" s="1">
        <f t="shared" si="117"/>
        <v>0</v>
      </c>
      <c r="AU231" s="1">
        <f t="shared" si="102"/>
        <v>0</v>
      </c>
      <c r="AV231" s="9">
        <f t="shared" si="113"/>
        <v>0</v>
      </c>
      <c r="AW231" s="9">
        <f t="shared" si="103"/>
        <v>0</v>
      </c>
      <c r="AX231" s="9">
        <f t="shared" si="104"/>
        <v>0</v>
      </c>
      <c r="AY231" s="9">
        <f t="shared" si="105"/>
        <v>0</v>
      </c>
      <c r="AZ231" s="9">
        <f t="shared" si="106"/>
        <v>0</v>
      </c>
      <c r="BA231" s="1" t="e">
        <f t="shared" si="114"/>
        <v>#N/A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M231" s="74"/>
      <c r="BT231" s="7"/>
      <c r="BU231" s="7"/>
      <c r="BV231" s="7"/>
      <c r="BW231" s="7"/>
      <c r="BX231" s="7"/>
      <c r="CA231" s="7"/>
      <c r="CB231" s="7"/>
      <c r="CC231" s="7"/>
      <c r="CD231" s="7"/>
      <c r="CE231" s="7"/>
      <c r="CF231" s="7"/>
      <c r="CG231" s="7"/>
    </row>
    <row r="232" spans="1:85" s="1" customFormat="1" x14ac:dyDescent="0.3">
      <c r="A232" s="7"/>
      <c r="B232" s="1">
        <f t="shared" si="95"/>
        <v>20</v>
      </c>
      <c r="C232" s="3">
        <v>33</v>
      </c>
      <c r="D232" s="3">
        <v>1978</v>
      </c>
      <c r="E232" s="3">
        <v>19</v>
      </c>
      <c r="F232" s="3">
        <v>0</v>
      </c>
      <c r="G232" s="3">
        <v>1</v>
      </c>
      <c r="H232" s="3">
        <v>0</v>
      </c>
      <c r="I232" s="3">
        <v>0</v>
      </c>
      <c r="J232" s="80">
        <v>0</v>
      </c>
      <c r="K232" s="80">
        <v>0</v>
      </c>
      <c r="L232" s="80">
        <v>0</v>
      </c>
      <c r="M232" s="11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116"/>
      <c r="Z232" s="3"/>
      <c r="AA232" s="1">
        <f t="shared" si="107"/>
        <v>1978</v>
      </c>
      <c r="AB232" s="1">
        <f t="shared" si="107"/>
        <v>19</v>
      </c>
      <c r="AC232" s="1">
        <f t="shared" si="108"/>
        <v>1</v>
      </c>
      <c r="AD232" s="1">
        <f t="shared" si="109"/>
        <v>0</v>
      </c>
      <c r="AE232" s="1">
        <f t="shared" si="115"/>
        <v>2</v>
      </c>
      <c r="AF232" s="1">
        <f t="shared" si="110"/>
        <v>0</v>
      </c>
      <c r="AG232" s="1">
        <f t="shared" si="110"/>
        <v>0</v>
      </c>
      <c r="AH232" s="1">
        <f t="shared" si="110"/>
        <v>0</v>
      </c>
      <c r="AI232" s="1">
        <f t="shared" si="116"/>
        <v>2</v>
      </c>
      <c r="AJ232" s="9">
        <f t="shared" si="96"/>
        <v>0</v>
      </c>
      <c r="AK232" s="9">
        <f t="shared" si="97"/>
        <v>4.0000000000000002E-4</v>
      </c>
      <c r="AL232" s="9">
        <f t="shared" si="98"/>
        <v>3.8000000000000002E-4</v>
      </c>
      <c r="AM232" s="9">
        <f t="shared" si="99"/>
        <v>2.0000000000000002E-5</v>
      </c>
      <c r="AN232" s="9">
        <f t="shared" si="100"/>
        <v>0</v>
      </c>
      <c r="AO232" s="9">
        <f t="shared" si="101"/>
        <v>4.0000000000000003E-5</v>
      </c>
      <c r="AP232" s="1">
        <f t="shared" si="111"/>
        <v>0</v>
      </c>
      <c r="AQ232" s="1">
        <f t="shared" si="111"/>
        <v>0</v>
      </c>
      <c r="AS232" s="1">
        <f t="shared" si="112"/>
        <v>0</v>
      </c>
      <c r="AT232" s="1">
        <f t="shared" si="117"/>
        <v>0</v>
      </c>
      <c r="AU232" s="1">
        <f t="shared" si="102"/>
        <v>0</v>
      </c>
      <c r="AV232" s="9">
        <f t="shared" si="113"/>
        <v>0</v>
      </c>
      <c r="AW232" s="9">
        <f t="shared" si="103"/>
        <v>0</v>
      </c>
      <c r="AX232" s="9">
        <f t="shared" si="104"/>
        <v>0</v>
      </c>
      <c r="AY232" s="9">
        <f t="shared" si="105"/>
        <v>0</v>
      </c>
      <c r="AZ232" s="9">
        <f t="shared" si="106"/>
        <v>0</v>
      </c>
      <c r="BA232" s="1" t="e">
        <f t="shared" si="114"/>
        <v>#N/A</v>
      </c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M232" s="74"/>
      <c r="BT232" s="7"/>
      <c r="BU232" s="7"/>
      <c r="BV232" s="7"/>
      <c r="BW232" s="7"/>
      <c r="BX232" s="7"/>
      <c r="CA232" s="7"/>
      <c r="CB232" s="7"/>
      <c r="CC232" s="7"/>
      <c r="CD232" s="7"/>
      <c r="CE232" s="7"/>
      <c r="CF232" s="7"/>
      <c r="CG232" s="7"/>
    </row>
    <row r="233" spans="1:85" s="1" customFormat="1" x14ac:dyDescent="0.3">
      <c r="A233" s="7"/>
      <c r="B233" s="1">
        <f t="shared" si="95"/>
        <v>22</v>
      </c>
      <c r="C233" s="3">
        <v>34</v>
      </c>
      <c r="D233" s="3">
        <v>1976</v>
      </c>
      <c r="E233" s="3">
        <v>21</v>
      </c>
      <c r="F233" s="3">
        <v>0</v>
      </c>
      <c r="G233" s="3">
        <v>1</v>
      </c>
      <c r="H233" s="3">
        <v>0</v>
      </c>
      <c r="I233" s="3">
        <v>0</v>
      </c>
      <c r="J233" s="80">
        <v>0</v>
      </c>
      <c r="K233" s="80">
        <v>0</v>
      </c>
      <c r="L233" s="80">
        <v>0</v>
      </c>
      <c r="M233" s="11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116"/>
      <c r="Z233" s="3"/>
      <c r="AA233" s="1">
        <f t="shared" si="107"/>
        <v>1976</v>
      </c>
      <c r="AB233" s="1">
        <f t="shared" si="107"/>
        <v>21</v>
      </c>
      <c r="AC233" s="1">
        <f t="shared" si="108"/>
        <v>1</v>
      </c>
      <c r="AD233" s="1">
        <f t="shared" si="109"/>
        <v>0</v>
      </c>
      <c r="AE233" s="1">
        <f t="shared" si="115"/>
        <v>2</v>
      </c>
      <c r="AF233" s="1">
        <f t="shared" si="110"/>
        <v>0</v>
      </c>
      <c r="AG233" s="1">
        <f t="shared" si="110"/>
        <v>0</v>
      </c>
      <c r="AH233" s="1">
        <f t="shared" si="110"/>
        <v>0</v>
      </c>
      <c r="AI233" s="1">
        <f t="shared" si="116"/>
        <v>2</v>
      </c>
      <c r="AJ233" s="9">
        <f t="shared" si="96"/>
        <v>0</v>
      </c>
      <c r="AK233" s="9">
        <f t="shared" si="97"/>
        <v>4.4000000000000002E-4</v>
      </c>
      <c r="AL233" s="9">
        <f t="shared" si="98"/>
        <v>4.2000000000000002E-4</v>
      </c>
      <c r="AM233" s="9">
        <f t="shared" si="99"/>
        <v>2.0000000000000002E-5</v>
      </c>
      <c r="AN233" s="9">
        <f t="shared" si="100"/>
        <v>0</v>
      </c>
      <c r="AO233" s="9">
        <f t="shared" si="101"/>
        <v>4.0000000000000003E-5</v>
      </c>
      <c r="AP233" s="1">
        <f t="shared" si="111"/>
        <v>0</v>
      </c>
      <c r="AQ233" s="1">
        <f t="shared" si="111"/>
        <v>0</v>
      </c>
      <c r="AS233" s="1">
        <f t="shared" si="112"/>
        <v>0</v>
      </c>
      <c r="AT233" s="1">
        <f t="shared" si="117"/>
        <v>0</v>
      </c>
      <c r="AU233" s="1">
        <f t="shared" si="102"/>
        <v>0</v>
      </c>
      <c r="AV233" s="9">
        <f t="shared" si="113"/>
        <v>0</v>
      </c>
      <c r="AW233" s="9">
        <f t="shared" si="103"/>
        <v>0</v>
      </c>
      <c r="AX233" s="9">
        <f t="shared" si="104"/>
        <v>0</v>
      </c>
      <c r="AY233" s="9">
        <f t="shared" si="105"/>
        <v>0</v>
      </c>
      <c r="AZ233" s="9">
        <f t="shared" si="106"/>
        <v>0</v>
      </c>
      <c r="BA233" s="1" t="e">
        <f t="shared" si="114"/>
        <v>#N/A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M233" s="74"/>
      <c r="BT233" s="7"/>
      <c r="BU233" s="7"/>
      <c r="BV233" s="7"/>
      <c r="BW233" s="7"/>
      <c r="BX233" s="7"/>
      <c r="CA233" s="7"/>
      <c r="CB233" s="7"/>
      <c r="CC233" s="7"/>
      <c r="CD233" s="7"/>
      <c r="CE233" s="7"/>
      <c r="CF233" s="7"/>
      <c r="CG233" s="7"/>
    </row>
    <row r="234" spans="1:85" s="1" customFormat="1" x14ac:dyDescent="0.3">
      <c r="A234" s="7"/>
      <c r="B234" s="1">
        <f t="shared" si="95"/>
        <v>25</v>
      </c>
      <c r="C234" s="3">
        <v>35</v>
      </c>
      <c r="D234" s="3">
        <v>1973</v>
      </c>
      <c r="E234" s="3">
        <v>24</v>
      </c>
      <c r="F234" s="3">
        <v>0</v>
      </c>
      <c r="G234" s="3">
        <v>1</v>
      </c>
      <c r="H234" s="3">
        <v>0</v>
      </c>
      <c r="I234" s="3">
        <v>0</v>
      </c>
      <c r="J234" s="80">
        <v>0</v>
      </c>
      <c r="K234" s="80">
        <v>0</v>
      </c>
      <c r="L234" s="80">
        <v>0</v>
      </c>
      <c r="M234" s="11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116"/>
      <c r="Z234" s="3"/>
      <c r="AA234" s="1">
        <f t="shared" si="107"/>
        <v>1973</v>
      </c>
      <c r="AB234" s="1">
        <f t="shared" si="107"/>
        <v>24</v>
      </c>
      <c r="AC234" s="1">
        <f t="shared" si="108"/>
        <v>1</v>
      </c>
      <c r="AD234" s="1">
        <f t="shared" si="109"/>
        <v>0</v>
      </c>
      <c r="AE234" s="1">
        <f t="shared" si="115"/>
        <v>3</v>
      </c>
      <c r="AF234" s="1">
        <f t="shared" si="110"/>
        <v>0</v>
      </c>
      <c r="AG234" s="1">
        <f t="shared" si="110"/>
        <v>0</v>
      </c>
      <c r="AH234" s="1">
        <f t="shared" si="110"/>
        <v>0</v>
      </c>
      <c r="AI234" s="1">
        <f t="shared" si="116"/>
        <v>3</v>
      </c>
      <c r="AJ234" s="9">
        <f t="shared" si="96"/>
        <v>0</v>
      </c>
      <c r="AK234" s="9">
        <f t="shared" si="97"/>
        <v>5.0000000000000001E-4</v>
      </c>
      <c r="AL234" s="9">
        <f t="shared" si="98"/>
        <v>4.8000000000000001E-4</v>
      </c>
      <c r="AM234" s="9">
        <f t="shared" si="99"/>
        <v>2.0000000000000002E-5</v>
      </c>
      <c r="AN234" s="9">
        <f t="shared" si="100"/>
        <v>0</v>
      </c>
      <c r="AO234" s="9">
        <f t="shared" si="101"/>
        <v>6.0000000000000002E-5</v>
      </c>
      <c r="AP234" s="1">
        <f t="shared" si="111"/>
        <v>0</v>
      </c>
      <c r="AQ234" s="1">
        <f t="shared" si="111"/>
        <v>0</v>
      </c>
      <c r="AS234" s="1">
        <f t="shared" si="112"/>
        <v>0</v>
      </c>
      <c r="AT234" s="1">
        <f t="shared" si="117"/>
        <v>0</v>
      </c>
      <c r="AU234" s="1">
        <f t="shared" si="102"/>
        <v>0</v>
      </c>
      <c r="AV234" s="9">
        <f t="shared" si="113"/>
        <v>0</v>
      </c>
      <c r="AW234" s="9">
        <f t="shared" si="103"/>
        <v>0</v>
      </c>
      <c r="AX234" s="9">
        <f t="shared" si="104"/>
        <v>0</v>
      </c>
      <c r="AY234" s="9">
        <f t="shared" si="105"/>
        <v>0</v>
      </c>
      <c r="AZ234" s="9">
        <f t="shared" si="106"/>
        <v>0</v>
      </c>
      <c r="BA234" s="1" t="e">
        <f t="shared" si="114"/>
        <v>#N/A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M234" s="74"/>
      <c r="BT234" s="7"/>
      <c r="BU234" s="7"/>
      <c r="BV234" s="7"/>
      <c r="BW234" s="7"/>
      <c r="BX234" s="7"/>
      <c r="CA234" s="7"/>
      <c r="CB234" s="7"/>
      <c r="CC234" s="7"/>
      <c r="CD234" s="7"/>
      <c r="CE234" s="7"/>
      <c r="CF234" s="7"/>
      <c r="CG234" s="7"/>
    </row>
    <row r="235" spans="1:85" s="1" customFormat="1" x14ac:dyDescent="0.3">
      <c r="A235" s="7"/>
      <c r="B235" s="1">
        <f t="shared" si="95"/>
        <v>29</v>
      </c>
      <c r="C235" s="3">
        <v>36</v>
      </c>
      <c r="D235" s="3">
        <v>1970</v>
      </c>
      <c r="E235" s="3">
        <v>27</v>
      </c>
      <c r="F235" s="3">
        <v>0</v>
      </c>
      <c r="G235" s="3">
        <v>2</v>
      </c>
      <c r="H235" s="3">
        <v>0</v>
      </c>
      <c r="I235" s="3">
        <v>0</v>
      </c>
      <c r="J235" s="80">
        <v>0</v>
      </c>
      <c r="K235" s="80">
        <v>0</v>
      </c>
      <c r="L235" s="80">
        <v>0</v>
      </c>
      <c r="M235" s="11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116"/>
      <c r="Z235" s="3"/>
      <c r="AA235" s="1">
        <f t="shared" si="107"/>
        <v>1970</v>
      </c>
      <c r="AB235" s="1">
        <f t="shared" si="107"/>
        <v>27</v>
      </c>
      <c r="AC235" s="1">
        <f t="shared" si="108"/>
        <v>2</v>
      </c>
      <c r="AD235" s="1">
        <f t="shared" si="109"/>
        <v>0</v>
      </c>
      <c r="AE235" s="1">
        <f t="shared" si="115"/>
        <v>3</v>
      </c>
      <c r="AF235" s="1">
        <f t="shared" si="110"/>
        <v>1</v>
      </c>
      <c r="AG235" s="1">
        <f t="shared" si="110"/>
        <v>0</v>
      </c>
      <c r="AH235" s="1">
        <f t="shared" si="110"/>
        <v>0</v>
      </c>
      <c r="AI235" s="1">
        <f t="shared" si="116"/>
        <v>4</v>
      </c>
      <c r="AJ235" s="9">
        <f t="shared" si="96"/>
        <v>0</v>
      </c>
      <c r="AK235" s="9">
        <f t="shared" si="97"/>
        <v>5.8E-4</v>
      </c>
      <c r="AL235" s="9">
        <f t="shared" si="98"/>
        <v>5.4000000000000001E-4</v>
      </c>
      <c r="AM235" s="9">
        <f t="shared" si="99"/>
        <v>4.0000000000000003E-5</v>
      </c>
      <c r="AN235" s="9">
        <f t="shared" si="100"/>
        <v>0</v>
      </c>
      <c r="AO235" s="9">
        <f t="shared" si="101"/>
        <v>8.0000000000000007E-5</v>
      </c>
      <c r="AP235" s="1">
        <f t="shared" si="111"/>
        <v>0</v>
      </c>
      <c r="AQ235" s="1">
        <f t="shared" si="111"/>
        <v>0</v>
      </c>
      <c r="AS235" s="1">
        <f t="shared" si="112"/>
        <v>0</v>
      </c>
      <c r="AT235" s="1">
        <f t="shared" si="117"/>
        <v>0</v>
      </c>
      <c r="AU235" s="1">
        <f t="shared" si="102"/>
        <v>0</v>
      </c>
      <c r="AV235" s="9">
        <f t="shared" si="113"/>
        <v>0</v>
      </c>
      <c r="AW235" s="9">
        <f t="shared" si="103"/>
        <v>0</v>
      </c>
      <c r="AX235" s="9">
        <f t="shared" si="104"/>
        <v>0</v>
      </c>
      <c r="AY235" s="9">
        <f t="shared" si="105"/>
        <v>0</v>
      </c>
      <c r="AZ235" s="9">
        <f t="shared" si="106"/>
        <v>0</v>
      </c>
      <c r="BA235" s="1" t="e">
        <f t="shared" si="114"/>
        <v>#N/A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M235" s="74"/>
      <c r="BT235" s="7"/>
      <c r="BU235" s="7"/>
      <c r="BV235" s="7"/>
      <c r="BW235" s="7"/>
      <c r="BX235" s="7"/>
      <c r="CA235" s="7"/>
      <c r="CB235" s="7"/>
      <c r="CC235" s="7"/>
      <c r="CD235" s="7"/>
      <c r="CE235" s="7"/>
      <c r="CF235" s="7"/>
      <c r="CG235" s="7"/>
    </row>
    <row r="236" spans="1:85" s="1" customFormat="1" x14ac:dyDescent="0.3">
      <c r="A236" s="7"/>
      <c r="B236" s="1">
        <f t="shared" si="95"/>
        <v>34</v>
      </c>
      <c r="C236" s="3">
        <v>37</v>
      </c>
      <c r="D236" s="3">
        <v>1965</v>
      </c>
      <c r="E236" s="3">
        <v>32</v>
      </c>
      <c r="F236" s="3">
        <v>0</v>
      </c>
      <c r="G236" s="3">
        <v>2</v>
      </c>
      <c r="H236" s="3">
        <v>0</v>
      </c>
      <c r="I236" s="3">
        <v>0</v>
      </c>
      <c r="J236" s="80">
        <v>0</v>
      </c>
      <c r="K236" s="80">
        <v>0</v>
      </c>
      <c r="L236" s="80">
        <v>0</v>
      </c>
      <c r="M236" s="11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116"/>
      <c r="Z236" s="3"/>
      <c r="AA236" s="1">
        <f t="shared" si="107"/>
        <v>1965</v>
      </c>
      <c r="AB236" s="1">
        <f t="shared" si="107"/>
        <v>32</v>
      </c>
      <c r="AC236" s="1">
        <f t="shared" si="108"/>
        <v>2</v>
      </c>
      <c r="AD236" s="1">
        <f t="shared" si="109"/>
        <v>0</v>
      </c>
      <c r="AE236" s="1">
        <f t="shared" si="115"/>
        <v>5</v>
      </c>
      <c r="AF236" s="1">
        <f t="shared" si="110"/>
        <v>0</v>
      </c>
      <c r="AG236" s="1">
        <f t="shared" si="110"/>
        <v>0</v>
      </c>
      <c r="AH236" s="1">
        <f t="shared" si="110"/>
        <v>0</v>
      </c>
      <c r="AI236" s="1">
        <f t="shared" si="116"/>
        <v>5</v>
      </c>
      <c r="AJ236" s="9">
        <f t="shared" si="96"/>
        <v>0</v>
      </c>
      <c r="AK236" s="9">
        <f t="shared" si="97"/>
        <v>6.8000000000000005E-4</v>
      </c>
      <c r="AL236" s="9">
        <f t="shared" si="98"/>
        <v>6.4000000000000005E-4</v>
      </c>
      <c r="AM236" s="9">
        <f t="shared" si="99"/>
        <v>4.0000000000000003E-5</v>
      </c>
      <c r="AN236" s="9">
        <f t="shared" si="100"/>
        <v>0</v>
      </c>
      <c r="AO236" s="9">
        <f t="shared" si="101"/>
        <v>1E-4</v>
      </c>
      <c r="AP236" s="1">
        <f t="shared" si="111"/>
        <v>0</v>
      </c>
      <c r="AQ236" s="1">
        <f t="shared" si="111"/>
        <v>0</v>
      </c>
      <c r="AS236" s="1">
        <f t="shared" si="112"/>
        <v>0</v>
      </c>
      <c r="AT236" s="1">
        <f t="shared" si="117"/>
        <v>0</v>
      </c>
      <c r="AU236" s="1">
        <f t="shared" si="102"/>
        <v>0</v>
      </c>
      <c r="AV236" s="9">
        <f t="shared" si="113"/>
        <v>0</v>
      </c>
      <c r="AW236" s="9">
        <f t="shared" si="103"/>
        <v>0</v>
      </c>
      <c r="AX236" s="9">
        <f t="shared" si="104"/>
        <v>0</v>
      </c>
      <c r="AY236" s="9">
        <f t="shared" si="105"/>
        <v>0</v>
      </c>
      <c r="AZ236" s="9">
        <f t="shared" si="106"/>
        <v>0</v>
      </c>
      <c r="BA236" s="1" t="e">
        <f t="shared" si="114"/>
        <v>#N/A</v>
      </c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M236" s="74"/>
      <c r="BT236" s="7"/>
      <c r="BU236" s="7"/>
      <c r="BV236" s="7"/>
      <c r="BW236" s="7"/>
      <c r="BX236" s="7"/>
      <c r="CA236" s="7"/>
      <c r="CB236" s="7"/>
      <c r="CC236" s="7"/>
      <c r="CD236" s="7"/>
      <c r="CE236" s="7"/>
      <c r="CF236" s="7"/>
      <c r="CG236" s="7"/>
    </row>
    <row r="237" spans="1:85" s="1" customFormat="1" x14ac:dyDescent="0.3">
      <c r="A237" s="7"/>
      <c r="B237" s="1">
        <f t="shared" si="95"/>
        <v>37</v>
      </c>
      <c r="C237" s="3">
        <v>38</v>
      </c>
      <c r="D237" s="3">
        <v>1961</v>
      </c>
      <c r="E237" s="3">
        <v>35</v>
      </c>
      <c r="F237" s="3">
        <v>0</v>
      </c>
      <c r="G237" s="3">
        <v>2</v>
      </c>
      <c r="H237" s="3">
        <v>0</v>
      </c>
      <c r="I237" s="3">
        <v>0</v>
      </c>
      <c r="J237" s="80">
        <v>0</v>
      </c>
      <c r="K237" s="80">
        <v>0</v>
      </c>
      <c r="L237" s="80">
        <v>0</v>
      </c>
      <c r="M237" s="11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116"/>
      <c r="Z237" s="3"/>
      <c r="AA237" s="1">
        <f t="shared" si="107"/>
        <v>1961</v>
      </c>
      <c r="AB237" s="1">
        <f t="shared" si="107"/>
        <v>35</v>
      </c>
      <c r="AC237" s="1">
        <f t="shared" si="108"/>
        <v>2</v>
      </c>
      <c r="AD237" s="1">
        <f t="shared" si="109"/>
        <v>0</v>
      </c>
      <c r="AE237" s="1">
        <f t="shared" si="115"/>
        <v>3</v>
      </c>
      <c r="AF237" s="1">
        <f t="shared" si="110"/>
        <v>0</v>
      </c>
      <c r="AG237" s="1">
        <f t="shared" si="110"/>
        <v>0</v>
      </c>
      <c r="AH237" s="1">
        <f t="shared" si="110"/>
        <v>0</v>
      </c>
      <c r="AI237" s="1">
        <f t="shared" si="116"/>
        <v>3</v>
      </c>
      <c r="AJ237" s="9">
        <f t="shared" si="96"/>
        <v>0</v>
      </c>
      <c r="AK237" s="9">
        <f t="shared" si="97"/>
        <v>7.3999999999999999E-4</v>
      </c>
      <c r="AL237" s="9">
        <f t="shared" si="98"/>
        <v>6.9999999999999999E-4</v>
      </c>
      <c r="AM237" s="9">
        <f t="shared" si="99"/>
        <v>4.0000000000000003E-5</v>
      </c>
      <c r="AN237" s="9">
        <f t="shared" si="100"/>
        <v>0</v>
      </c>
      <c r="AO237" s="9">
        <f t="shared" si="101"/>
        <v>6.0000000000000002E-5</v>
      </c>
      <c r="AP237" s="1">
        <f t="shared" si="111"/>
        <v>0</v>
      </c>
      <c r="AQ237" s="1">
        <f t="shared" si="111"/>
        <v>0</v>
      </c>
      <c r="AS237" s="1">
        <f t="shared" si="112"/>
        <v>0</v>
      </c>
      <c r="AT237" s="1">
        <f t="shared" si="117"/>
        <v>0</v>
      </c>
      <c r="AU237" s="1">
        <f t="shared" si="102"/>
        <v>0</v>
      </c>
      <c r="AV237" s="9">
        <f t="shared" si="113"/>
        <v>0</v>
      </c>
      <c r="AW237" s="9">
        <f t="shared" si="103"/>
        <v>0</v>
      </c>
      <c r="AX237" s="9">
        <f t="shared" si="104"/>
        <v>0</v>
      </c>
      <c r="AY237" s="9">
        <f t="shared" si="105"/>
        <v>0</v>
      </c>
      <c r="AZ237" s="9">
        <f t="shared" si="106"/>
        <v>0</v>
      </c>
      <c r="BA237" s="1" t="e">
        <f t="shared" si="114"/>
        <v>#N/A</v>
      </c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M237" s="74"/>
      <c r="BT237" s="7"/>
      <c r="BU237" s="7"/>
      <c r="BV237" s="7"/>
      <c r="BW237" s="7"/>
      <c r="BX237" s="7"/>
      <c r="CA237" s="7"/>
      <c r="CB237" s="7"/>
      <c r="CC237" s="7"/>
      <c r="CD237" s="7"/>
      <c r="CE237" s="7"/>
      <c r="CF237" s="7"/>
      <c r="CG237" s="7"/>
    </row>
    <row r="238" spans="1:85" s="1" customFormat="1" x14ac:dyDescent="0.3">
      <c r="A238" s="7"/>
      <c r="B238" s="1">
        <f t="shared" si="95"/>
        <v>42</v>
      </c>
      <c r="C238" s="3">
        <v>39</v>
      </c>
      <c r="D238" s="3">
        <v>1957</v>
      </c>
      <c r="E238" s="3">
        <v>39</v>
      </c>
      <c r="F238" s="3">
        <v>0</v>
      </c>
      <c r="G238" s="3">
        <v>3</v>
      </c>
      <c r="H238" s="3">
        <v>0</v>
      </c>
      <c r="I238" s="3">
        <v>0</v>
      </c>
      <c r="J238" s="80">
        <v>0</v>
      </c>
      <c r="K238" s="80">
        <v>0</v>
      </c>
      <c r="L238" s="80">
        <v>0</v>
      </c>
      <c r="M238" s="11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116"/>
      <c r="Z238" s="3"/>
      <c r="AA238" s="1">
        <f t="shared" si="107"/>
        <v>1957</v>
      </c>
      <c r="AB238" s="1">
        <f t="shared" si="107"/>
        <v>39</v>
      </c>
      <c r="AC238" s="1">
        <f t="shared" si="108"/>
        <v>3</v>
      </c>
      <c r="AD238" s="1">
        <f t="shared" si="109"/>
        <v>0</v>
      </c>
      <c r="AE238" s="1">
        <f t="shared" si="115"/>
        <v>4</v>
      </c>
      <c r="AF238" s="1">
        <f t="shared" si="110"/>
        <v>1</v>
      </c>
      <c r="AG238" s="1">
        <f t="shared" si="110"/>
        <v>0</v>
      </c>
      <c r="AH238" s="1">
        <f t="shared" si="110"/>
        <v>0</v>
      </c>
      <c r="AI238" s="1">
        <f t="shared" si="116"/>
        <v>5</v>
      </c>
      <c r="AJ238" s="9">
        <f t="shared" si="96"/>
        <v>0</v>
      </c>
      <c r="AK238" s="9">
        <f t="shared" si="97"/>
        <v>8.4000000000000003E-4</v>
      </c>
      <c r="AL238" s="9">
        <f t="shared" si="98"/>
        <v>7.7999999999999999E-4</v>
      </c>
      <c r="AM238" s="9">
        <f t="shared" si="99"/>
        <v>6.0000000000000002E-5</v>
      </c>
      <c r="AN238" s="9">
        <f t="shared" si="100"/>
        <v>0</v>
      </c>
      <c r="AO238" s="9">
        <f t="shared" si="101"/>
        <v>1E-4</v>
      </c>
      <c r="AP238" s="1">
        <f t="shared" si="111"/>
        <v>0</v>
      </c>
      <c r="AQ238" s="1">
        <f t="shared" si="111"/>
        <v>0</v>
      </c>
      <c r="AS238" s="1">
        <f t="shared" si="112"/>
        <v>0</v>
      </c>
      <c r="AT238" s="1">
        <f t="shared" si="117"/>
        <v>0</v>
      </c>
      <c r="AU238" s="1">
        <f t="shared" si="102"/>
        <v>0</v>
      </c>
      <c r="AV238" s="9">
        <f t="shared" si="113"/>
        <v>0</v>
      </c>
      <c r="AW238" s="9">
        <f t="shared" si="103"/>
        <v>0</v>
      </c>
      <c r="AX238" s="9">
        <f t="shared" si="104"/>
        <v>0</v>
      </c>
      <c r="AY238" s="9">
        <f t="shared" si="105"/>
        <v>0</v>
      </c>
      <c r="AZ238" s="9">
        <f t="shared" si="106"/>
        <v>0</v>
      </c>
      <c r="BA238" s="1" t="e">
        <f t="shared" si="114"/>
        <v>#N/A</v>
      </c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M238" s="74"/>
      <c r="BT238" s="7"/>
      <c r="BU238" s="7"/>
      <c r="BV238" s="7"/>
      <c r="BW238" s="7"/>
      <c r="BX238" s="7"/>
      <c r="CA238" s="7"/>
      <c r="CB238" s="7"/>
      <c r="CC238" s="7"/>
      <c r="CD238" s="7"/>
      <c r="CE238" s="7"/>
      <c r="CF238" s="7"/>
      <c r="CG238" s="7"/>
    </row>
    <row r="239" spans="1:85" s="1" customFormat="1" x14ac:dyDescent="0.3">
      <c r="A239" s="7"/>
      <c r="B239" s="1">
        <f t="shared" si="95"/>
        <v>46</v>
      </c>
      <c r="C239" s="3">
        <v>40</v>
      </c>
      <c r="D239" s="3">
        <v>1952</v>
      </c>
      <c r="E239" s="3">
        <v>43</v>
      </c>
      <c r="F239" s="3">
        <v>0</v>
      </c>
      <c r="G239" s="3">
        <v>3</v>
      </c>
      <c r="H239" s="3">
        <v>0</v>
      </c>
      <c r="I239" s="3">
        <v>0</v>
      </c>
      <c r="J239" s="80">
        <v>0</v>
      </c>
      <c r="K239" s="80">
        <v>0</v>
      </c>
      <c r="L239" s="80">
        <v>0</v>
      </c>
      <c r="M239" s="11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116"/>
      <c r="Z239" s="3"/>
      <c r="AA239" s="1">
        <f t="shared" si="107"/>
        <v>1952</v>
      </c>
      <c r="AB239" s="1">
        <f t="shared" si="107"/>
        <v>43</v>
      </c>
      <c r="AC239" s="1">
        <f t="shared" si="108"/>
        <v>3</v>
      </c>
      <c r="AD239" s="1">
        <f t="shared" si="109"/>
        <v>0</v>
      </c>
      <c r="AE239" s="1">
        <f t="shared" si="115"/>
        <v>4</v>
      </c>
      <c r="AF239" s="1">
        <f t="shared" si="110"/>
        <v>0</v>
      </c>
      <c r="AG239" s="1">
        <f t="shared" si="110"/>
        <v>0</v>
      </c>
      <c r="AH239" s="1">
        <f t="shared" si="110"/>
        <v>0</v>
      </c>
      <c r="AI239" s="1">
        <f t="shared" si="116"/>
        <v>4</v>
      </c>
      <c r="AJ239" s="9">
        <f t="shared" si="96"/>
        <v>0</v>
      </c>
      <c r="AK239" s="9">
        <f t="shared" si="97"/>
        <v>9.2000000000000003E-4</v>
      </c>
      <c r="AL239" s="9">
        <f t="shared" si="98"/>
        <v>8.5999999999999998E-4</v>
      </c>
      <c r="AM239" s="9">
        <f t="shared" si="99"/>
        <v>6.0000000000000002E-5</v>
      </c>
      <c r="AN239" s="9">
        <f t="shared" si="100"/>
        <v>0</v>
      </c>
      <c r="AO239" s="9">
        <f t="shared" si="101"/>
        <v>8.0000000000000007E-5</v>
      </c>
      <c r="AP239" s="1">
        <f t="shared" si="111"/>
        <v>0</v>
      </c>
      <c r="AQ239" s="1">
        <f t="shared" si="111"/>
        <v>0</v>
      </c>
      <c r="AS239" s="1">
        <f t="shared" si="112"/>
        <v>0</v>
      </c>
      <c r="AT239" s="1">
        <f t="shared" si="117"/>
        <v>0</v>
      </c>
      <c r="AU239" s="1">
        <f t="shared" si="102"/>
        <v>0</v>
      </c>
      <c r="AV239" s="9">
        <f t="shared" si="113"/>
        <v>0</v>
      </c>
      <c r="AW239" s="9">
        <f t="shared" si="103"/>
        <v>0</v>
      </c>
      <c r="AX239" s="9">
        <f t="shared" si="104"/>
        <v>0</v>
      </c>
      <c r="AY239" s="9">
        <f t="shared" si="105"/>
        <v>0</v>
      </c>
      <c r="AZ239" s="9">
        <f t="shared" si="106"/>
        <v>0</v>
      </c>
      <c r="BA239" s="1" t="e">
        <f t="shared" si="114"/>
        <v>#N/A</v>
      </c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M239" s="74"/>
      <c r="BT239" s="7"/>
      <c r="BU239" s="7"/>
      <c r="BV239" s="7"/>
      <c r="BW239" s="7"/>
      <c r="BX239" s="7"/>
      <c r="CA239" s="7"/>
      <c r="CB239" s="7"/>
      <c r="CC239" s="7"/>
      <c r="CD239" s="7"/>
      <c r="CE239" s="7"/>
      <c r="CF239" s="7"/>
      <c r="CG239" s="7"/>
    </row>
    <row r="240" spans="1:85" s="1" customFormat="1" x14ac:dyDescent="0.3">
      <c r="A240" s="7"/>
      <c r="B240" s="1">
        <f t="shared" si="95"/>
        <v>52</v>
      </c>
      <c r="C240" s="3">
        <v>41</v>
      </c>
      <c r="D240" s="3">
        <v>1947</v>
      </c>
      <c r="E240" s="3">
        <v>48</v>
      </c>
      <c r="F240" s="3">
        <v>0</v>
      </c>
      <c r="G240" s="3">
        <v>4</v>
      </c>
      <c r="H240" s="3">
        <v>0</v>
      </c>
      <c r="I240" s="3">
        <v>0</v>
      </c>
      <c r="J240" s="80">
        <v>0</v>
      </c>
      <c r="K240" s="80">
        <v>0</v>
      </c>
      <c r="L240" s="80">
        <v>0</v>
      </c>
      <c r="M240" s="11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116"/>
      <c r="Z240" s="3"/>
      <c r="AA240" s="1">
        <f t="shared" si="107"/>
        <v>1947</v>
      </c>
      <c r="AB240" s="1">
        <f t="shared" si="107"/>
        <v>48</v>
      </c>
      <c r="AC240" s="1">
        <f t="shared" si="108"/>
        <v>4</v>
      </c>
      <c r="AD240" s="1">
        <f t="shared" si="109"/>
        <v>0</v>
      </c>
      <c r="AE240" s="1">
        <f t="shared" si="115"/>
        <v>5</v>
      </c>
      <c r="AF240" s="1">
        <f t="shared" si="110"/>
        <v>1</v>
      </c>
      <c r="AG240" s="1">
        <f t="shared" si="110"/>
        <v>0</v>
      </c>
      <c r="AH240" s="1">
        <f t="shared" si="110"/>
        <v>0</v>
      </c>
      <c r="AI240" s="1">
        <f t="shared" si="116"/>
        <v>6</v>
      </c>
      <c r="AJ240" s="9">
        <f t="shared" si="96"/>
        <v>0</v>
      </c>
      <c r="AK240" s="9">
        <f t="shared" si="97"/>
        <v>1.0399999999999999E-3</v>
      </c>
      <c r="AL240" s="9">
        <f t="shared" si="98"/>
        <v>9.6000000000000002E-4</v>
      </c>
      <c r="AM240" s="9">
        <f t="shared" si="99"/>
        <v>8.0000000000000007E-5</v>
      </c>
      <c r="AN240" s="9">
        <f t="shared" si="100"/>
        <v>0</v>
      </c>
      <c r="AO240" s="9">
        <f t="shared" si="101"/>
        <v>1.2E-4</v>
      </c>
      <c r="AP240" s="1">
        <f t="shared" si="111"/>
        <v>0</v>
      </c>
      <c r="AQ240" s="1">
        <f t="shared" si="111"/>
        <v>0</v>
      </c>
      <c r="AS240" s="1">
        <f t="shared" si="112"/>
        <v>0</v>
      </c>
      <c r="AT240" s="1">
        <f t="shared" si="117"/>
        <v>0</v>
      </c>
      <c r="AU240" s="1">
        <f t="shared" si="102"/>
        <v>0</v>
      </c>
      <c r="AV240" s="9">
        <f t="shared" si="113"/>
        <v>0</v>
      </c>
      <c r="AW240" s="9">
        <f t="shared" si="103"/>
        <v>0</v>
      </c>
      <c r="AX240" s="9">
        <f t="shared" si="104"/>
        <v>0</v>
      </c>
      <c r="AY240" s="9">
        <f t="shared" si="105"/>
        <v>0</v>
      </c>
      <c r="AZ240" s="9">
        <f t="shared" si="106"/>
        <v>0</v>
      </c>
      <c r="BA240" s="1" t="e">
        <f t="shared" si="114"/>
        <v>#N/A</v>
      </c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M240" s="74"/>
      <c r="BT240" s="7"/>
      <c r="BU240" s="7"/>
      <c r="BV240" s="7"/>
      <c r="BW240" s="7"/>
      <c r="BX240" s="7"/>
      <c r="CA240" s="7"/>
      <c r="CB240" s="7"/>
      <c r="CC240" s="7"/>
      <c r="CD240" s="7"/>
      <c r="CE240" s="7"/>
      <c r="CF240" s="7"/>
      <c r="CG240" s="7"/>
    </row>
    <row r="241" spans="1:85" s="1" customFormat="1" x14ac:dyDescent="0.3">
      <c r="A241" s="7"/>
      <c r="B241" s="1">
        <f t="shared" si="95"/>
        <v>57</v>
      </c>
      <c r="C241" s="3">
        <v>42</v>
      </c>
      <c r="D241" s="3">
        <v>1942</v>
      </c>
      <c r="E241" s="3">
        <v>53</v>
      </c>
      <c r="F241" s="3">
        <v>0</v>
      </c>
      <c r="G241" s="3">
        <v>4</v>
      </c>
      <c r="H241" s="3">
        <v>0</v>
      </c>
      <c r="I241" s="3">
        <v>0</v>
      </c>
      <c r="J241" s="80">
        <v>0</v>
      </c>
      <c r="K241" s="80">
        <v>0</v>
      </c>
      <c r="L241" s="80">
        <v>0</v>
      </c>
      <c r="M241" s="11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116"/>
      <c r="Z241" s="3"/>
      <c r="AA241" s="1">
        <f t="shared" si="107"/>
        <v>1942</v>
      </c>
      <c r="AB241" s="1">
        <f t="shared" si="107"/>
        <v>53</v>
      </c>
      <c r="AC241" s="1">
        <f t="shared" si="108"/>
        <v>4</v>
      </c>
      <c r="AD241" s="1">
        <f t="shared" si="109"/>
        <v>0</v>
      </c>
      <c r="AE241" s="1">
        <f t="shared" si="115"/>
        <v>5</v>
      </c>
      <c r="AF241" s="1">
        <f t="shared" si="110"/>
        <v>0</v>
      </c>
      <c r="AG241" s="1">
        <f t="shared" si="110"/>
        <v>0</v>
      </c>
      <c r="AH241" s="1">
        <f t="shared" si="110"/>
        <v>0</v>
      </c>
      <c r="AI241" s="1">
        <f t="shared" si="116"/>
        <v>5</v>
      </c>
      <c r="AJ241" s="9">
        <f t="shared" si="96"/>
        <v>0</v>
      </c>
      <c r="AK241" s="9">
        <f t="shared" si="97"/>
        <v>1.14E-3</v>
      </c>
      <c r="AL241" s="9">
        <f t="shared" si="98"/>
        <v>1.06E-3</v>
      </c>
      <c r="AM241" s="9">
        <f t="shared" si="99"/>
        <v>8.0000000000000007E-5</v>
      </c>
      <c r="AN241" s="9">
        <f t="shared" si="100"/>
        <v>0</v>
      </c>
      <c r="AO241" s="9">
        <f t="shared" si="101"/>
        <v>1E-4</v>
      </c>
      <c r="AP241" s="1">
        <f t="shared" si="111"/>
        <v>0</v>
      </c>
      <c r="AQ241" s="1">
        <f t="shared" si="111"/>
        <v>0</v>
      </c>
      <c r="AS241" s="1">
        <f t="shared" si="112"/>
        <v>0</v>
      </c>
      <c r="AT241" s="1">
        <f t="shared" si="117"/>
        <v>0</v>
      </c>
      <c r="AU241" s="1">
        <f t="shared" si="102"/>
        <v>0</v>
      </c>
      <c r="AV241" s="9">
        <f t="shared" si="113"/>
        <v>0</v>
      </c>
      <c r="AW241" s="9">
        <f t="shared" si="103"/>
        <v>0</v>
      </c>
      <c r="AX241" s="9">
        <f t="shared" si="104"/>
        <v>0</v>
      </c>
      <c r="AY241" s="9">
        <f t="shared" si="105"/>
        <v>0</v>
      </c>
      <c r="AZ241" s="9">
        <f t="shared" si="106"/>
        <v>0</v>
      </c>
      <c r="BA241" s="1" t="e">
        <f t="shared" si="114"/>
        <v>#N/A</v>
      </c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M241" s="74"/>
      <c r="BT241" s="7"/>
      <c r="BU241" s="7"/>
      <c r="BV241" s="7"/>
      <c r="BW241" s="7"/>
      <c r="BX241" s="7"/>
      <c r="CA241" s="7"/>
      <c r="CB241" s="7"/>
      <c r="CC241" s="7"/>
      <c r="CD241" s="7"/>
      <c r="CE241" s="7"/>
      <c r="CF241" s="7"/>
      <c r="CG241" s="7"/>
    </row>
    <row r="242" spans="1:85" s="1" customFormat="1" x14ac:dyDescent="0.3">
      <c r="A242" s="7"/>
      <c r="B242" s="1">
        <f t="shared" si="95"/>
        <v>64</v>
      </c>
      <c r="C242" s="3">
        <v>43</v>
      </c>
      <c r="D242" s="3">
        <v>1935</v>
      </c>
      <c r="E242" s="3">
        <v>59</v>
      </c>
      <c r="F242" s="3">
        <v>0</v>
      </c>
      <c r="G242" s="3">
        <v>5</v>
      </c>
      <c r="H242" s="3">
        <v>0</v>
      </c>
      <c r="I242" s="3">
        <v>0</v>
      </c>
      <c r="J242" s="80">
        <v>0</v>
      </c>
      <c r="K242" s="80">
        <v>0</v>
      </c>
      <c r="L242" s="80">
        <v>0</v>
      </c>
      <c r="M242" s="11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116"/>
      <c r="Z242" s="3"/>
      <c r="AA242" s="1">
        <f t="shared" si="107"/>
        <v>1935</v>
      </c>
      <c r="AB242" s="1">
        <f t="shared" si="107"/>
        <v>59</v>
      </c>
      <c r="AC242" s="1">
        <f t="shared" si="108"/>
        <v>5</v>
      </c>
      <c r="AD242" s="1">
        <f t="shared" si="109"/>
        <v>0</v>
      </c>
      <c r="AE242" s="1">
        <f t="shared" si="115"/>
        <v>6</v>
      </c>
      <c r="AF242" s="1">
        <f t="shared" si="110"/>
        <v>1</v>
      </c>
      <c r="AG242" s="1">
        <f t="shared" si="110"/>
        <v>0</v>
      </c>
      <c r="AH242" s="1">
        <f t="shared" si="110"/>
        <v>0</v>
      </c>
      <c r="AI242" s="1">
        <f t="shared" si="116"/>
        <v>7</v>
      </c>
      <c r="AJ242" s="9">
        <f t="shared" si="96"/>
        <v>0</v>
      </c>
      <c r="AK242" s="9">
        <f t="shared" si="97"/>
        <v>1.2800000000000001E-3</v>
      </c>
      <c r="AL242" s="9">
        <f t="shared" si="98"/>
        <v>1.1800000000000001E-3</v>
      </c>
      <c r="AM242" s="9">
        <f t="shared" si="99"/>
        <v>1E-4</v>
      </c>
      <c r="AN242" s="9">
        <f t="shared" si="100"/>
        <v>0</v>
      </c>
      <c r="AO242" s="9">
        <f t="shared" si="101"/>
        <v>1.3999999999999999E-4</v>
      </c>
      <c r="AP242" s="1">
        <f t="shared" si="111"/>
        <v>0</v>
      </c>
      <c r="AQ242" s="1">
        <f t="shared" si="111"/>
        <v>0</v>
      </c>
      <c r="AS242" s="1">
        <f t="shared" si="112"/>
        <v>0</v>
      </c>
      <c r="AT242" s="1">
        <f t="shared" si="117"/>
        <v>0</v>
      </c>
      <c r="AU242" s="1">
        <f t="shared" si="102"/>
        <v>0</v>
      </c>
      <c r="AV242" s="9">
        <f t="shared" si="113"/>
        <v>0</v>
      </c>
      <c r="AW242" s="9">
        <f t="shared" si="103"/>
        <v>0</v>
      </c>
      <c r="AX242" s="9">
        <f t="shared" si="104"/>
        <v>0</v>
      </c>
      <c r="AY242" s="9">
        <f t="shared" si="105"/>
        <v>0</v>
      </c>
      <c r="AZ242" s="9">
        <f t="shared" si="106"/>
        <v>0</v>
      </c>
      <c r="BA242" s="1" t="e">
        <f t="shared" si="114"/>
        <v>#N/A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M242" s="74"/>
      <c r="BT242" s="7"/>
      <c r="BU242" s="7"/>
      <c r="BV242" s="7"/>
      <c r="BW242" s="7"/>
      <c r="BX242" s="7"/>
      <c r="CA242" s="7"/>
      <c r="CB242" s="7"/>
      <c r="CC242" s="7"/>
      <c r="CD242" s="7"/>
      <c r="CE242" s="7"/>
      <c r="CF242" s="7"/>
      <c r="CG242" s="7"/>
    </row>
    <row r="243" spans="1:85" s="1" customFormat="1" x14ac:dyDescent="0.3">
      <c r="A243" s="7"/>
      <c r="B243" s="1">
        <f t="shared" si="95"/>
        <v>70</v>
      </c>
      <c r="C243" s="3">
        <v>44</v>
      </c>
      <c r="D243" s="3">
        <v>1929</v>
      </c>
      <c r="E243" s="3">
        <v>65</v>
      </c>
      <c r="F243" s="3">
        <v>0</v>
      </c>
      <c r="G243" s="3">
        <v>5</v>
      </c>
      <c r="H243" s="3">
        <v>0</v>
      </c>
      <c r="I243" s="3">
        <v>0</v>
      </c>
      <c r="J243" s="80">
        <v>0</v>
      </c>
      <c r="K243" s="80">
        <v>0</v>
      </c>
      <c r="L243" s="80">
        <v>0</v>
      </c>
      <c r="M243" s="11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116"/>
      <c r="Z243" s="3"/>
      <c r="AA243" s="1">
        <f t="shared" si="107"/>
        <v>1929</v>
      </c>
      <c r="AB243" s="1">
        <f t="shared" si="107"/>
        <v>65</v>
      </c>
      <c r="AC243" s="1">
        <f t="shared" si="108"/>
        <v>5</v>
      </c>
      <c r="AD243" s="1">
        <f t="shared" si="109"/>
        <v>0</v>
      </c>
      <c r="AE243" s="1">
        <f t="shared" si="115"/>
        <v>6</v>
      </c>
      <c r="AF243" s="1">
        <f t="shared" si="110"/>
        <v>0</v>
      </c>
      <c r="AG243" s="1">
        <f t="shared" si="110"/>
        <v>0</v>
      </c>
      <c r="AH243" s="1">
        <f t="shared" si="110"/>
        <v>0</v>
      </c>
      <c r="AI243" s="1">
        <f t="shared" si="116"/>
        <v>6</v>
      </c>
      <c r="AJ243" s="9">
        <f t="shared" si="96"/>
        <v>0</v>
      </c>
      <c r="AK243" s="9">
        <f t="shared" si="97"/>
        <v>1.4E-3</v>
      </c>
      <c r="AL243" s="9">
        <f t="shared" si="98"/>
        <v>1.2999999999999999E-3</v>
      </c>
      <c r="AM243" s="9">
        <f t="shared" si="99"/>
        <v>1E-4</v>
      </c>
      <c r="AN243" s="9">
        <f t="shared" si="100"/>
        <v>0</v>
      </c>
      <c r="AO243" s="9">
        <f t="shared" si="101"/>
        <v>1.2E-4</v>
      </c>
      <c r="AP243" s="1">
        <f t="shared" si="111"/>
        <v>0</v>
      </c>
      <c r="AQ243" s="1">
        <f t="shared" si="111"/>
        <v>0</v>
      </c>
      <c r="AS243" s="1">
        <f t="shared" si="112"/>
        <v>0</v>
      </c>
      <c r="AT243" s="1">
        <f t="shared" si="117"/>
        <v>0</v>
      </c>
      <c r="AU243" s="1">
        <f t="shared" si="102"/>
        <v>0</v>
      </c>
      <c r="AV243" s="9">
        <f t="shared" si="113"/>
        <v>0</v>
      </c>
      <c r="AW243" s="9">
        <f t="shared" si="103"/>
        <v>0</v>
      </c>
      <c r="AX243" s="9">
        <f t="shared" si="104"/>
        <v>0</v>
      </c>
      <c r="AY243" s="9">
        <f t="shared" si="105"/>
        <v>0</v>
      </c>
      <c r="AZ243" s="9">
        <f t="shared" si="106"/>
        <v>0</v>
      </c>
      <c r="BA243" s="1" t="e">
        <f t="shared" si="114"/>
        <v>#N/A</v>
      </c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M243" s="74"/>
      <c r="BT243" s="7"/>
      <c r="BU243" s="7"/>
      <c r="BV243" s="7"/>
      <c r="BW243" s="7"/>
      <c r="BX243" s="7"/>
      <c r="CA243" s="7"/>
      <c r="CB243" s="7"/>
      <c r="CC243" s="7"/>
      <c r="CD243" s="7"/>
      <c r="CE243" s="7"/>
      <c r="CF243" s="7"/>
      <c r="CG243" s="7"/>
    </row>
    <row r="244" spans="1:85" s="1" customFormat="1" x14ac:dyDescent="0.3">
      <c r="A244" s="7"/>
      <c r="B244" s="1">
        <f t="shared" si="95"/>
        <v>77</v>
      </c>
      <c r="C244" s="3">
        <v>45</v>
      </c>
      <c r="D244" s="3">
        <v>1922</v>
      </c>
      <c r="E244" s="3">
        <v>71</v>
      </c>
      <c r="F244" s="3">
        <v>0</v>
      </c>
      <c r="G244" s="3">
        <v>6</v>
      </c>
      <c r="H244" s="3">
        <v>0</v>
      </c>
      <c r="I244" s="3">
        <v>0</v>
      </c>
      <c r="J244" s="80">
        <v>0</v>
      </c>
      <c r="K244" s="80">
        <v>0</v>
      </c>
      <c r="L244" s="80">
        <v>0</v>
      </c>
      <c r="M244" s="11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116"/>
      <c r="Z244" s="3"/>
      <c r="AA244" s="1">
        <f t="shared" si="107"/>
        <v>1922</v>
      </c>
      <c r="AB244" s="1">
        <f t="shared" si="107"/>
        <v>71</v>
      </c>
      <c r="AC244" s="1">
        <f t="shared" si="108"/>
        <v>6</v>
      </c>
      <c r="AD244" s="1">
        <f t="shared" si="109"/>
        <v>0</v>
      </c>
      <c r="AE244" s="1">
        <f t="shared" si="115"/>
        <v>6</v>
      </c>
      <c r="AF244" s="1">
        <f t="shared" si="110"/>
        <v>1</v>
      </c>
      <c r="AG244" s="1">
        <f t="shared" si="110"/>
        <v>0</v>
      </c>
      <c r="AH244" s="1">
        <f t="shared" si="110"/>
        <v>0</v>
      </c>
      <c r="AI244" s="1">
        <f t="shared" si="116"/>
        <v>7</v>
      </c>
      <c r="AJ244" s="9">
        <f t="shared" si="96"/>
        <v>0</v>
      </c>
      <c r="AK244" s="9">
        <f t="shared" si="97"/>
        <v>1.5399999999999999E-3</v>
      </c>
      <c r="AL244" s="9">
        <f t="shared" si="98"/>
        <v>1.42E-3</v>
      </c>
      <c r="AM244" s="9">
        <f t="shared" si="99"/>
        <v>1.2E-4</v>
      </c>
      <c r="AN244" s="9">
        <f t="shared" si="100"/>
        <v>0</v>
      </c>
      <c r="AO244" s="9">
        <f t="shared" si="101"/>
        <v>1.3999999999999999E-4</v>
      </c>
      <c r="AP244" s="1">
        <f t="shared" si="111"/>
        <v>0</v>
      </c>
      <c r="AQ244" s="1">
        <f t="shared" si="111"/>
        <v>0</v>
      </c>
      <c r="AS244" s="1">
        <f t="shared" si="112"/>
        <v>0</v>
      </c>
      <c r="AT244" s="1">
        <f t="shared" si="117"/>
        <v>0</v>
      </c>
      <c r="AU244" s="1">
        <f t="shared" si="102"/>
        <v>0</v>
      </c>
      <c r="AV244" s="9">
        <f t="shared" si="113"/>
        <v>0</v>
      </c>
      <c r="AW244" s="9">
        <f t="shared" si="103"/>
        <v>0</v>
      </c>
      <c r="AX244" s="9">
        <f t="shared" si="104"/>
        <v>0</v>
      </c>
      <c r="AY244" s="9">
        <f t="shared" si="105"/>
        <v>0</v>
      </c>
      <c r="AZ244" s="9">
        <f t="shared" si="106"/>
        <v>0</v>
      </c>
      <c r="BA244" s="1" t="e">
        <f t="shared" si="114"/>
        <v>#N/A</v>
      </c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M244" s="74"/>
      <c r="BT244" s="7"/>
      <c r="BU244" s="7"/>
      <c r="BV244" s="7"/>
      <c r="BW244" s="7"/>
      <c r="BX244" s="7"/>
      <c r="CA244" s="7"/>
      <c r="CB244" s="7"/>
      <c r="CC244" s="7"/>
      <c r="CD244" s="7"/>
      <c r="CE244" s="7"/>
      <c r="CF244" s="7"/>
      <c r="CG244" s="7"/>
    </row>
    <row r="245" spans="1:85" s="1" customFormat="1" x14ac:dyDescent="0.3">
      <c r="A245" s="7"/>
      <c r="B245" s="1">
        <f t="shared" si="95"/>
        <v>85</v>
      </c>
      <c r="C245" s="3">
        <v>46</v>
      </c>
      <c r="D245" s="3">
        <v>1914</v>
      </c>
      <c r="E245" s="3">
        <v>78</v>
      </c>
      <c r="F245" s="3">
        <v>0</v>
      </c>
      <c r="G245" s="3">
        <v>7</v>
      </c>
      <c r="H245" s="3">
        <v>0</v>
      </c>
      <c r="I245" s="3">
        <v>0</v>
      </c>
      <c r="J245" s="80">
        <v>0</v>
      </c>
      <c r="K245" s="80">
        <v>0</v>
      </c>
      <c r="L245" s="80">
        <v>0</v>
      </c>
      <c r="M245" s="11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116"/>
      <c r="Z245" s="3"/>
      <c r="AA245" s="1">
        <f t="shared" si="107"/>
        <v>1914</v>
      </c>
      <c r="AB245" s="1">
        <f t="shared" si="107"/>
        <v>78</v>
      </c>
      <c r="AC245" s="1">
        <f t="shared" si="108"/>
        <v>7</v>
      </c>
      <c r="AD245" s="1">
        <f t="shared" si="109"/>
        <v>0</v>
      </c>
      <c r="AE245" s="1">
        <f t="shared" si="115"/>
        <v>7</v>
      </c>
      <c r="AF245" s="1">
        <f t="shared" si="110"/>
        <v>1</v>
      </c>
      <c r="AG245" s="1">
        <f t="shared" si="110"/>
        <v>0</v>
      </c>
      <c r="AH245" s="1">
        <f t="shared" si="110"/>
        <v>0</v>
      </c>
      <c r="AI245" s="1">
        <f t="shared" si="116"/>
        <v>8</v>
      </c>
      <c r="AJ245" s="9">
        <f t="shared" si="96"/>
        <v>0</v>
      </c>
      <c r="AK245" s="9">
        <f t="shared" si="97"/>
        <v>1.6999999999999999E-3</v>
      </c>
      <c r="AL245" s="9">
        <f t="shared" si="98"/>
        <v>1.56E-3</v>
      </c>
      <c r="AM245" s="9">
        <f t="shared" si="99"/>
        <v>1.3999999999999999E-4</v>
      </c>
      <c r="AN245" s="9">
        <f t="shared" si="100"/>
        <v>0</v>
      </c>
      <c r="AO245" s="9">
        <f t="shared" si="101"/>
        <v>1.6000000000000001E-4</v>
      </c>
      <c r="AP245" s="1">
        <f t="shared" si="111"/>
        <v>0</v>
      </c>
      <c r="AQ245" s="1">
        <f t="shared" si="111"/>
        <v>0</v>
      </c>
      <c r="AS245" s="1">
        <f t="shared" si="112"/>
        <v>0</v>
      </c>
      <c r="AT245" s="1">
        <f t="shared" si="117"/>
        <v>0</v>
      </c>
      <c r="AU245" s="1">
        <f t="shared" si="102"/>
        <v>0</v>
      </c>
      <c r="AV245" s="9">
        <f t="shared" si="113"/>
        <v>0</v>
      </c>
      <c r="AW245" s="9">
        <f t="shared" si="103"/>
        <v>0</v>
      </c>
      <c r="AX245" s="9">
        <f t="shared" si="104"/>
        <v>0</v>
      </c>
      <c r="AY245" s="9">
        <f t="shared" si="105"/>
        <v>0</v>
      </c>
      <c r="AZ245" s="9">
        <f t="shared" si="106"/>
        <v>0</v>
      </c>
      <c r="BA245" s="1" t="e">
        <f t="shared" si="114"/>
        <v>#N/A</v>
      </c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M245" s="74"/>
      <c r="BT245" s="7"/>
      <c r="BU245" s="7"/>
      <c r="BV245" s="7"/>
      <c r="BW245" s="7"/>
      <c r="BX245" s="7"/>
      <c r="CA245" s="7"/>
      <c r="CB245" s="7"/>
      <c r="CC245" s="7"/>
      <c r="CD245" s="7"/>
      <c r="CE245" s="7"/>
      <c r="CF245" s="7"/>
      <c r="CG245" s="7"/>
    </row>
    <row r="246" spans="1:85" s="1" customFormat="1" x14ac:dyDescent="0.3">
      <c r="A246" s="7"/>
      <c r="B246" s="1">
        <f t="shared" si="95"/>
        <v>92</v>
      </c>
      <c r="C246" s="3">
        <v>47</v>
      </c>
      <c r="D246" s="3">
        <v>1906</v>
      </c>
      <c r="E246" s="3">
        <v>85</v>
      </c>
      <c r="F246" s="3">
        <v>0</v>
      </c>
      <c r="G246" s="3">
        <v>7</v>
      </c>
      <c r="H246" s="3">
        <v>0</v>
      </c>
      <c r="I246" s="3">
        <v>0</v>
      </c>
      <c r="J246" s="80">
        <v>0</v>
      </c>
      <c r="K246" s="80">
        <v>0</v>
      </c>
      <c r="L246" s="80">
        <v>0</v>
      </c>
      <c r="M246" s="11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116"/>
      <c r="Z246" s="3"/>
      <c r="AA246" s="1">
        <f t="shared" si="107"/>
        <v>1906</v>
      </c>
      <c r="AB246" s="1">
        <f t="shared" si="107"/>
        <v>85</v>
      </c>
      <c r="AC246" s="1">
        <f t="shared" si="108"/>
        <v>7</v>
      </c>
      <c r="AD246" s="1">
        <f t="shared" si="109"/>
        <v>0</v>
      </c>
      <c r="AE246" s="1">
        <f t="shared" si="115"/>
        <v>7</v>
      </c>
      <c r="AF246" s="1">
        <f t="shared" si="110"/>
        <v>0</v>
      </c>
      <c r="AG246" s="1">
        <f t="shared" si="110"/>
        <v>0</v>
      </c>
      <c r="AH246" s="1">
        <f t="shared" si="110"/>
        <v>0</v>
      </c>
      <c r="AI246" s="1">
        <f t="shared" si="116"/>
        <v>7</v>
      </c>
      <c r="AJ246" s="9">
        <f t="shared" si="96"/>
        <v>0</v>
      </c>
      <c r="AK246" s="9">
        <f t="shared" si="97"/>
        <v>1.8400000000000001E-3</v>
      </c>
      <c r="AL246" s="9">
        <f t="shared" si="98"/>
        <v>1.6999999999999999E-3</v>
      </c>
      <c r="AM246" s="9">
        <f t="shared" si="99"/>
        <v>1.3999999999999999E-4</v>
      </c>
      <c r="AN246" s="9">
        <f t="shared" si="100"/>
        <v>0</v>
      </c>
      <c r="AO246" s="9">
        <f t="shared" si="101"/>
        <v>1.3999999999999999E-4</v>
      </c>
      <c r="AP246" s="1">
        <f t="shared" si="111"/>
        <v>0</v>
      </c>
      <c r="AQ246" s="1">
        <f t="shared" si="111"/>
        <v>0</v>
      </c>
      <c r="AS246" s="1">
        <f t="shared" si="112"/>
        <v>0</v>
      </c>
      <c r="AT246" s="1">
        <f t="shared" si="117"/>
        <v>0</v>
      </c>
      <c r="AU246" s="1">
        <f t="shared" si="102"/>
        <v>0</v>
      </c>
      <c r="AV246" s="9">
        <f t="shared" si="113"/>
        <v>0</v>
      </c>
      <c r="AW246" s="9">
        <f t="shared" si="103"/>
        <v>0</v>
      </c>
      <c r="AX246" s="9">
        <f t="shared" si="104"/>
        <v>0</v>
      </c>
      <c r="AY246" s="9">
        <f t="shared" si="105"/>
        <v>0</v>
      </c>
      <c r="AZ246" s="9">
        <f t="shared" si="106"/>
        <v>0</v>
      </c>
      <c r="BA246" s="1" t="e">
        <f t="shared" si="114"/>
        <v>#N/A</v>
      </c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M246" s="74"/>
      <c r="BT246" s="7"/>
      <c r="BU246" s="7"/>
      <c r="BV246" s="7"/>
      <c r="BW246" s="7"/>
      <c r="BX246" s="7"/>
      <c r="CA246" s="7"/>
      <c r="CB246" s="7"/>
      <c r="CC246" s="7"/>
      <c r="CD246" s="7"/>
      <c r="CE246" s="7"/>
      <c r="CF246" s="7"/>
      <c r="CG246" s="7"/>
    </row>
    <row r="247" spans="1:85" s="1" customFormat="1" x14ac:dyDescent="0.3">
      <c r="A247" s="7"/>
      <c r="B247" s="1">
        <f t="shared" si="95"/>
        <v>100</v>
      </c>
      <c r="C247" s="3">
        <v>48</v>
      </c>
      <c r="D247" s="3">
        <v>1899</v>
      </c>
      <c r="E247" s="3">
        <v>92</v>
      </c>
      <c r="F247" s="3">
        <v>0</v>
      </c>
      <c r="G247" s="3">
        <v>8</v>
      </c>
      <c r="H247" s="3">
        <v>0</v>
      </c>
      <c r="I247" s="3">
        <v>0</v>
      </c>
      <c r="J247" s="80">
        <v>0</v>
      </c>
      <c r="K247" s="80">
        <v>0</v>
      </c>
      <c r="L247" s="80">
        <v>0</v>
      </c>
      <c r="M247" s="11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116"/>
      <c r="Z247" s="3"/>
      <c r="AA247" s="1">
        <f t="shared" si="107"/>
        <v>1899</v>
      </c>
      <c r="AB247" s="1">
        <f t="shared" si="107"/>
        <v>92</v>
      </c>
      <c r="AC247" s="1">
        <f t="shared" si="108"/>
        <v>8</v>
      </c>
      <c r="AD247" s="1">
        <f t="shared" si="109"/>
        <v>0</v>
      </c>
      <c r="AE247" s="1">
        <f t="shared" si="115"/>
        <v>7</v>
      </c>
      <c r="AF247" s="1">
        <f t="shared" si="110"/>
        <v>1</v>
      </c>
      <c r="AG247" s="1">
        <f t="shared" si="110"/>
        <v>0</v>
      </c>
      <c r="AH247" s="1">
        <f t="shared" si="110"/>
        <v>0</v>
      </c>
      <c r="AI247" s="1">
        <f t="shared" si="116"/>
        <v>8</v>
      </c>
      <c r="AJ247" s="9">
        <f t="shared" si="96"/>
        <v>0</v>
      </c>
      <c r="AK247" s="9">
        <f t="shared" si="97"/>
        <v>2E-3</v>
      </c>
      <c r="AL247" s="9">
        <f t="shared" si="98"/>
        <v>1.8400000000000001E-3</v>
      </c>
      <c r="AM247" s="9">
        <f t="shared" si="99"/>
        <v>1.6000000000000001E-4</v>
      </c>
      <c r="AN247" s="9">
        <f t="shared" si="100"/>
        <v>0</v>
      </c>
      <c r="AO247" s="9">
        <f t="shared" si="101"/>
        <v>1.6000000000000001E-4</v>
      </c>
      <c r="AP247" s="1">
        <f t="shared" si="111"/>
        <v>0</v>
      </c>
      <c r="AQ247" s="1">
        <f t="shared" si="111"/>
        <v>0</v>
      </c>
      <c r="AS247" s="1">
        <f t="shared" si="112"/>
        <v>0</v>
      </c>
      <c r="AT247" s="1">
        <f t="shared" si="117"/>
        <v>0</v>
      </c>
      <c r="AU247" s="1">
        <f t="shared" si="102"/>
        <v>0</v>
      </c>
      <c r="AV247" s="9">
        <f t="shared" si="113"/>
        <v>0</v>
      </c>
      <c r="AW247" s="9">
        <f t="shared" si="103"/>
        <v>0</v>
      </c>
      <c r="AX247" s="9">
        <f t="shared" si="104"/>
        <v>0</v>
      </c>
      <c r="AY247" s="9">
        <f t="shared" si="105"/>
        <v>0</v>
      </c>
      <c r="AZ247" s="9">
        <f t="shared" si="106"/>
        <v>0</v>
      </c>
      <c r="BA247" s="1" t="e">
        <f t="shared" si="114"/>
        <v>#N/A</v>
      </c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M247" s="74"/>
      <c r="BT247" s="7"/>
      <c r="BU247" s="7"/>
      <c r="BV247" s="7"/>
      <c r="BW247" s="7"/>
      <c r="BX247" s="7"/>
      <c r="CA247" s="7"/>
      <c r="CB247" s="7"/>
      <c r="CC247" s="7"/>
      <c r="CD247" s="7"/>
      <c r="CE247" s="7"/>
      <c r="CF247" s="7"/>
      <c r="CG247" s="7"/>
    </row>
    <row r="248" spans="1:85" s="1" customFormat="1" x14ac:dyDescent="0.3">
      <c r="A248" s="7"/>
      <c r="B248" s="1">
        <f t="shared" si="95"/>
        <v>111</v>
      </c>
      <c r="C248" s="3">
        <v>49</v>
      </c>
      <c r="D248" s="3">
        <v>1888</v>
      </c>
      <c r="E248" s="3">
        <v>102</v>
      </c>
      <c r="F248" s="3">
        <v>0</v>
      </c>
      <c r="G248" s="3">
        <v>9</v>
      </c>
      <c r="H248" s="3">
        <v>0</v>
      </c>
      <c r="I248" s="3">
        <v>0</v>
      </c>
      <c r="J248" s="80">
        <v>0</v>
      </c>
      <c r="K248" s="80">
        <v>0</v>
      </c>
      <c r="L248" s="80">
        <v>0</v>
      </c>
      <c r="M248" s="11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116"/>
      <c r="Z248" s="3"/>
      <c r="AA248" s="1">
        <f t="shared" si="107"/>
        <v>1888</v>
      </c>
      <c r="AB248" s="1">
        <f t="shared" si="107"/>
        <v>102</v>
      </c>
      <c r="AC248" s="1">
        <f t="shared" si="108"/>
        <v>9</v>
      </c>
      <c r="AD248" s="1">
        <f t="shared" si="109"/>
        <v>0</v>
      </c>
      <c r="AE248" s="1">
        <f t="shared" si="115"/>
        <v>10</v>
      </c>
      <c r="AF248" s="1">
        <f t="shared" si="110"/>
        <v>1</v>
      </c>
      <c r="AG248" s="1">
        <f t="shared" si="110"/>
        <v>0</v>
      </c>
      <c r="AH248" s="1">
        <f t="shared" si="110"/>
        <v>0</v>
      </c>
      <c r="AI248" s="1">
        <f t="shared" si="116"/>
        <v>11</v>
      </c>
      <c r="AJ248" s="9">
        <f t="shared" si="96"/>
        <v>0</v>
      </c>
      <c r="AK248" s="9">
        <f t="shared" si="97"/>
        <v>2.2200000000000002E-3</v>
      </c>
      <c r="AL248" s="9">
        <f t="shared" si="98"/>
        <v>2.0400000000000001E-3</v>
      </c>
      <c r="AM248" s="9">
        <f t="shared" si="99"/>
        <v>1.8000000000000001E-4</v>
      </c>
      <c r="AN248" s="9">
        <f t="shared" si="100"/>
        <v>0</v>
      </c>
      <c r="AO248" s="9">
        <f t="shared" si="101"/>
        <v>2.2000000000000001E-4</v>
      </c>
      <c r="AP248" s="1">
        <f t="shared" si="111"/>
        <v>0</v>
      </c>
      <c r="AQ248" s="1">
        <f t="shared" si="111"/>
        <v>0</v>
      </c>
      <c r="AS248" s="1">
        <f t="shared" si="112"/>
        <v>0</v>
      </c>
      <c r="AT248" s="1">
        <f t="shared" si="117"/>
        <v>0</v>
      </c>
      <c r="AU248" s="1">
        <f t="shared" si="102"/>
        <v>0</v>
      </c>
      <c r="AV248" s="9">
        <f t="shared" si="113"/>
        <v>0</v>
      </c>
      <c r="AW248" s="9">
        <f t="shared" si="103"/>
        <v>0</v>
      </c>
      <c r="AX248" s="9">
        <f t="shared" si="104"/>
        <v>0</v>
      </c>
      <c r="AY248" s="9">
        <f t="shared" si="105"/>
        <v>0</v>
      </c>
      <c r="AZ248" s="9">
        <f t="shared" si="106"/>
        <v>0</v>
      </c>
      <c r="BA248" s="1" t="e">
        <f t="shared" si="114"/>
        <v>#N/A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M248" s="74"/>
      <c r="BT248" s="7"/>
      <c r="BU248" s="7"/>
      <c r="BV248" s="7"/>
      <c r="BW248" s="7"/>
      <c r="BX248" s="7"/>
      <c r="CA248" s="7"/>
      <c r="CB248" s="7"/>
      <c r="CC248" s="7"/>
      <c r="CD248" s="7"/>
      <c r="CE248" s="7"/>
      <c r="CF248" s="7"/>
      <c r="CG248" s="7"/>
    </row>
    <row r="249" spans="1:85" s="1" customFormat="1" x14ac:dyDescent="0.3">
      <c r="A249" s="7"/>
      <c r="B249" s="1">
        <f t="shared" si="95"/>
        <v>121</v>
      </c>
      <c r="C249" s="3">
        <v>50</v>
      </c>
      <c r="D249" s="3">
        <v>1877</v>
      </c>
      <c r="E249" s="3">
        <v>111</v>
      </c>
      <c r="F249" s="3">
        <v>0</v>
      </c>
      <c r="G249" s="3">
        <v>10</v>
      </c>
      <c r="H249" s="3">
        <v>0</v>
      </c>
      <c r="I249" s="3">
        <v>0</v>
      </c>
      <c r="J249" s="80">
        <v>0</v>
      </c>
      <c r="K249" s="80">
        <v>0</v>
      </c>
      <c r="L249" s="80">
        <v>0</v>
      </c>
      <c r="M249" s="11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116"/>
      <c r="Z249" s="3"/>
      <c r="AA249" s="1">
        <f t="shared" si="107"/>
        <v>1877</v>
      </c>
      <c r="AB249" s="1">
        <f t="shared" si="107"/>
        <v>111</v>
      </c>
      <c r="AC249" s="1">
        <f t="shared" si="108"/>
        <v>10</v>
      </c>
      <c r="AD249" s="1">
        <f t="shared" si="109"/>
        <v>0</v>
      </c>
      <c r="AE249" s="1">
        <f t="shared" si="115"/>
        <v>9</v>
      </c>
      <c r="AF249" s="1">
        <f t="shared" si="110"/>
        <v>1</v>
      </c>
      <c r="AG249" s="1">
        <f t="shared" si="110"/>
        <v>0</v>
      </c>
      <c r="AH249" s="1">
        <f t="shared" si="110"/>
        <v>0</v>
      </c>
      <c r="AI249" s="1">
        <f t="shared" si="116"/>
        <v>10</v>
      </c>
      <c r="AJ249" s="9">
        <f t="shared" si="96"/>
        <v>0</v>
      </c>
      <c r="AK249" s="9">
        <f t="shared" si="97"/>
        <v>2.4199999999999998E-3</v>
      </c>
      <c r="AL249" s="9">
        <f t="shared" si="98"/>
        <v>2.2200000000000002E-3</v>
      </c>
      <c r="AM249" s="9">
        <f t="shared" si="99"/>
        <v>2.0000000000000001E-4</v>
      </c>
      <c r="AN249" s="9">
        <f t="shared" si="100"/>
        <v>0</v>
      </c>
      <c r="AO249" s="9">
        <f t="shared" si="101"/>
        <v>2.0000000000000001E-4</v>
      </c>
      <c r="AP249" s="1">
        <f t="shared" si="111"/>
        <v>0</v>
      </c>
      <c r="AQ249" s="1">
        <f t="shared" si="111"/>
        <v>0</v>
      </c>
      <c r="AS249" s="1">
        <f t="shared" si="112"/>
        <v>0</v>
      </c>
      <c r="AT249" s="1">
        <f t="shared" si="117"/>
        <v>0</v>
      </c>
      <c r="AU249" s="1">
        <f t="shared" si="102"/>
        <v>0</v>
      </c>
      <c r="AV249" s="9">
        <f t="shared" si="113"/>
        <v>0</v>
      </c>
      <c r="AW249" s="9">
        <f t="shared" si="103"/>
        <v>0</v>
      </c>
      <c r="AX249" s="9">
        <f t="shared" si="104"/>
        <v>0</v>
      </c>
      <c r="AY249" s="9">
        <f t="shared" si="105"/>
        <v>0</v>
      </c>
      <c r="AZ249" s="9">
        <f t="shared" si="106"/>
        <v>0</v>
      </c>
      <c r="BA249" s="1" t="e">
        <f t="shared" si="114"/>
        <v>#N/A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M249" s="74"/>
      <c r="BT249" s="7"/>
      <c r="BU249" s="7"/>
      <c r="BV249" s="7"/>
      <c r="BW249" s="7"/>
      <c r="BX249" s="7"/>
      <c r="CA249" s="7"/>
      <c r="CB249" s="7"/>
      <c r="CC249" s="7"/>
      <c r="CD249" s="7"/>
      <c r="CE249" s="7"/>
      <c r="CF249" s="7"/>
      <c r="CG249" s="7"/>
    </row>
    <row r="250" spans="1:85" s="1" customFormat="1" x14ac:dyDescent="0.3">
      <c r="A250" s="7"/>
      <c r="B250" s="1">
        <f t="shared" si="95"/>
        <v>133</v>
      </c>
      <c r="C250" s="3">
        <v>51</v>
      </c>
      <c r="D250" s="3">
        <v>1865</v>
      </c>
      <c r="E250" s="3">
        <v>122</v>
      </c>
      <c r="F250" s="3">
        <v>0</v>
      </c>
      <c r="G250" s="3">
        <v>11</v>
      </c>
      <c r="H250" s="3">
        <v>0</v>
      </c>
      <c r="I250" s="3">
        <v>0</v>
      </c>
      <c r="J250" s="80">
        <v>0</v>
      </c>
      <c r="K250" s="80">
        <v>0</v>
      </c>
      <c r="L250" s="80">
        <v>0</v>
      </c>
      <c r="M250" s="11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116"/>
      <c r="Z250" s="3"/>
      <c r="AA250" s="1">
        <f t="shared" si="107"/>
        <v>1865</v>
      </c>
      <c r="AB250" s="1">
        <f t="shared" si="107"/>
        <v>122</v>
      </c>
      <c r="AC250" s="1">
        <f t="shared" si="108"/>
        <v>11</v>
      </c>
      <c r="AD250" s="1">
        <f t="shared" si="109"/>
        <v>0</v>
      </c>
      <c r="AE250" s="1">
        <f t="shared" si="115"/>
        <v>11</v>
      </c>
      <c r="AF250" s="1">
        <f t="shared" si="110"/>
        <v>1</v>
      </c>
      <c r="AG250" s="1">
        <f t="shared" si="110"/>
        <v>0</v>
      </c>
      <c r="AH250" s="1">
        <f t="shared" si="110"/>
        <v>0</v>
      </c>
      <c r="AI250" s="1">
        <f t="shared" si="116"/>
        <v>12</v>
      </c>
      <c r="AJ250" s="9">
        <f t="shared" si="96"/>
        <v>0</v>
      </c>
      <c r="AK250" s="9">
        <f t="shared" si="97"/>
        <v>2.66E-3</v>
      </c>
      <c r="AL250" s="9">
        <f t="shared" si="98"/>
        <v>2.4399999999999999E-3</v>
      </c>
      <c r="AM250" s="9">
        <f t="shared" si="99"/>
        <v>2.2000000000000001E-4</v>
      </c>
      <c r="AN250" s="9">
        <f t="shared" si="100"/>
        <v>0</v>
      </c>
      <c r="AO250" s="9">
        <f t="shared" si="101"/>
        <v>2.4000000000000001E-4</v>
      </c>
      <c r="AP250" s="1">
        <f t="shared" si="111"/>
        <v>0</v>
      </c>
      <c r="AQ250" s="1">
        <f t="shared" si="111"/>
        <v>0</v>
      </c>
      <c r="AS250" s="1">
        <f t="shared" si="112"/>
        <v>0</v>
      </c>
      <c r="AT250" s="1">
        <f t="shared" si="117"/>
        <v>0</v>
      </c>
      <c r="AU250" s="1">
        <f t="shared" si="102"/>
        <v>0</v>
      </c>
      <c r="AV250" s="9">
        <f t="shared" si="113"/>
        <v>0</v>
      </c>
      <c r="AW250" s="9">
        <f t="shared" si="103"/>
        <v>0</v>
      </c>
      <c r="AX250" s="9">
        <f t="shared" si="104"/>
        <v>0</v>
      </c>
      <c r="AY250" s="9">
        <f t="shared" si="105"/>
        <v>0</v>
      </c>
      <c r="AZ250" s="9">
        <f t="shared" si="106"/>
        <v>0</v>
      </c>
      <c r="BA250" s="1" t="e">
        <f t="shared" si="114"/>
        <v>#N/A</v>
      </c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M250" s="74"/>
      <c r="BT250" s="7"/>
      <c r="BU250" s="7"/>
      <c r="BV250" s="7"/>
      <c r="BW250" s="7"/>
      <c r="BX250" s="7"/>
      <c r="CA250" s="7"/>
      <c r="CB250" s="7"/>
      <c r="CC250" s="7"/>
      <c r="CD250" s="7"/>
      <c r="CE250" s="7"/>
      <c r="CF250" s="7"/>
      <c r="CG250" s="7"/>
    </row>
    <row r="251" spans="1:85" s="1" customFormat="1" x14ac:dyDescent="0.3">
      <c r="A251" s="7"/>
      <c r="B251" s="1">
        <f t="shared" si="95"/>
        <v>145</v>
      </c>
      <c r="C251" s="3">
        <v>52</v>
      </c>
      <c r="D251" s="3">
        <v>1854</v>
      </c>
      <c r="E251" s="3">
        <v>132</v>
      </c>
      <c r="F251" s="3">
        <v>0</v>
      </c>
      <c r="G251" s="3">
        <v>13</v>
      </c>
      <c r="H251" s="3">
        <v>0</v>
      </c>
      <c r="I251" s="3">
        <v>0</v>
      </c>
      <c r="J251" s="80">
        <v>0</v>
      </c>
      <c r="K251" s="80">
        <v>0</v>
      </c>
      <c r="L251" s="80">
        <v>0</v>
      </c>
      <c r="M251" s="11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116"/>
      <c r="Z251" s="3"/>
      <c r="AA251" s="1">
        <f t="shared" si="107"/>
        <v>1854</v>
      </c>
      <c r="AB251" s="1">
        <f t="shared" si="107"/>
        <v>132</v>
      </c>
      <c r="AC251" s="1">
        <f t="shared" si="108"/>
        <v>13</v>
      </c>
      <c r="AD251" s="1">
        <f t="shared" si="109"/>
        <v>0</v>
      </c>
      <c r="AE251" s="1">
        <f t="shared" si="115"/>
        <v>10</v>
      </c>
      <c r="AF251" s="1">
        <f t="shared" si="110"/>
        <v>2</v>
      </c>
      <c r="AG251" s="1">
        <f t="shared" si="110"/>
        <v>0</v>
      </c>
      <c r="AH251" s="1">
        <f t="shared" si="110"/>
        <v>0</v>
      </c>
      <c r="AI251" s="1">
        <f t="shared" si="116"/>
        <v>12</v>
      </c>
      <c r="AJ251" s="9">
        <f t="shared" si="96"/>
        <v>0</v>
      </c>
      <c r="AK251" s="9">
        <f t="shared" si="97"/>
        <v>2.8999999999999998E-3</v>
      </c>
      <c r="AL251" s="9">
        <f t="shared" si="98"/>
        <v>2.64E-3</v>
      </c>
      <c r="AM251" s="9">
        <f t="shared" si="99"/>
        <v>2.5999999999999998E-4</v>
      </c>
      <c r="AN251" s="9">
        <f t="shared" si="100"/>
        <v>0</v>
      </c>
      <c r="AO251" s="9">
        <f t="shared" si="101"/>
        <v>2.4000000000000001E-4</v>
      </c>
      <c r="AP251" s="1">
        <f t="shared" si="111"/>
        <v>0</v>
      </c>
      <c r="AQ251" s="1">
        <f t="shared" si="111"/>
        <v>0</v>
      </c>
      <c r="AS251" s="1">
        <f t="shared" si="112"/>
        <v>0</v>
      </c>
      <c r="AT251" s="1">
        <f t="shared" si="117"/>
        <v>0</v>
      </c>
      <c r="AU251" s="1">
        <f t="shared" si="102"/>
        <v>0</v>
      </c>
      <c r="AV251" s="9">
        <f t="shared" si="113"/>
        <v>0</v>
      </c>
      <c r="AW251" s="9">
        <f t="shared" si="103"/>
        <v>0</v>
      </c>
      <c r="AX251" s="9">
        <f t="shared" si="104"/>
        <v>0</v>
      </c>
      <c r="AY251" s="9">
        <f t="shared" si="105"/>
        <v>0</v>
      </c>
      <c r="AZ251" s="9">
        <f t="shared" si="106"/>
        <v>0</v>
      </c>
      <c r="BA251" s="1" t="e">
        <f t="shared" si="114"/>
        <v>#N/A</v>
      </c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M251" s="74"/>
      <c r="BT251" s="7"/>
      <c r="BU251" s="7"/>
      <c r="BV251" s="7"/>
      <c r="BW251" s="7"/>
      <c r="BX251" s="7"/>
      <c r="CA251" s="7"/>
      <c r="CB251" s="7"/>
      <c r="CC251" s="7"/>
      <c r="CD251" s="7"/>
      <c r="CE251" s="7"/>
      <c r="CF251" s="7"/>
      <c r="CG251" s="7"/>
    </row>
    <row r="252" spans="1:85" s="1" customFormat="1" x14ac:dyDescent="0.3">
      <c r="A252" s="7"/>
      <c r="B252" s="1">
        <f t="shared" si="95"/>
        <v>157</v>
      </c>
      <c r="C252" s="3">
        <v>53</v>
      </c>
      <c r="D252" s="3">
        <v>1841</v>
      </c>
      <c r="E252" s="3">
        <v>143</v>
      </c>
      <c r="F252" s="3">
        <v>0</v>
      </c>
      <c r="G252" s="3">
        <v>14</v>
      </c>
      <c r="H252" s="3">
        <v>0</v>
      </c>
      <c r="I252" s="3">
        <v>0</v>
      </c>
      <c r="J252" s="80">
        <v>0</v>
      </c>
      <c r="K252" s="80">
        <v>0</v>
      </c>
      <c r="L252" s="80">
        <v>0</v>
      </c>
      <c r="M252" s="11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116"/>
      <c r="Z252" s="3"/>
      <c r="AA252" s="1">
        <f t="shared" si="107"/>
        <v>1841</v>
      </c>
      <c r="AB252" s="1">
        <f t="shared" si="107"/>
        <v>143</v>
      </c>
      <c r="AC252" s="1">
        <f t="shared" si="108"/>
        <v>14</v>
      </c>
      <c r="AD252" s="1">
        <f t="shared" si="109"/>
        <v>0</v>
      </c>
      <c r="AE252" s="1">
        <f t="shared" si="115"/>
        <v>11</v>
      </c>
      <c r="AF252" s="1">
        <f t="shared" si="110"/>
        <v>1</v>
      </c>
      <c r="AG252" s="1">
        <f t="shared" si="110"/>
        <v>0</v>
      </c>
      <c r="AH252" s="1">
        <f t="shared" si="110"/>
        <v>0</v>
      </c>
      <c r="AI252" s="1">
        <f t="shared" si="116"/>
        <v>12</v>
      </c>
      <c r="AJ252" s="9">
        <f t="shared" si="96"/>
        <v>0</v>
      </c>
      <c r="AK252" s="9">
        <f t="shared" si="97"/>
        <v>3.14E-3</v>
      </c>
      <c r="AL252" s="9">
        <f t="shared" si="98"/>
        <v>2.8600000000000001E-3</v>
      </c>
      <c r="AM252" s="9">
        <f t="shared" si="99"/>
        <v>2.7999999999999998E-4</v>
      </c>
      <c r="AN252" s="9">
        <f t="shared" si="100"/>
        <v>0</v>
      </c>
      <c r="AO252" s="9">
        <f t="shared" si="101"/>
        <v>2.4000000000000001E-4</v>
      </c>
      <c r="AP252" s="1">
        <f t="shared" si="111"/>
        <v>0</v>
      </c>
      <c r="AQ252" s="1">
        <f t="shared" si="111"/>
        <v>0</v>
      </c>
      <c r="AS252" s="1">
        <f t="shared" si="112"/>
        <v>0</v>
      </c>
      <c r="AT252" s="1">
        <f t="shared" si="117"/>
        <v>0</v>
      </c>
      <c r="AU252" s="1">
        <f t="shared" si="102"/>
        <v>0</v>
      </c>
      <c r="AV252" s="9">
        <f t="shared" si="113"/>
        <v>0</v>
      </c>
      <c r="AW252" s="9">
        <f t="shared" si="103"/>
        <v>0</v>
      </c>
      <c r="AX252" s="9">
        <f t="shared" si="104"/>
        <v>0</v>
      </c>
      <c r="AY252" s="9">
        <f t="shared" si="105"/>
        <v>0</v>
      </c>
      <c r="AZ252" s="9">
        <f t="shared" si="106"/>
        <v>0</v>
      </c>
      <c r="BA252" s="1" t="e">
        <f t="shared" si="114"/>
        <v>#N/A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M252" s="74"/>
      <c r="BT252" s="7"/>
      <c r="BU252" s="7"/>
      <c r="BV252" s="7"/>
      <c r="BW252" s="7"/>
      <c r="BX252" s="7"/>
      <c r="CA252" s="7"/>
      <c r="CB252" s="7"/>
      <c r="CC252" s="7"/>
      <c r="CD252" s="7"/>
      <c r="CE252" s="7"/>
      <c r="CF252" s="7"/>
      <c r="CG252" s="7"/>
    </row>
    <row r="253" spans="1:85" s="1" customFormat="1" x14ac:dyDescent="0.3">
      <c r="A253" s="7"/>
      <c r="B253" s="1">
        <f t="shared" si="95"/>
        <v>170</v>
      </c>
      <c r="C253" s="3">
        <v>54</v>
      </c>
      <c r="D253" s="3">
        <v>1829</v>
      </c>
      <c r="E253" s="3">
        <v>154</v>
      </c>
      <c r="F253" s="3">
        <v>0</v>
      </c>
      <c r="G253" s="3">
        <v>16</v>
      </c>
      <c r="H253" s="3">
        <v>0</v>
      </c>
      <c r="I253" s="3">
        <v>0</v>
      </c>
      <c r="J253" s="80">
        <v>0</v>
      </c>
      <c r="K253" s="80">
        <v>0</v>
      </c>
      <c r="L253" s="80">
        <v>0</v>
      </c>
      <c r="M253" s="11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116"/>
      <c r="Z253" s="3"/>
      <c r="AA253" s="1">
        <f t="shared" si="107"/>
        <v>1829</v>
      </c>
      <c r="AB253" s="1">
        <f t="shared" si="107"/>
        <v>154</v>
      </c>
      <c r="AC253" s="1">
        <f t="shared" si="108"/>
        <v>16</v>
      </c>
      <c r="AD253" s="1">
        <f t="shared" si="109"/>
        <v>0</v>
      </c>
      <c r="AE253" s="1">
        <f t="shared" si="115"/>
        <v>11</v>
      </c>
      <c r="AF253" s="1">
        <f t="shared" si="110"/>
        <v>2</v>
      </c>
      <c r="AG253" s="1">
        <f t="shared" si="110"/>
        <v>0</v>
      </c>
      <c r="AH253" s="1">
        <f t="shared" si="110"/>
        <v>0</v>
      </c>
      <c r="AI253" s="1">
        <f t="shared" si="116"/>
        <v>13</v>
      </c>
      <c r="AJ253" s="9">
        <f t="shared" si="96"/>
        <v>0</v>
      </c>
      <c r="AK253" s="9">
        <f t="shared" si="97"/>
        <v>3.3999999999999998E-3</v>
      </c>
      <c r="AL253" s="9">
        <f t="shared" si="98"/>
        <v>3.0799999999999998E-3</v>
      </c>
      <c r="AM253" s="9">
        <f t="shared" si="99"/>
        <v>3.2000000000000003E-4</v>
      </c>
      <c r="AN253" s="9">
        <f t="shared" si="100"/>
        <v>0</v>
      </c>
      <c r="AO253" s="9">
        <f t="shared" si="101"/>
        <v>2.5999999999999998E-4</v>
      </c>
      <c r="AP253" s="1">
        <f t="shared" si="111"/>
        <v>0</v>
      </c>
      <c r="AQ253" s="1">
        <f t="shared" si="111"/>
        <v>0</v>
      </c>
      <c r="AS253" s="1">
        <f t="shared" si="112"/>
        <v>0</v>
      </c>
      <c r="AT253" s="1">
        <f t="shared" si="117"/>
        <v>0</v>
      </c>
      <c r="AU253" s="1">
        <f t="shared" si="102"/>
        <v>0</v>
      </c>
      <c r="AV253" s="9">
        <f t="shared" si="113"/>
        <v>0</v>
      </c>
      <c r="AW253" s="9">
        <f t="shared" si="103"/>
        <v>0</v>
      </c>
      <c r="AX253" s="9">
        <f t="shared" si="104"/>
        <v>0</v>
      </c>
      <c r="AY253" s="9">
        <f t="shared" si="105"/>
        <v>0</v>
      </c>
      <c r="AZ253" s="9">
        <f t="shared" si="106"/>
        <v>0</v>
      </c>
      <c r="BA253" s="1" t="e">
        <f t="shared" si="114"/>
        <v>#N/A</v>
      </c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M253" s="74"/>
      <c r="BT253" s="7"/>
      <c r="BU253" s="7"/>
      <c r="BV253" s="7"/>
      <c r="BW253" s="7"/>
      <c r="BX253" s="7"/>
      <c r="CA253" s="7"/>
      <c r="CB253" s="7"/>
      <c r="CC253" s="7"/>
      <c r="CD253" s="7"/>
      <c r="CE253" s="7"/>
      <c r="CF253" s="7"/>
      <c r="CG253" s="7"/>
    </row>
    <row r="254" spans="1:85" s="1" customFormat="1" x14ac:dyDescent="0.3">
      <c r="A254" s="7"/>
      <c r="B254" s="1">
        <f t="shared" si="95"/>
        <v>181</v>
      </c>
      <c r="C254" s="3">
        <v>55</v>
      </c>
      <c r="D254" s="3">
        <v>1818</v>
      </c>
      <c r="E254" s="3">
        <v>163</v>
      </c>
      <c r="F254" s="3">
        <v>0</v>
      </c>
      <c r="G254" s="3">
        <v>18</v>
      </c>
      <c r="H254" s="3">
        <v>0</v>
      </c>
      <c r="I254" s="3">
        <v>0</v>
      </c>
      <c r="J254" s="80">
        <v>0</v>
      </c>
      <c r="K254" s="80">
        <v>0</v>
      </c>
      <c r="L254" s="80">
        <v>0</v>
      </c>
      <c r="M254" s="11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116"/>
      <c r="Z254" s="3"/>
      <c r="AA254" s="1">
        <f t="shared" si="107"/>
        <v>1818</v>
      </c>
      <c r="AB254" s="1">
        <f t="shared" si="107"/>
        <v>163</v>
      </c>
      <c r="AC254" s="1">
        <f t="shared" si="108"/>
        <v>18</v>
      </c>
      <c r="AD254" s="1">
        <f t="shared" si="109"/>
        <v>0</v>
      </c>
      <c r="AE254" s="1">
        <f t="shared" si="115"/>
        <v>9</v>
      </c>
      <c r="AF254" s="1">
        <f t="shared" si="110"/>
        <v>2</v>
      </c>
      <c r="AG254" s="1">
        <f t="shared" si="110"/>
        <v>0</v>
      </c>
      <c r="AH254" s="1">
        <f t="shared" si="110"/>
        <v>0</v>
      </c>
      <c r="AI254" s="1">
        <f t="shared" si="116"/>
        <v>11</v>
      </c>
      <c r="AJ254" s="9">
        <f t="shared" si="96"/>
        <v>0</v>
      </c>
      <c r="AK254" s="9">
        <f t="shared" si="97"/>
        <v>3.62E-3</v>
      </c>
      <c r="AL254" s="9">
        <f t="shared" si="98"/>
        <v>3.2599999999999999E-3</v>
      </c>
      <c r="AM254" s="9">
        <f t="shared" si="99"/>
        <v>3.6000000000000002E-4</v>
      </c>
      <c r="AN254" s="9">
        <f t="shared" si="100"/>
        <v>0</v>
      </c>
      <c r="AO254" s="9">
        <f t="shared" si="101"/>
        <v>2.2000000000000001E-4</v>
      </c>
      <c r="AP254" s="1">
        <f t="shared" si="111"/>
        <v>0</v>
      </c>
      <c r="AQ254" s="1">
        <f t="shared" si="111"/>
        <v>0</v>
      </c>
      <c r="AS254" s="1">
        <f t="shared" si="112"/>
        <v>0</v>
      </c>
      <c r="AT254" s="1">
        <f t="shared" si="117"/>
        <v>0</v>
      </c>
      <c r="AU254" s="1">
        <f t="shared" si="102"/>
        <v>0</v>
      </c>
      <c r="AV254" s="9">
        <f t="shared" si="113"/>
        <v>0</v>
      </c>
      <c r="AW254" s="9">
        <f t="shared" si="103"/>
        <v>0</v>
      </c>
      <c r="AX254" s="9">
        <f t="shared" si="104"/>
        <v>0</v>
      </c>
      <c r="AY254" s="9">
        <f t="shared" si="105"/>
        <v>0</v>
      </c>
      <c r="AZ254" s="9">
        <f t="shared" si="106"/>
        <v>0</v>
      </c>
      <c r="BA254" s="1" t="e">
        <f t="shared" si="114"/>
        <v>#N/A</v>
      </c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M254" s="74"/>
      <c r="BT254" s="7"/>
      <c r="BU254" s="7"/>
      <c r="BV254" s="7"/>
      <c r="BW254" s="7"/>
      <c r="BX254" s="7"/>
      <c r="CA254" s="7"/>
      <c r="CB254" s="7"/>
      <c r="CC254" s="7"/>
      <c r="CD254" s="7"/>
      <c r="CE254" s="7"/>
      <c r="CF254" s="7"/>
      <c r="CG254" s="7"/>
    </row>
    <row r="255" spans="1:85" s="1" customFormat="1" x14ac:dyDescent="0.3">
      <c r="A255" s="7"/>
      <c r="B255" s="1">
        <f t="shared" si="95"/>
        <v>193</v>
      </c>
      <c r="C255" s="3">
        <v>56</v>
      </c>
      <c r="D255" s="3">
        <v>1805</v>
      </c>
      <c r="E255" s="3">
        <v>174</v>
      </c>
      <c r="F255" s="3">
        <v>0</v>
      </c>
      <c r="G255" s="3">
        <v>19</v>
      </c>
      <c r="H255" s="3">
        <v>0</v>
      </c>
      <c r="I255" s="3">
        <v>0</v>
      </c>
      <c r="J255" s="80">
        <v>0</v>
      </c>
      <c r="K255" s="80">
        <v>0</v>
      </c>
      <c r="L255" s="80">
        <v>0</v>
      </c>
      <c r="M255" s="11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116"/>
      <c r="Z255" s="3"/>
      <c r="AA255" s="1">
        <f t="shared" si="107"/>
        <v>1805</v>
      </c>
      <c r="AB255" s="1">
        <f t="shared" si="107"/>
        <v>174</v>
      </c>
      <c r="AC255" s="1">
        <f t="shared" si="108"/>
        <v>19</v>
      </c>
      <c r="AD255" s="1">
        <f t="shared" si="109"/>
        <v>0</v>
      </c>
      <c r="AE255" s="1">
        <f t="shared" si="115"/>
        <v>11</v>
      </c>
      <c r="AF255" s="1">
        <f t="shared" si="110"/>
        <v>1</v>
      </c>
      <c r="AG255" s="1">
        <f t="shared" si="110"/>
        <v>0</v>
      </c>
      <c r="AH255" s="1">
        <f t="shared" si="110"/>
        <v>0</v>
      </c>
      <c r="AI255" s="1">
        <f t="shared" si="116"/>
        <v>12</v>
      </c>
      <c r="AJ255" s="9">
        <f t="shared" si="96"/>
        <v>0</v>
      </c>
      <c r="AK255" s="9">
        <f t="shared" si="97"/>
        <v>3.8600000000000001E-3</v>
      </c>
      <c r="AL255" s="9">
        <f t="shared" si="98"/>
        <v>3.48E-3</v>
      </c>
      <c r="AM255" s="9">
        <f t="shared" si="99"/>
        <v>3.8000000000000002E-4</v>
      </c>
      <c r="AN255" s="9">
        <f t="shared" si="100"/>
        <v>0</v>
      </c>
      <c r="AO255" s="9">
        <f t="shared" si="101"/>
        <v>2.4000000000000001E-4</v>
      </c>
      <c r="AP255" s="1">
        <f t="shared" si="111"/>
        <v>0</v>
      </c>
      <c r="AQ255" s="1">
        <f t="shared" si="111"/>
        <v>0</v>
      </c>
      <c r="AS255" s="1">
        <f t="shared" si="112"/>
        <v>0</v>
      </c>
      <c r="AT255" s="1">
        <f t="shared" si="117"/>
        <v>0</v>
      </c>
      <c r="AU255" s="1">
        <f t="shared" si="102"/>
        <v>0</v>
      </c>
      <c r="AV255" s="9">
        <f t="shared" si="113"/>
        <v>0</v>
      </c>
      <c r="AW255" s="9">
        <f t="shared" si="103"/>
        <v>0</v>
      </c>
      <c r="AX255" s="9">
        <f t="shared" si="104"/>
        <v>0</v>
      </c>
      <c r="AY255" s="9">
        <f t="shared" si="105"/>
        <v>0</v>
      </c>
      <c r="AZ255" s="9">
        <f t="shared" si="106"/>
        <v>0</v>
      </c>
      <c r="BA255" s="1" t="e">
        <f t="shared" si="114"/>
        <v>#N/A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M255" s="74"/>
      <c r="BT255" s="7"/>
      <c r="BU255" s="7"/>
      <c r="BV255" s="7"/>
      <c r="BW255" s="7"/>
      <c r="BX255" s="7"/>
      <c r="CA255" s="7"/>
      <c r="CB255" s="7"/>
      <c r="CC255" s="7"/>
      <c r="CD255" s="7"/>
      <c r="CE255" s="7"/>
      <c r="CF255" s="7"/>
      <c r="CG255" s="7"/>
    </row>
    <row r="256" spans="1:85" s="1" customFormat="1" x14ac:dyDescent="0.3">
      <c r="A256" s="7"/>
      <c r="B256" s="1">
        <f t="shared" si="95"/>
        <v>206</v>
      </c>
      <c r="C256" s="3">
        <v>57</v>
      </c>
      <c r="D256" s="3">
        <v>1793</v>
      </c>
      <c r="E256" s="3">
        <v>184</v>
      </c>
      <c r="F256" s="3">
        <v>0</v>
      </c>
      <c r="G256" s="3">
        <v>22</v>
      </c>
      <c r="H256" s="3">
        <v>0</v>
      </c>
      <c r="I256" s="3">
        <v>0</v>
      </c>
      <c r="J256" s="80">
        <v>0</v>
      </c>
      <c r="K256" s="80">
        <v>0</v>
      </c>
      <c r="L256" s="80">
        <v>0</v>
      </c>
      <c r="M256" s="11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116"/>
      <c r="Z256" s="3"/>
      <c r="AA256" s="1">
        <f t="shared" si="107"/>
        <v>1793</v>
      </c>
      <c r="AB256" s="1">
        <f t="shared" si="107"/>
        <v>184</v>
      </c>
      <c r="AC256" s="1">
        <f t="shared" si="108"/>
        <v>22</v>
      </c>
      <c r="AD256" s="1">
        <f t="shared" si="109"/>
        <v>0</v>
      </c>
      <c r="AE256" s="1">
        <f t="shared" si="115"/>
        <v>10</v>
      </c>
      <c r="AF256" s="1">
        <f t="shared" si="110"/>
        <v>3</v>
      </c>
      <c r="AG256" s="1">
        <f t="shared" si="110"/>
        <v>0</v>
      </c>
      <c r="AH256" s="1">
        <f t="shared" si="110"/>
        <v>0</v>
      </c>
      <c r="AI256" s="1">
        <f t="shared" si="116"/>
        <v>13</v>
      </c>
      <c r="AJ256" s="9">
        <f t="shared" si="96"/>
        <v>0</v>
      </c>
      <c r="AK256" s="9">
        <f t="shared" si="97"/>
        <v>4.1200000000000004E-3</v>
      </c>
      <c r="AL256" s="9">
        <f t="shared" si="98"/>
        <v>3.6800000000000001E-3</v>
      </c>
      <c r="AM256" s="9">
        <f t="shared" si="99"/>
        <v>4.4000000000000002E-4</v>
      </c>
      <c r="AN256" s="9">
        <f t="shared" si="100"/>
        <v>0</v>
      </c>
      <c r="AO256" s="9">
        <f t="shared" si="101"/>
        <v>2.5999999999999998E-4</v>
      </c>
      <c r="AP256" s="1">
        <f t="shared" si="111"/>
        <v>0</v>
      </c>
      <c r="AQ256" s="1">
        <f t="shared" si="111"/>
        <v>0</v>
      </c>
      <c r="AS256" s="1">
        <f t="shared" si="112"/>
        <v>0</v>
      </c>
      <c r="AT256" s="1">
        <f t="shared" si="117"/>
        <v>0</v>
      </c>
      <c r="AU256" s="1">
        <f t="shared" si="102"/>
        <v>0</v>
      </c>
      <c r="AV256" s="9">
        <f t="shared" si="113"/>
        <v>0</v>
      </c>
      <c r="AW256" s="9">
        <f t="shared" si="103"/>
        <v>0</v>
      </c>
      <c r="AX256" s="9">
        <f t="shared" si="104"/>
        <v>0</v>
      </c>
      <c r="AY256" s="9">
        <f t="shared" si="105"/>
        <v>0</v>
      </c>
      <c r="AZ256" s="9">
        <f t="shared" si="106"/>
        <v>0</v>
      </c>
      <c r="BA256" s="1" t="e">
        <f t="shared" si="114"/>
        <v>#N/A</v>
      </c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M256" s="74"/>
      <c r="BT256" s="7"/>
      <c r="BU256" s="7"/>
      <c r="BV256" s="7"/>
      <c r="BW256" s="7"/>
      <c r="BX256" s="7"/>
      <c r="CA256" s="7"/>
      <c r="CB256" s="7"/>
      <c r="CC256" s="7"/>
      <c r="CD256" s="7"/>
      <c r="CE256" s="7"/>
      <c r="CF256" s="7"/>
      <c r="CG256" s="7"/>
    </row>
    <row r="257" spans="1:85" s="1" customFormat="1" x14ac:dyDescent="0.3">
      <c r="A257" s="7"/>
      <c r="B257" s="1">
        <f t="shared" si="95"/>
        <v>217</v>
      </c>
      <c r="C257" s="3">
        <v>58</v>
      </c>
      <c r="D257" s="3">
        <v>1782</v>
      </c>
      <c r="E257" s="3">
        <v>192</v>
      </c>
      <c r="F257" s="3">
        <v>0</v>
      </c>
      <c r="G257" s="3">
        <v>25</v>
      </c>
      <c r="H257" s="3">
        <v>0</v>
      </c>
      <c r="I257" s="3">
        <v>0</v>
      </c>
      <c r="J257" s="80">
        <v>0</v>
      </c>
      <c r="K257" s="80">
        <v>0</v>
      </c>
      <c r="L257" s="80">
        <v>0</v>
      </c>
      <c r="M257" s="11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116"/>
      <c r="Z257" s="3"/>
      <c r="AA257" s="1">
        <f t="shared" si="107"/>
        <v>1782</v>
      </c>
      <c r="AB257" s="1">
        <f t="shared" si="107"/>
        <v>192</v>
      </c>
      <c r="AC257" s="1">
        <f t="shared" si="108"/>
        <v>25</v>
      </c>
      <c r="AD257" s="1">
        <f t="shared" si="109"/>
        <v>0</v>
      </c>
      <c r="AE257" s="1">
        <f t="shared" si="115"/>
        <v>8</v>
      </c>
      <c r="AF257" s="1">
        <f t="shared" si="110"/>
        <v>3</v>
      </c>
      <c r="AG257" s="1">
        <f t="shared" si="110"/>
        <v>0</v>
      </c>
      <c r="AH257" s="1">
        <f t="shared" si="110"/>
        <v>0</v>
      </c>
      <c r="AI257" s="1">
        <f t="shared" si="116"/>
        <v>11</v>
      </c>
      <c r="AJ257" s="9">
        <f t="shared" si="96"/>
        <v>0</v>
      </c>
      <c r="AK257" s="9">
        <f t="shared" si="97"/>
        <v>4.3400000000000001E-3</v>
      </c>
      <c r="AL257" s="9">
        <f t="shared" si="98"/>
        <v>3.8400000000000001E-3</v>
      </c>
      <c r="AM257" s="9">
        <f t="shared" si="99"/>
        <v>5.0000000000000001E-4</v>
      </c>
      <c r="AN257" s="9">
        <f t="shared" si="100"/>
        <v>0</v>
      </c>
      <c r="AO257" s="9">
        <f t="shared" si="101"/>
        <v>2.2000000000000001E-4</v>
      </c>
      <c r="AP257" s="1">
        <f t="shared" si="111"/>
        <v>0</v>
      </c>
      <c r="AQ257" s="1">
        <f t="shared" si="111"/>
        <v>0</v>
      </c>
      <c r="AS257" s="1">
        <f t="shared" si="112"/>
        <v>0</v>
      </c>
      <c r="AT257" s="1">
        <f t="shared" si="117"/>
        <v>0</v>
      </c>
      <c r="AU257" s="1">
        <f t="shared" si="102"/>
        <v>0</v>
      </c>
      <c r="AV257" s="9">
        <f t="shared" si="113"/>
        <v>0</v>
      </c>
      <c r="AW257" s="9">
        <f t="shared" si="103"/>
        <v>0</v>
      </c>
      <c r="AX257" s="9">
        <f t="shared" si="104"/>
        <v>0</v>
      </c>
      <c r="AY257" s="9">
        <f t="shared" si="105"/>
        <v>0</v>
      </c>
      <c r="AZ257" s="9">
        <f t="shared" si="106"/>
        <v>0</v>
      </c>
      <c r="BA257" s="1" t="e">
        <f t="shared" si="114"/>
        <v>#N/A</v>
      </c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M257" s="74"/>
      <c r="BT257" s="7"/>
      <c r="BU257" s="7"/>
      <c r="BV257" s="7"/>
      <c r="BW257" s="7"/>
      <c r="BX257" s="7"/>
      <c r="CA257" s="7"/>
      <c r="CB257" s="7"/>
      <c r="CC257" s="7"/>
      <c r="CD257" s="7"/>
      <c r="CE257" s="7"/>
      <c r="CF257" s="7"/>
      <c r="CG257" s="7"/>
    </row>
    <row r="258" spans="1:85" s="1" customFormat="1" x14ac:dyDescent="0.3">
      <c r="A258" s="7"/>
      <c r="B258" s="1">
        <f t="shared" si="95"/>
        <v>228</v>
      </c>
      <c r="C258" s="3">
        <v>59</v>
      </c>
      <c r="D258" s="3">
        <v>1771</v>
      </c>
      <c r="E258" s="3">
        <v>201</v>
      </c>
      <c r="F258" s="3">
        <v>0</v>
      </c>
      <c r="G258" s="3">
        <v>27</v>
      </c>
      <c r="H258" s="3">
        <v>0</v>
      </c>
      <c r="I258" s="3">
        <v>0</v>
      </c>
      <c r="J258" s="80">
        <v>0</v>
      </c>
      <c r="K258" s="80">
        <v>0</v>
      </c>
      <c r="L258" s="80">
        <v>0</v>
      </c>
      <c r="M258" s="11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116"/>
      <c r="Z258" s="3"/>
      <c r="AA258" s="1">
        <f t="shared" si="107"/>
        <v>1771</v>
      </c>
      <c r="AB258" s="1">
        <f t="shared" si="107"/>
        <v>201</v>
      </c>
      <c r="AC258" s="1">
        <f t="shared" si="108"/>
        <v>27</v>
      </c>
      <c r="AD258" s="1">
        <f t="shared" si="109"/>
        <v>0</v>
      </c>
      <c r="AE258" s="1">
        <f t="shared" si="115"/>
        <v>9</v>
      </c>
      <c r="AF258" s="1">
        <f t="shared" si="110"/>
        <v>2</v>
      </c>
      <c r="AG258" s="1">
        <f t="shared" si="110"/>
        <v>0</v>
      </c>
      <c r="AH258" s="1">
        <f t="shared" si="110"/>
        <v>0</v>
      </c>
      <c r="AI258" s="1">
        <f t="shared" si="116"/>
        <v>11</v>
      </c>
      <c r="AJ258" s="9">
        <f t="shared" si="96"/>
        <v>0</v>
      </c>
      <c r="AK258" s="9">
        <f t="shared" si="97"/>
        <v>4.5599999999999998E-3</v>
      </c>
      <c r="AL258" s="9">
        <f t="shared" si="98"/>
        <v>4.0200000000000001E-3</v>
      </c>
      <c r="AM258" s="9">
        <f t="shared" si="99"/>
        <v>5.4000000000000001E-4</v>
      </c>
      <c r="AN258" s="9">
        <f t="shared" si="100"/>
        <v>0</v>
      </c>
      <c r="AO258" s="9">
        <f t="shared" si="101"/>
        <v>2.2000000000000001E-4</v>
      </c>
      <c r="AP258" s="1">
        <f t="shared" si="111"/>
        <v>0</v>
      </c>
      <c r="AQ258" s="1">
        <f t="shared" si="111"/>
        <v>0</v>
      </c>
      <c r="AS258" s="1">
        <f t="shared" si="112"/>
        <v>0</v>
      </c>
      <c r="AT258" s="1">
        <f t="shared" si="117"/>
        <v>0</v>
      </c>
      <c r="AU258" s="1">
        <f t="shared" si="102"/>
        <v>0</v>
      </c>
      <c r="AV258" s="9">
        <f t="shared" si="113"/>
        <v>0</v>
      </c>
      <c r="AW258" s="9">
        <f t="shared" si="103"/>
        <v>0</v>
      </c>
      <c r="AX258" s="9">
        <f t="shared" si="104"/>
        <v>0</v>
      </c>
      <c r="AY258" s="9">
        <f t="shared" si="105"/>
        <v>0</v>
      </c>
      <c r="AZ258" s="9">
        <f t="shared" si="106"/>
        <v>0</v>
      </c>
      <c r="BA258" s="1" t="e">
        <f t="shared" si="114"/>
        <v>#N/A</v>
      </c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M258" s="74"/>
      <c r="BT258" s="7"/>
      <c r="BU258" s="7"/>
      <c r="BV258" s="7"/>
      <c r="BW258" s="7"/>
      <c r="BX258" s="7"/>
      <c r="CA258" s="7"/>
      <c r="CB258" s="7"/>
      <c r="CC258" s="7"/>
      <c r="CD258" s="7"/>
      <c r="CE258" s="7"/>
      <c r="CF258" s="7"/>
      <c r="CG258" s="7"/>
    </row>
    <row r="259" spans="1:85" s="1" customFormat="1" x14ac:dyDescent="0.3">
      <c r="A259" s="7"/>
      <c r="B259" s="1">
        <f t="shared" si="95"/>
        <v>240</v>
      </c>
      <c r="C259" s="3">
        <v>60</v>
      </c>
      <c r="D259" s="3">
        <v>1759</v>
      </c>
      <c r="E259" s="3">
        <v>209</v>
      </c>
      <c r="F259" s="3">
        <v>0</v>
      </c>
      <c r="G259" s="3">
        <v>31</v>
      </c>
      <c r="H259" s="3">
        <v>0</v>
      </c>
      <c r="I259" s="3">
        <v>0</v>
      </c>
      <c r="J259" s="80">
        <v>0</v>
      </c>
      <c r="K259" s="80">
        <v>0</v>
      </c>
      <c r="L259" s="80">
        <v>0</v>
      </c>
      <c r="M259" s="11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116"/>
      <c r="Z259" s="3"/>
      <c r="AA259" s="1">
        <f t="shared" si="107"/>
        <v>1759</v>
      </c>
      <c r="AB259" s="1">
        <f t="shared" si="107"/>
        <v>209</v>
      </c>
      <c r="AC259" s="1">
        <f t="shared" si="108"/>
        <v>31</v>
      </c>
      <c r="AD259" s="1">
        <f t="shared" si="109"/>
        <v>0</v>
      </c>
      <c r="AE259" s="1">
        <f t="shared" si="115"/>
        <v>8</v>
      </c>
      <c r="AF259" s="1">
        <f t="shared" si="110"/>
        <v>4</v>
      </c>
      <c r="AG259" s="1">
        <f t="shared" si="110"/>
        <v>0</v>
      </c>
      <c r="AH259" s="1">
        <f t="shared" si="110"/>
        <v>0</v>
      </c>
      <c r="AI259" s="1">
        <f t="shared" si="116"/>
        <v>12</v>
      </c>
      <c r="AJ259" s="9">
        <f t="shared" si="96"/>
        <v>0</v>
      </c>
      <c r="AK259" s="9">
        <f t="shared" si="97"/>
        <v>4.7999999999999996E-3</v>
      </c>
      <c r="AL259" s="9">
        <f t="shared" si="98"/>
        <v>4.1799999999999997E-3</v>
      </c>
      <c r="AM259" s="9">
        <f t="shared" si="99"/>
        <v>6.2E-4</v>
      </c>
      <c r="AN259" s="9">
        <f t="shared" si="100"/>
        <v>0</v>
      </c>
      <c r="AO259" s="9">
        <f t="shared" si="101"/>
        <v>2.4000000000000001E-4</v>
      </c>
      <c r="AP259" s="1">
        <f t="shared" si="111"/>
        <v>0</v>
      </c>
      <c r="AQ259" s="1">
        <f t="shared" si="111"/>
        <v>0</v>
      </c>
      <c r="AS259" s="1">
        <f t="shared" si="112"/>
        <v>0</v>
      </c>
      <c r="AT259" s="1">
        <f t="shared" si="117"/>
        <v>0</v>
      </c>
      <c r="AU259" s="1">
        <f t="shared" si="102"/>
        <v>0</v>
      </c>
      <c r="AV259" s="9">
        <f t="shared" si="113"/>
        <v>0</v>
      </c>
      <c r="AW259" s="9">
        <f t="shared" si="103"/>
        <v>0</v>
      </c>
      <c r="AX259" s="9">
        <f t="shared" si="104"/>
        <v>0</v>
      </c>
      <c r="AY259" s="9">
        <f t="shared" si="105"/>
        <v>0</v>
      </c>
      <c r="AZ259" s="9">
        <f t="shared" si="106"/>
        <v>0</v>
      </c>
      <c r="BA259" s="1" t="e">
        <f t="shared" si="114"/>
        <v>#N/A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M259" s="74"/>
      <c r="BT259" s="7"/>
      <c r="BU259" s="7"/>
      <c r="BV259" s="7"/>
      <c r="BW259" s="7"/>
      <c r="BX259" s="7"/>
      <c r="CA259" s="7"/>
      <c r="CB259" s="7"/>
      <c r="CC259" s="7"/>
      <c r="CD259" s="7"/>
      <c r="CE259" s="7"/>
      <c r="CF259" s="7"/>
      <c r="CG259" s="7"/>
    </row>
    <row r="260" spans="1:85" s="1" customFormat="1" x14ac:dyDescent="0.3">
      <c r="A260" s="7"/>
      <c r="B260" s="1">
        <f t="shared" si="95"/>
        <v>250</v>
      </c>
      <c r="C260" s="3">
        <v>61</v>
      </c>
      <c r="D260" s="3">
        <v>1748</v>
      </c>
      <c r="E260" s="3">
        <v>216</v>
      </c>
      <c r="F260" s="3">
        <v>0</v>
      </c>
      <c r="G260" s="3">
        <v>34</v>
      </c>
      <c r="H260" s="3">
        <v>0</v>
      </c>
      <c r="I260" s="3">
        <v>0</v>
      </c>
      <c r="J260" s="80">
        <v>0</v>
      </c>
      <c r="K260" s="80">
        <v>0</v>
      </c>
      <c r="L260" s="80">
        <v>0</v>
      </c>
      <c r="M260" s="11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116"/>
      <c r="Z260" s="3"/>
      <c r="AA260" s="1">
        <f t="shared" si="107"/>
        <v>1748</v>
      </c>
      <c r="AB260" s="1">
        <f t="shared" si="107"/>
        <v>216</v>
      </c>
      <c r="AC260" s="1">
        <f t="shared" si="108"/>
        <v>34</v>
      </c>
      <c r="AD260" s="1">
        <f t="shared" si="109"/>
        <v>0</v>
      </c>
      <c r="AE260" s="1">
        <f t="shared" si="115"/>
        <v>7</v>
      </c>
      <c r="AF260" s="1">
        <f t="shared" si="110"/>
        <v>3</v>
      </c>
      <c r="AG260" s="1">
        <f t="shared" si="110"/>
        <v>0</v>
      </c>
      <c r="AH260" s="1">
        <f t="shared" si="110"/>
        <v>0</v>
      </c>
      <c r="AI260" s="1">
        <f t="shared" si="116"/>
        <v>10</v>
      </c>
      <c r="AJ260" s="9">
        <f t="shared" si="96"/>
        <v>0</v>
      </c>
      <c r="AK260" s="9">
        <f t="shared" si="97"/>
        <v>5.0000000000000001E-3</v>
      </c>
      <c r="AL260" s="9">
        <f t="shared" si="98"/>
        <v>4.3200000000000001E-3</v>
      </c>
      <c r="AM260" s="9">
        <f t="shared" si="99"/>
        <v>6.8000000000000005E-4</v>
      </c>
      <c r="AN260" s="9">
        <f t="shared" si="100"/>
        <v>0</v>
      </c>
      <c r="AO260" s="9">
        <f t="shared" si="101"/>
        <v>2.0000000000000001E-4</v>
      </c>
      <c r="AP260" s="1">
        <f t="shared" si="111"/>
        <v>0</v>
      </c>
      <c r="AQ260" s="1">
        <f t="shared" si="111"/>
        <v>0</v>
      </c>
      <c r="AS260" s="1">
        <f t="shared" si="112"/>
        <v>0</v>
      </c>
      <c r="AT260" s="1">
        <f t="shared" si="117"/>
        <v>0</v>
      </c>
      <c r="AU260" s="1">
        <f t="shared" si="102"/>
        <v>0</v>
      </c>
      <c r="AV260" s="9">
        <f t="shared" si="113"/>
        <v>0</v>
      </c>
      <c r="AW260" s="9">
        <f t="shared" si="103"/>
        <v>0</v>
      </c>
      <c r="AX260" s="9">
        <f t="shared" si="104"/>
        <v>0</v>
      </c>
      <c r="AY260" s="9">
        <f t="shared" si="105"/>
        <v>0</v>
      </c>
      <c r="AZ260" s="9">
        <f t="shared" si="106"/>
        <v>0</v>
      </c>
      <c r="BA260" s="1" t="e">
        <f t="shared" si="114"/>
        <v>#N/A</v>
      </c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M260" s="74"/>
      <c r="BT260" s="7"/>
      <c r="BU260" s="7"/>
      <c r="BV260" s="7"/>
      <c r="BW260" s="7"/>
      <c r="BX260" s="7"/>
      <c r="CA260" s="7"/>
      <c r="CB260" s="7"/>
      <c r="CC260" s="7"/>
      <c r="CD260" s="7"/>
      <c r="CE260" s="7"/>
      <c r="CF260" s="7"/>
      <c r="CG260" s="7"/>
    </row>
    <row r="261" spans="1:85" s="1" customFormat="1" x14ac:dyDescent="0.3">
      <c r="A261" s="7"/>
      <c r="B261" s="1">
        <f t="shared" si="95"/>
        <v>261</v>
      </c>
      <c r="C261" s="3">
        <v>62</v>
      </c>
      <c r="D261" s="3">
        <v>1738</v>
      </c>
      <c r="E261" s="3">
        <v>224</v>
      </c>
      <c r="F261" s="3">
        <v>0</v>
      </c>
      <c r="G261" s="3">
        <v>37</v>
      </c>
      <c r="H261" s="3">
        <v>0</v>
      </c>
      <c r="I261" s="3">
        <v>0</v>
      </c>
      <c r="J261" s="80">
        <v>0</v>
      </c>
      <c r="K261" s="80">
        <v>0</v>
      </c>
      <c r="L261" s="80">
        <v>0</v>
      </c>
      <c r="M261" s="11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116"/>
      <c r="Z261" s="3"/>
      <c r="AA261" s="1">
        <f t="shared" si="107"/>
        <v>1738</v>
      </c>
      <c r="AB261" s="1">
        <f t="shared" si="107"/>
        <v>224</v>
      </c>
      <c r="AC261" s="1">
        <f t="shared" si="108"/>
        <v>37</v>
      </c>
      <c r="AD261" s="1">
        <f t="shared" si="109"/>
        <v>0</v>
      </c>
      <c r="AE261" s="1">
        <f t="shared" si="115"/>
        <v>8</v>
      </c>
      <c r="AF261" s="1">
        <f t="shared" si="110"/>
        <v>3</v>
      </c>
      <c r="AG261" s="1">
        <f t="shared" si="110"/>
        <v>0</v>
      </c>
      <c r="AH261" s="1">
        <f t="shared" si="110"/>
        <v>0</v>
      </c>
      <c r="AI261" s="1">
        <f t="shared" si="116"/>
        <v>11</v>
      </c>
      <c r="AJ261" s="9">
        <f t="shared" si="96"/>
        <v>0</v>
      </c>
      <c r="AK261" s="9">
        <f t="shared" si="97"/>
        <v>5.2199999999999998E-3</v>
      </c>
      <c r="AL261" s="9">
        <f t="shared" si="98"/>
        <v>4.4799999999999996E-3</v>
      </c>
      <c r="AM261" s="9">
        <f t="shared" si="99"/>
        <v>7.3999999999999999E-4</v>
      </c>
      <c r="AN261" s="9">
        <f t="shared" si="100"/>
        <v>0</v>
      </c>
      <c r="AO261" s="9">
        <f t="shared" si="101"/>
        <v>2.2000000000000001E-4</v>
      </c>
      <c r="AP261" s="1">
        <f t="shared" si="111"/>
        <v>0</v>
      </c>
      <c r="AQ261" s="1">
        <f t="shared" si="111"/>
        <v>0</v>
      </c>
      <c r="AS261" s="1">
        <f t="shared" si="112"/>
        <v>0</v>
      </c>
      <c r="AT261" s="1">
        <f t="shared" si="117"/>
        <v>0</v>
      </c>
      <c r="AU261" s="1">
        <f t="shared" si="102"/>
        <v>0</v>
      </c>
      <c r="AV261" s="9">
        <f t="shared" si="113"/>
        <v>0</v>
      </c>
      <c r="AW261" s="9">
        <f t="shared" si="103"/>
        <v>0</v>
      </c>
      <c r="AX261" s="9">
        <f t="shared" si="104"/>
        <v>0</v>
      </c>
      <c r="AY261" s="9">
        <f t="shared" si="105"/>
        <v>0</v>
      </c>
      <c r="AZ261" s="9">
        <f t="shared" si="106"/>
        <v>0</v>
      </c>
      <c r="BA261" s="1" t="e">
        <f t="shared" si="114"/>
        <v>#N/A</v>
      </c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M261" s="74"/>
      <c r="BT261" s="7"/>
      <c r="BU261" s="7"/>
      <c r="BV261" s="7"/>
      <c r="BW261" s="7"/>
      <c r="BX261" s="7"/>
      <c r="CA261" s="7"/>
      <c r="CB261" s="7"/>
      <c r="CC261" s="7"/>
      <c r="CD261" s="7"/>
      <c r="CE261" s="7"/>
      <c r="CF261" s="7"/>
      <c r="CG261" s="7"/>
    </row>
    <row r="262" spans="1:85" s="1" customFormat="1" x14ac:dyDescent="0.3">
      <c r="A262" s="7"/>
      <c r="B262" s="1">
        <f t="shared" si="95"/>
        <v>271</v>
      </c>
      <c r="C262" s="3">
        <v>63</v>
      </c>
      <c r="D262" s="3">
        <v>1728</v>
      </c>
      <c r="E262" s="3">
        <v>230</v>
      </c>
      <c r="F262" s="3">
        <v>0</v>
      </c>
      <c r="G262" s="3">
        <v>41</v>
      </c>
      <c r="H262" s="3">
        <v>0</v>
      </c>
      <c r="I262" s="3">
        <v>0</v>
      </c>
      <c r="J262" s="80">
        <v>0</v>
      </c>
      <c r="K262" s="80">
        <v>0</v>
      </c>
      <c r="L262" s="80">
        <v>0</v>
      </c>
      <c r="M262" s="11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116"/>
      <c r="Z262" s="3"/>
      <c r="AA262" s="1">
        <f t="shared" si="107"/>
        <v>1728</v>
      </c>
      <c r="AB262" s="1">
        <f t="shared" si="107"/>
        <v>230</v>
      </c>
      <c r="AC262" s="1">
        <f t="shared" si="108"/>
        <v>41</v>
      </c>
      <c r="AD262" s="1">
        <f t="shared" si="109"/>
        <v>0</v>
      </c>
      <c r="AE262" s="1">
        <f t="shared" si="115"/>
        <v>6</v>
      </c>
      <c r="AF262" s="1">
        <f t="shared" si="110"/>
        <v>4</v>
      </c>
      <c r="AG262" s="1">
        <f t="shared" si="110"/>
        <v>0</v>
      </c>
      <c r="AH262" s="1">
        <f t="shared" si="110"/>
        <v>0</v>
      </c>
      <c r="AI262" s="1">
        <f t="shared" si="116"/>
        <v>10</v>
      </c>
      <c r="AJ262" s="9">
        <f t="shared" si="96"/>
        <v>0</v>
      </c>
      <c r="AK262" s="9">
        <f t="shared" si="97"/>
        <v>5.4200000000000003E-3</v>
      </c>
      <c r="AL262" s="9">
        <f t="shared" si="98"/>
        <v>4.5999999999999999E-3</v>
      </c>
      <c r="AM262" s="9">
        <f t="shared" si="99"/>
        <v>8.1999999999999998E-4</v>
      </c>
      <c r="AN262" s="9">
        <f t="shared" si="100"/>
        <v>0</v>
      </c>
      <c r="AO262" s="9">
        <f t="shared" si="101"/>
        <v>2.0000000000000001E-4</v>
      </c>
      <c r="AP262" s="1">
        <f t="shared" si="111"/>
        <v>0</v>
      </c>
      <c r="AQ262" s="1">
        <f t="shared" si="111"/>
        <v>0</v>
      </c>
      <c r="AS262" s="1">
        <f t="shared" si="112"/>
        <v>0</v>
      </c>
      <c r="AT262" s="1">
        <f t="shared" si="117"/>
        <v>0</v>
      </c>
      <c r="AU262" s="1">
        <f t="shared" si="102"/>
        <v>0</v>
      </c>
      <c r="AV262" s="9">
        <f t="shared" si="113"/>
        <v>0</v>
      </c>
      <c r="AW262" s="9">
        <f t="shared" si="103"/>
        <v>0</v>
      </c>
      <c r="AX262" s="9">
        <f t="shared" si="104"/>
        <v>0</v>
      </c>
      <c r="AY262" s="9">
        <f t="shared" si="105"/>
        <v>0</v>
      </c>
      <c r="AZ262" s="9">
        <f t="shared" si="106"/>
        <v>0</v>
      </c>
      <c r="BA262" s="1" t="e">
        <f t="shared" si="114"/>
        <v>#N/A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M262" s="74"/>
      <c r="BT262" s="7"/>
      <c r="BU262" s="7"/>
      <c r="BV262" s="7"/>
      <c r="BW262" s="7"/>
      <c r="BX262" s="7"/>
      <c r="CA262" s="7"/>
      <c r="CB262" s="7"/>
      <c r="CC262" s="7"/>
      <c r="CD262" s="7"/>
      <c r="CE262" s="7"/>
      <c r="CF262" s="7"/>
      <c r="CG262" s="7"/>
    </row>
    <row r="263" spans="1:85" s="1" customFormat="1" x14ac:dyDescent="0.3">
      <c r="A263" s="7"/>
      <c r="B263" s="1">
        <f t="shared" si="95"/>
        <v>281</v>
      </c>
      <c r="C263" s="3">
        <v>64</v>
      </c>
      <c r="D263" s="3">
        <v>1718</v>
      </c>
      <c r="E263" s="3">
        <v>236</v>
      </c>
      <c r="F263" s="3">
        <v>0</v>
      </c>
      <c r="G263" s="3">
        <v>45</v>
      </c>
      <c r="H263" s="3">
        <v>0</v>
      </c>
      <c r="I263" s="3">
        <v>0</v>
      </c>
      <c r="J263" s="80">
        <v>0</v>
      </c>
      <c r="K263" s="80">
        <v>0</v>
      </c>
      <c r="L263" s="80">
        <v>0</v>
      </c>
      <c r="M263" s="11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116"/>
      <c r="Z263" s="3"/>
      <c r="AA263" s="1">
        <f t="shared" si="107"/>
        <v>1718</v>
      </c>
      <c r="AB263" s="1">
        <f t="shared" si="107"/>
        <v>236</v>
      </c>
      <c r="AC263" s="1">
        <f t="shared" si="108"/>
        <v>45</v>
      </c>
      <c r="AD263" s="1">
        <f t="shared" si="109"/>
        <v>0</v>
      </c>
      <c r="AE263" s="1">
        <f t="shared" si="115"/>
        <v>6</v>
      </c>
      <c r="AF263" s="1">
        <f t="shared" si="110"/>
        <v>4</v>
      </c>
      <c r="AG263" s="1">
        <f t="shared" si="110"/>
        <v>0</v>
      </c>
      <c r="AH263" s="1">
        <f t="shared" si="110"/>
        <v>0</v>
      </c>
      <c r="AI263" s="1">
        <f t="shared" si="116"/>
        <v>10</v>
      </c>
      <c r="AJ263" s="9">
        <f t="shared" si="96"/>
        <v>0</v>
      </c>
      <c r="AK263" s="9">
        <f t="shared" si="97"/>
        <v>5.62E-3</v>
      </c>
      <c r="AL263" s="9">
        <f t="shared" si="98"/>
        <v>4.7200000000000002E-3</v>
      </c>
      <c r="AM263" s="9">
        <f t="shared" si="99"/>
        <v>8.9999999999999998E-4</v>
      </c>
      <c r="AN263" s="9">
        <f t="shared" si="100"/>
        <v>0</v>
      </c>
      <c r="AO263" s="9">
        <f t="shared" si="101"/>
        <v>2.0000000000000001E-4</v>
      </c>
      <c r="AP263" s="1">
        <f t="shared" si="111"/>
        <v>0</v>
      </c>
      <c r="AQ263" s="1">
        <f t="shared" si="111"/>
        <v>0</v>
      </c>
      <c r="AS263" s="1">
        <f t="shared" si="112"/>
        <v>0</v>
      </c>
      <c r="AT263" s="1">
        <f t="shared" si="117"/>
        <v>0</v>
      </c>
      <c r="AU263" s="1">
        <f t="shared" si="102"/>
        <v>0</v>
      </c>
      <c r="AV263" s="9">
        <f t="shared" si="113"/>
        <v>0</v>
      </c>
      <c r="AW263" s="9">
        <f t="shared" si="103"/>
        <v>0</v>
      </c>
      <c r="AX263" s="9">
        <f t="shared" si="104"/>
        <v>0</v>
      </c>
      <c r="AY263" s="9">
        <f t="shared" si="105"/>
        <v>0</v>
      </c>
      <c r="AZ263" s="9">
        <f t="shared" si="106"/>
        <v>0</v>
      </c>
      <c r="BA263" s="1" t="e">
        <f t="shared" si="114"/>
        <v>#N/A</v>
      </c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M263" s="74"/>
      <c r="BT263" s="7"/>
      <c r="BU263" s="7"/>
      <c r="BV263" s="7"/>
      <c r="BW263" s="7"/>
      <c r="BX263" s="7"/>
      <c r="CA263" s="7"/>
      <c r="CB263" s="7"/>
      <c r="CC263" s="7"/>
      <c r="CD263" s="7"/>
      <c r="CE263" s="7"/>
      <c r="CF263" s="7"/>
      <c r="CG263" s="7"/>
    </row>
    <row r="264" spans="1:85" s="1" customFormat="1" x14ac:dyDescent="0.3">
      <c r="A264" s="7"/>
      <c r="B264" s="1">
        <f t="shared" si="95"/>
        <v>291</v>
      </c>
      <c r="C264" s="3">
        <v>65</v>
      </c>
      <c r="D264" s="3">
        <v>1707</v>
      </c>
      <c r="E264" s="3">
        <v>242</v>
      </c>
      <c r="F264" s="3">
        <v>0</v>
      </c>
      <c r="G264" s="3">
        <v>49</v>
      </c>
      <c r="H264" s="3">
        <v>0</v>
      </c>
      <c r="I264" s="3">
        <v>0</v>
      </c>
      <c r="J264" s="80">
        <v>0</v>
      </c>
      <c r="K264" s="80">
        <v>0</v>
      </c>
      <c r="L264" s="80">
        <v>0</v>
      </c>
      <c r="M264" s="11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116"/>
      <c r="Z264" s="3"/>
      <c r="AA264" s="1">
        <f t="shared" si="107"/>
        <v>1707</v>
      </c>
      <c r="AB264" s="1">
        <f t="shared" si="107"/>
        <v>242</v>
      </c>
      <c r="AC264" s="1">
        <f t="shared" si="108"/>
        <v>49</v>
      </c>
      <c r="AD264" s="1">
        <f t="shared" si="109"/>
        <v>0</v>
      </c>
      <c r="AE264" s="1">
        <f t="shared" si="115"/>
        <v>6</v>
      </c>
      <c r="AF264" s="1">
        <f t="shared" si="110"/>
        <v>4</v>
      </c>
      <c r="AG264" s="1">
        <f t="shared" si="110"/>
        <v>0</v>
      </c>
      <c r="AH264" s="1">
        <f t="shared" si="110"/>
        <v>0</v>
      </c>
      <c r="AI264" s="1">
        <f t="shared" si="116"/>
        <v>10</v>
      </c>
      <c r="AJ264" s="9">
        <f t="shared" si="96"/>
        <v>0</v>
      </c>
      <c r="AK264" s="9">
        <f t="shared" si="97"/>
        <v>5.8199999999999997E-3</v>
      </c>
      <c r="AL264" s="9">
        <f t="shared" si="98"/>
        <v>4.8399999999999997E-3</v>
      </c>
      <c r="AM264" s="9">
        <f t="shared" si="99"/>
        <v>9.7999999999999997E-4</v>
      </c>
      <c r="AN264" s="9">
        <f t="shared" si="100"/>
        <v>0</v>
      </c>
      <c r="AO264" s="9">
        <f t="shared" si="101"/>
        <v>2.0000000000000001E-4</v>
      </c>
      <c r="AP264" s="1">
        <f t="shared" si="111"/>
        <v>0</v>
      </c>
      <c r="AQ264" s="1">
        <f t="shared" si="111"/>
        <v>0</v>
      </c>
      <c r="AS264" s="1">
        <f t="shared" si="112"/>
        <v>0</v>
      </c>
      <c r="AT264" s="1">
        <f t="shared" si="117"/>
        <v>0</v>
      </c>
      <c r="AU264" s="1">
        <f t="shared" si="102"/>
        <v>0</v>
      </c>
      <c r="AV264" s="9">
        <f t="shared" si="113"/>
        <v>0</v>
      </c>
      <c r="AW264" s="9">
        <f t="shared" si="103"/>
        <v>0</v>
      </c>
      <c r="AX264" s="9">
        <f t="shared" si="104"/>
        <v>0</v>
      </c>
      <c r="AY264" s="9">
        <f t="shared" si="105"/>
        <v>0</v>
      </c>
      <c r="AZ264" s="9">
        <f t="shared" si="106"/>
        <v>0</v>
      </c>
      <c r="BA264" s="1" t="e">
        <f t="shared" si="114"/>
        <v>#N/A</v>
      </c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M264" s="74"/>
      <c r="BT264" s="7"/>
      <c r="BU264" s="7"/>
      <c r="BV264" s="7"/>
      <c r="BW264" s="7"/>
      <c r="BX264" s="7"/>
      <c r="CA264" s="7"/>
      <c r="CB264" s="7"/>
      <c r="CC264" s="7"/>
      <c r="CD264" s="7"/>
      <c r="CE264" s="7"/>
      <c r="CF264" s="7"/>
      <c r="CG264" s="7"/>
    </row>
    <row r="265" spans="1:85" s="1" customFormat="1" x14ac:dyDescent="0.3">
      <c r="A265" s="7"/>
      <c r="B265" s="1">
        <f t="shared" si="95"/>
        <v>301</v>
      </c>
      <c r="C265" s="3">
        <v>66</v>
      </c>
      <c r="D265" s="3">
        <v>1698</v>
      </c>
      <c r="E265" s="3">
        <v>246</v>
      </c>
      <c r="F265" s="3">
        <v>0</v>
      </c>
      <c r="G265" s="3">
        <v>55</v>
      </c>
      <c r="H265" s="3">
        <v>0</v>
      </c>
      <c r="I265" s="3">
        <v>0</v>
      </c>
      <c r="J265" s="80">
        <v>0</v>
      </c>
      <c r="K265" s="80">
        <v>0</v>
      </c>
      <c r="L265" s="80">
        <v>0</v>
      </c>
      <c r="M265" s="11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116"/>
      <c r="Z265" s="3"/>
      <c r="AA265" s="1">
        <f t="shared" si="107"/>
        <v>1698</v>
      </c>
      <c r="AB265" s="1">
        <f t="shared" si="107"/>
        <v>246</v>
      </c>
      <c r="AC265" s="1">
        <f t="shared" si="108"/>
        <v>55</v>
      </c>
      <c r="AD265" s="1">
        <f t="shared" si="109"/>
        <v>0</v>
      </c>
      <c r="AE265" s="1">
        <f t="shared" si="115"/>
        <v>4</v>
      </c>
      <c r="AF265" s="1">
        <f t="shared" si="110"/>
        <v>6</v>
      </c>
      <c r="AG265" s="1">
        <f t="shared" si="110"/>
        <v>0</v>
      </c>
      <c r="AH265" s="1">
        <f t="shared" si="110"/>
        <v>0</v>
      </c>
      <c r="AI265" s="1">
        <f t="shared" si="116"/>
        <v>10</v>
      </c>
      <c r="AJ265" s="9">
        <f t="shared" si="96"/>
        <v>0</v>
      </c>
      <c r="AK265" s="9">
        <f t="shared" si="97"/>
        <v>6.0200000000000002E-3</v>
      </c>
      <c r="AL265" s="9">
        <f t="shared" si="98"/>
        <v>4.9199999999999999E-3</v>
      </c>
      <c r="AM265" s="9">
        <f t="shared" si="99"/>
        <v>1.1000000000000001E-3</v>
      </c>
      <c r="AN265" s="9">
        <f t="shared" si="100"/>
        <v>0</v>
      </c>
      <c r="AO265" s="9">
        <f t="shared" si="101"/>
        <v>2.0000000000000001E-4</v>
      </c>
      <c r="AP265" s="1">
        <f t="shared" si="111"/>
        <v>0</v>
      </c>
      <c r="AQ265" s="1">
        <f t="shared" si="111"/>
        <v>0</v>
      </c>
      <c r="AS265" s="1">
        <f t="shared" si="112"/>
        <v>0</v>
      </c>
      <c r="AT265" s="1">
        <f t="shared" si="117"/>
        <v>0</v>
      </c>
      <c r="AU265" s="1">
        <f t="shared" si="102"/>
        <v>0</v>
      </c>
      <c r="AV265" s="9">
        <f t="shared" si="113"/>
        <v>0</v>
      </c>
      <c r="AW265" s="9">
        <f t="shared" si="103"/>
        <v>0</v>
      </c>
      <c r="AX265" s="9">
        <f t="shared" si="104"/>
        <v>0</v>
      </c>
      <c r="AY265" s="9">
        <f t="shared" si="105"/>
        <v>0</v>
      </c>
      <c r="AZ265" s="9">
        <f t="shared" si="106"/>
        <v>0</v>
      </c>
      <c r="BA265" s="1" t="e">
        <f t="shared" si="114"/>
        <v>#N/A</v>
      </c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M265" s="74"/>
      <c r="BT265" s="7"/>
      <c r="BU265" s="7"/>
      <c r="BV265" s="7"/>
      <c r="BW265" s="7"/>
      <c r="BX265" s="7"/>
      <c r="CA265" s="7"/>
      <c r="CB265" s="7"/>
      <c r="CC265" s="7"/>
      <c r="CD265" s="7"/>
      <c r="CE265" s="7"/>
      <c r="CF265" s="7"/>
      <c r="CG265" s="7"/>
    </row>
    <row r="266" spans="1:85" s="1" customFormat="1" x14ac:dyDescent="0.3">
      <c r="A266" s="7"/>
      <c r="B266" s="1">
        <f t="shared" si="95"/>
        <v>310</v>
      </c>
      <c r="C266" s="3">
        <v>67</v>
      </c>
      <c r="D266" s="3">
        <v>1689</v>
      </c>
      <c r="E266" s="3">
        <v>249</v>
      </c>
      <c r="F266" s="3">
        <v>0</v>
      </c>
      <c r="G266" s="3">
        <v>61</v>
      </c>
      <c r="H266" s="3">
        <v>0</v>
      </c>
      <c r="I266" s="3">
        <v>0</v>
      </c>
      <c r="J266" s="80">
        <v>0</v>
      </c>
      <c r="K266" s="80">
        <v>0</v>
      </c>
      <c r="L266" s="80">
        <v>0</v>
      </c>
      <c r="M266" s="11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116"/>
      <c r="Z266" s="3"/>
      <c r="AA266" s="1">
        <f t="shared" si="107"/>
        <v>1689</v>
      </c>
      <c r="AB266" s="1">
        <f t="shared" si="107"/>
        <v>249</v>
      </c>
      <c r="AC266" s="1">
        <f t="shared" si="108"/>
        <v>61</v>
      </c>
      <c r="AD266" s="1">
        <f t="shared" si="109"/>
        <v>0</v>
      </c>
      <c r="AE266" s="1">
        <f t="shared" si="115"/>
        <v>3</v>
      </c>
      <c r="AF266" s="1">
        <f t="shared" si="110"/>
        <v>6</v>
      </c>
      <c r="AG266" s="1">
        <f t="shared" si="110"/>
        <v>0</v>
      </c>
      <c r="AH266" s="1">
        <f t="shared" si="110"/>
        <v>0</v>
      </c>
      <c r="AI266" s="1">
        <f t="shared" si="116"/>
        <v>9</v>
      </c>
      <c r="AJ266" s="9">
        <f t="shared" si="96"/>
        <v>0</v>
      </c>
      <c r="AK266" s="9">
        <f t="shared" si="97"/>
        <v>6.1999999999999998E-3</v>
      </c>
      <c r="AL266" s="9">
        <f t="shared" si="98"/>
        <v>4.9800000000000001E-3</v>
      </c>
      <c r="AM266" s="9">
        <f t="shared" si="99"/>
        <v>1.2199999999999999E-3</v>
      </c>
      <c r="AN266" s="9">
        <f t="shared" si="100"/>
        <v>0</v>
      </c>
      <c r="AO266" s="9">
        <f t="shared" si="101"/>
        <v>1.8000000000000001E-4</v>
      </c>
      <c r="AP266" s="1">
        <f t="shared" si="111"/>
        <v>0</v>
      </c>
      <c r="AQ266" s="1">
        <f t="shared" si="111"/>
        <v>0</v>
      </c>
      <c r="AS266" s="1">
        <f t="shared" si="112"/>
        <v>0</v>
      </c>
      <c r="AT266" s="1">
        <f t="shared" si="117"/>
        <v>0</v>
      </c>
      <c r="AU266" s="1">
        <f t="shared" si="102"/>
        <v>0</v>
      </c>
      <c r="AV266" s="9">
        <f t="shared" si="113"/>
        <v>0</v>
      </c>
      <c r="AW266" s="9">
        <f t="shared" si="103"/>
        <v>0</v>
      </c>
      <c r="AX266" s="9">
        <f t="shared" si="104"/>
        <v>0</v>
      </c>
      <c r="AY266" s="9">
        <f t="shared" si="105"/>
        <v>0</v>
      </c>
      <c r="AZ266" s="9">
        <f t="shared" si="106"/>
        <v>0</v>
      </c>
      <c r="BA266" s="1" t="e">
        <f t="shared" si="114"/>
        <v>#N/A</v>
      </c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M266" s="74"/>
      <c r="BT266" s="7"/>
      <c r="BU266" s="7"/>
      <c r="BV266" s="7"/>
      <c r="BW266" s="7"/>
      <c r="BX266" s="7"/>
      <c r="CA266" s="7"/>
      <c r="CB266" s="7"/>
      <c r="CC266" s="7"/>
      <c r="CD266" s="7"/>
      <c r="CE266" s="7"/>
      <c r="CF266" s="7"/>
      <c r="CG266" s="7"/>
    </row>
    <row r="267" spans="1:85" s="1" customFormat="1" x14ac:dyDescent="0.3">
      <c r="A267" s="7"/>
      <c r="B267" s="1">
        <f t="shared" si="95"/>
        <v>319</v>
      </c>
      <c r="C267" s="3">
        <v>68</v>
      </c>
      <c r="D267" s="3">
        <v>1680</v>
      </c>
      <c r="E267" s="3">
        <v>252</v>
      </c>
      <c r="F267" s="3">
        <v>0</v>
      </c>
      <c r="G267" s="3">
        <v>67</v>
      </c>
      <c r="H267" s="3">
        <v>0</v>
      </c>
      <c r="I267" s="3">
        <v>0</v>
      </c>
      <c r="J267" s="80">
        <v>0</v>
      </c>
      <c r="K267" s="80">
        <v>0</v>
      </c>
      <c r="L267" s="80">
        <v>0</v>
      </c>
      <c r="M267" s="11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116"/>
      <c r="Z267" s="3"/>
      <c r="AA267" s="1">
        <f t="shared" si="107"/>
        <v>1680</v>
      </c>
      <c r="AB267" s="1">
        <f t="shared" si="107"/>
        <v>252</v>
      </c>
      <c r="AC267" s="1">
        <f t="shared" si="108"/>
        <v>67</v>
      </c>
      <c r="AD267" s="1">
        <f t="shared" si="109"/>
        <v>0</v>
      </c>
      <c r="AE267" s="1">
        <f t="shared" si="115"/>
        <v>3</v>
      </c>
      <c r="AF267" s="1">
        <f t="shared" si="110"/>
        <v>6</v>
      </c>
      <c r="AG267" s="1">
        <f t="shared" si="110"/>
        <v>0</v>
      </c>
      <c r="AH267" s="1">
        <f t="shared" si="110"/>
        <v>0</v>
      </c>
      <c r="AI267" s="1">
        <f t="shared" si="116"/>
        <v>9</v>
      </c>
      <c r="AJ267" s="9">
        <f t="shared" si="96"/>
        <v>0</v>
      </c>
      <c r="AK267" s="9">
        <f t="shared" si="97"/>
        <v>6.3800000000000003E-3</v>
      </c>
      <c r="AL267" s="9">
        <f t="shared" si="98"/>
        <v>5.0400000000000002E-3</v>
      </c>
      <c r="AM267" s="9">
        <f t="shared" si="99"/>
        <v>1.34E-3</v>
      </c>
      <c r="AN267" s="9">
        <f t="shared" si="100"/>
        <v>0</v>
      </c>
      <c r="AO267" s="9">
        <f t="shared" si="101"/>
        <v>1.8000000000000001E-4</v>
      </c>
      <c r="AP267" s="1">
        <f t="shared" si="111"/>
        <v>0</v>
      </c>
      <c r="AQ267" s="1">
        <f t="shared" si="111"/>
        <v>0</v>
      </c>
      <c r="AS267" s="1">
        <f t="shared" si="112"/>
        <v>0</v>
      </c>
      <c r="AT267" s="1">
        <f t="shared" si="117"/>
        <v>0</v>
      </c>
      <c r="AU267" s="1">
        <f t="shared" si="102"/>
        <v>0</v>
      </c>
      <c r="AV267" s="9">
        <f t="shared" si="113"/>
        <v>0</v>
      </c>
      <c r="AW267" s="9">
        <f t="shared" si="103"/>
        <v>0</v>
      </c>
      <c r="AX267" s="9">
        <f t="shared" si="104"/>
        <v>0</v>
      </c>
      <c r="AY267" s="9">
        <f t="shared" si="105"/>
        <v>0</v>
      </c>
      <c r="AZ267" s="9">
        <f t="shared" si="106"/>
        <v>0</v>
      </c>
      <c r="BA267" s="1" t="e">
        <f t="shared" si="114"/>
        <v>#N/A</v>
      </c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M267" s="74"/>
      <c r="BT267" s="7"/>
      <c r="BU267" s="7"/>
      <c r="BV267" s="7"/>
      <c r="BW267" s="7"/>
      <c r="BX267" s="7"/>
      <c r="CA267" s="7"/>
      <c r="CB267" s="7"/>
      <c r="CC267" s="7"/>
      <c r="CD267" s="7"/>
      <c r="CE267" s="7"/>
      <c r="CF267" s="7"/>
      <c r="CG267" s="7"/>
    </row>
    <row r="268" spans="1:85" s="1" customFormat="1" x14ac:dyDescent="0.3">
      <c r="A268" s="7"/>
      <c r="B268" s="1">
        <f t="shared" si="95"/>
        <v>327</v>
      </c>
      <c r="C268" s="3">
        <v>69</v>
      </c>
      <c r="D268" s="3">
        <v>1672</v>
      </c>
      <c r="E268" s="3">
        <v>254</v>
      </c>
      <c r="F268" s="3">
        <v>0</v>
      </c>
      <c r="G268" s="3">
        <v>73</v>
      </c>
      <c r="H268" s="3">
        <v>0</v>
      </c>
      <c r="I268" s="3">
        <v>0</v>
      </c>
      <c r="J268" s="80">
        <v>0</v>
      </c>
      <c r="K268" s="80">
        <v>0</v>
      </c>
      <c r="L268" s="80">
        <v>0</v>
      </c>
      <c r="M268" s="11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116"/>
      <c r="Z268" s="3"/>
      <c r="AA268" s="1">
        <f t="shared" si="107"/>
        <v>1672</v>
      </c>
      <c r="AB268" s="1">
        <f t="shared" si="107"/>
        <v>254</v>
      </c>
      <c r="AC268" s="1">
        <f t="shared" si="108"/>
        <v>73</v>
      </c>
      <c r="AD268" s="1">
        <f t="shared" si="109"/>
        <v>0</v>
      </c>
      <c r="AE268" s="1">
        <f t="shared" si="115"/>
        <v>2</v>
      </c>
      <c r="AF268" s="1">
        <f t="shared" si="110"/>
        <v>6</v>
      </c>
      <c r="AG268" s="1">
        <f t="shared" si="110"/>
        <v>0</v>
      </c>
      <c r="AH268" s="1">
        <f t="shared" si="110"/>
        <v>0</v>
      </c>
      <c r="AI268" s="1">
        <f t="shared" si="116"/>
        <v>8</v>
      </c>
      <c r="AJ268" s="9">
        <f t="shared" si="96"/>
        <v>0</v>
      </c>
      <c r="AK268" s="9">
        <f t="shared" si="97"/>
        <v>6.5399999999999998E-3</v>
      </c>
      <c r="AL268" s="9">
        <f t="shared" si="98"/>
        <v>5.0800000000000003E-3</v>
      </c>
      <c r="AM268" s="9">
        <f t="shared" si="99"/>
        <v>1.4599999999999999E-3</v>
      </c>
      <c r="AN268" s="9">
        <f t="shared" si="100"/>
        <v>0</v>
      </c>
      <c r="AO268" s="9">
        <f t="shared" si="101"/>
        <v>1.6000000000000001E-4</v>
      </c>
      <c r="AP268" s="1">
        <f t="shared" si="111"/>
        <v>0</v>
      </c>
      <c r="AQ268" s="1">
        <f t="shared" si="111"/>
        <v>0</v>
      </c>
      <c r="AS268" s="1">
        <f t="shared" si="112"/>
        <v>0</v>
      </c>
      <c r="AT268" s="1">
        <f t="shared" si="117"/>
        <v>0</v>
      </c>
      <c r="AU268" s="1">
        <f t="shared" si="102"/>
        <v>0</v>
      </c>
      <c r="AV268" s="9">
        <f t="shared" si="113"/>
        <v>0</v>
      </c>
      <c r="AW268" s="9">
        <f t="shared" si="103"/>
        <v>0</v>
      </c>
      <c r="AX268" s="9">
        <f t="shared" si="104"/>
        <v>0</v>
      </c>
      <c r="AY268" s="9">
        <f t="shared" si="105"/>
        <v>0</v>
      </c>
      <c r="AZ268" s="9">
        <f t="shared" si="106"/>
        <v>0</v>
      </c>
      <c r="BA268" s="1" t="e">
        <f t="shared" si="114"/>
        <v>#N/A</v>
      </c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M268" s="74"/>
      <c r="BT268" s="7"/>
      <c r="BU268" s="7"/>
      <c r="BV268" s="7"/>
      <c r="BW268" s="7"/>
      <c r="BX268" s="7"/>
      <c r="CA268" s="7"/>
      <c r="CB268" s="7"/>
      <c r="CC268" s="7"/>
      <c r="CD268" s="7"/>
      <c r="CE268" s="7"/>
      <c r="CF268" s="7"/>
      <c r="CG268" s="7"/>
    </row>
    <row r="269" spans="1:85" s="1" customFormat="1" x14ac:dyDescent="0.3">
      <c r="A269" s="7"/>
      <c r="B269" s="1">
        <f t="shared" si="95"/>
        <v>334</v>
      </c>
      <c r="C269" s="3">
        <v>70</v>
      </c>
      <c r="D269" s="3">
        <v>1664</v>
      </c>
      <c r="E269" s="3">
        <v>254</v>
      </c>
      <c r="F269" s="3">
        <v>0</v>
      </c>
      <c r="G269" s="3">
        <v>80</v>
      </c>
      <c r="H269" s="3">
        <v>0</v>
      </c>
      <c r="I269" s="3">
        <v>0</v>
      </c>
      <c r="J269" s="80">
        <v>0</v>
      </c>
      <c r="K269" s="80">
        <v>0</v>
      </c>
      <c r="L269" s="80">
        <v>0</v>
      </c>
      <c r="M269" s="11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116"/>
      <c r="Z269" s="3"/>
      <c r="AA269" s="1">
        <f t="shared" si="107"/>
        <v>1664</v>
      </c>
      <c r="AB269" s="1">
        <f t="shared" si="107"/>
        <v>254</v>
      </c>
      <c r="AC269" s="1">
        <f t="shared" si="108"/>
        <v>80</v>
      </c>
      <c r="AD269" s="1">
        <f t="shared" si="109"/>
        <v>0</v>
      </c>
      <c r="AE269" s="1">
        <f t="shared" si="115"/>
        <v>0</v>
      </c>
      <c r="AF269" s="1">
        <f t="shared" si="110"/>
        <v>7</v>
      </c>
      <c r="AG269" s="1">
        <f t="shared" si="110"/>
        <v>0</v>
      </c>
      <c r="AH269" s="1">
        <f t="shared" si="110"/>
        <v>0</v>
      </c>
      <c r="AI269" s="1">
        <f t="shared" si="116"/>
        <v>7</v>
      </c>
      <c r="AJ269" s="9">
        <f t="shared" si="96"/>
        <v>0</v>
      </c>
      <c r="AK269" s="9">
        <f t="shared" si="97"/>
        <v>6.6800000000000002E-3</v>
      </c>
      <c r="AL269" s="9">
        <f t="shared" si="98"/>
        <v>5.0800000000000003E-3</v>
      </c>
      <c r="AM269" s="9">
        <f t="shared" si="99"/>
        <v>1.6000000000000001E-3</v>
      </c>
      <c r="AN269" s="9">
        <f t="shared" si="100"/>
        <v>0</v>
      </c>
      <c r="AO269" s="9">
        <f t="shared" si="101"/>
        <v>1.3999999999999999E-4</v>
      </c>
      <c r="AP269" s="1">
        <f t="shared" si="111"/>
        <v>0</v>
      </c>
      <c r="AQ269" s="1">
        <f t="shared" si="111"/>
        <v>0</v>
      </c>
      <c r="AS269" s="1">
        <f t="shared" si="112"/>
        <v>0</v>
      </c>
      <c r="AT269" s="1">
        <f t="shared" si="117"/>
        <v>0</v>
      </c>
      <c r="AU269" s="1">
        <f t="shared" si="102"/>
        <v>0</v>
      </c>
      <c r="AV269" s="9">
        <f t="shared" si="113"/>
        <v>0</v>
      </c>
      <c r="AW269" s="9">
        <f t="shared" si="103"/>
        <v>0</v>
      </c>
      <c r="AX269" s="9">
        <f t="shared" si="104"/>
        <v>0</v>
      </c>
      <c r="AY269" s="9">
        <f t="shared" si="105"/>
        <v>0</v>
      </c>
      <c r="AZ269" s="9">
        <f t="shared" si="106"/>
        <v>0</v>
      </c>
      <c r="BA269" s="1" t="e">
        <f t="shared" si="114"/>
        <v>#N/A</v>
      </c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M269" s="74"/>
      <c r="BT269" s="7"/>
      <c r="BU269" s="7"/>
      <c r="BV269" s="7"/>
      <c r="BW269" s="7"/>
      <c r="BX269" s="7"/>
      <c r="CA269" s="7"/>
      <c r="CB269" s="7"/>
      <c r="CC269" s="7"/>
      <c r="CD269" s="7"/>
      <c r="CE269" s="7"/>
      <c r="CF269" s="7"/>
      <c r="CG269" s="7"/>
    </row>
    <row r="270" spans="1:85" s="1" customFormat="1" x14ac:dyDescent="0.3">
      <c r="A270" s="7"/>
      <c r="B270" s="1">
        <f t="shared" ref="B270:B333" si="118">IF(C270="",NA(),E270+G270+H270+I270)</f>
        <v>343</v>
      </c>
      <c r="C270" s="3">
        <v>71</v>
      </c>
      <c r="D270" s="3">
        <v>1656</v>
      </c>
      <c r="E270" s="3">
        <v>255</v>
      </c>
      <c r="F270" s="3">
        <v>0</v>
      </c>
      <c r="G270" s="3">
        <v>88</v>
      </c>
      <c r="H270" s="3">
        <v>0</v>
      </c>
      <c r="I270" s="3">
        <v>0</v>
      </c>
      <c r="J270" s="80">
        <v>0</v>
      </c>
      <c r="K270" s="80">
        <v>0</v>
      </c>
      <c r="L270" s="80">
        <v>0</v>
      </c>
      <c r="M270" s="11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116"/>
      <c r="Z270" s="3"/>
      <c r="AA270" s="1">
        <f t="shared" si="107"/>
        <v>1656</v>
      </c>
      <c r="AB270" s="1">
        <f t="shared" si="107"/>
        <v>255</v>
      </c>
      <c r="AC270" s="1">
        <f t="shared" si="108"/>
        <v>88</v>
      </c>
      <c r="AD270" s="1">
        <f t="shared" si="109"/>
        <v>0</v>
      </c>
      <c r="AE270" s="1">
        <f t="shared" si="115"/>
        <v>1</v>
      </c>
      <c r="AF270" s="1">
        <f t="shared" si="110"/>
        <v>8</v>
      </c>
      <c r="AG270" s="1">
        <f t="shared" si="110"/>
        <v>0</v>
      </c>
      <c r="AH270" s="1">
        <f t="shared" si="110"/>
        <v>0</v>
      </c>
      <c r="AI270" s="1">
        <f t="shared" si="116"/>
        <v>9</v>
      </c>
      <c r="AJ270" s="9">
        <f t="shared" ref="AJ270:AJ333" si="119">IF(OR(ISNA(B270),B270=0),NA(),I270/B270)</f>
        <v>0</v>
      </c>
      <c r="AK270" s="9">
        <f t="shared" ref="AK270:AK333" si="120">IF(OR(ISNA(B270),B270=0),NA(),B270/$AK$11)</f>
        <v>6.8599999999999998E-3</v>
      </c>
      <c r="AL270" s="9">
        <f t="shared" ref="AL270:AL333" si="121">IF(OR(ISNA(B270),B270=0),NA(),E270/$AK$11)</f>
        <v>5.1000000000000004E-3</v>
      </c>
      <c r="AM270" s="9">
        <f t="shared" ref="AM270:AM333" si="122">IF(OR(ISNA(B270),B270=0),NA(),G270/$AK$11)</f>
        <v>1.7600000000000001E-3</v>
      </c>
      <c r="AN270" s="9">
        <f t="shared" ref="AN270:AN333" si="123">IF(OR(ISNA(B270),B270=0),NA(),I270/$AK$11)</f>
        <v>0</v>
      </c>
      <c r="AO270" s="9">
        <f t="shared" ref="AO270:AO333" si="124">+IF(OR(ISNA(B270),B270=0),NA(),AI270/$AK$11)</f>
        <v>1.8000000000000001E-4</v>
      </c>
      <c r="AP270" s="1">
        <f t="shared" si="111"/>
        <v>0</v>
      </c>
      <c r="AQ270" s="1">
        <f t="shared" si="111"/>
        <v>0</v>
      </c>
      <c r="AS270" s="1">
        <f t="shared" si="112"/>
        <v>0</v>
      </c>
      <c r="AT270" s="1">
        <f t="shared" si="117"/>
        <v>0</v>
      </c>
      <c r="AU270" s="1">
        <f t="shared" ref="AU270:AU333" si="125">IF(C270="",NA(),V270+W270+X270)</f>
        <v>0</v>
      </c>
      <c r="AV270" s="9">
        <f t="shared" si="113"/>
        <v>0</v>
      </c>
      <c r="AW270" s="9">
        <f t="shared" ref="AW270:AW333" si="126">IF(OR(ISNA(B270),B270=0),NA(),V270/$AK$11)</f>
        <v>0</v>
      </c>
      <c r="AX270" s="9">
        <f t="shared" ref="AX270:AX333" si="127">IF(OR(ISNA(B270),B270=0),NA(),W270/$AK$11)</f>
        <v>0</v>
      </c>
      <c r="AY270" s="9">
        <f t="shared" ref="AY270:AY333" si="128">IF(OR(ISNA(B270),B270=0),NA(),X270/$AK$11)</f>
        <v>0</v>
      </c>
      <c r="AZ270" s="9">
        <f t="shared" ref="AZ270:AZ333" si="129">IF(OR(ISNA(B270),B270=0),NA(),AT270/$AK$11)</f>
        <v>0</v>
      </c>
      <c r="BA270" s="1" t="e">
        <f t="shared" si="114"/>
        <v>#N/A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M270" s="74"/>
      <c r="BT270" s="7"/>
      <c r="BU270" s="7"/>
      <c r="BV270" s="7"/>
      <c r="BW270" s="7"/>
      <c r="BX270" s="7"/>
      <c r="CA270" s="7"/>
      <c r="CB270" s="7"/>
      <c r="CC270" s="7"/>
      <c r="CD270" s="7"/>
      <c r="CE270" s="7"/>
      <c r="CF270" s="7"/>
      <c r="CG270" s="7"/>
    </row>
    <row r="271" spans="1:85" s="1" customFormat="1" x14ac:dyDescent="0.3">
      <c r="A271" s="7"/>
      <c r="B271" s="1">
        <f t="shared" si="118"/>
        <v>351</v>
      </c>
      <c r="C271" s="3">
        <v>72</v>
      </c>
      <c r="D271" s="3">
        <v>1647</v>
      </c>
      <c r="E271" s="3">
        <v>256</v>
      </c>
      <c r="F271" s="3">
        <v>0</v>
      </c>
      <c r="G271" s="3">
        <v>95</v>
      </c>
      <c r="H271" s="3">
        <v>0</v>
      </c>
      <c r="I271" s="3">
        <v>0</v>
      </c>
      <c r="J271" s="80">
        <v>0</v>
      </c>
      <c r="K271" s="80">
        <v>0</v>
      </c>
      <c r="L271" s="80">
        <v>0</v>
      </c>
      <c r="M271" s="11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116"/>
      <c r="Z271" s="3"/>
      <c r="AA271" s="1">
        <f t="shared" ref="AA271:AB334" si="130">+D271+U271</f>
        <v>1647</v>
      </c>
      <c r="AB271" s="1">
        <f t="shared" si="130"/>
        <v>256</v>
      </c>
      <c r="AC271" s="1">
        <f t="shared" ref="AC271:AC334" si="131">+G271+W271</f>
        <v>95</v>
      </c>
      <c r="AD271" s="1">
        <f t="shared" ref="AD271:AD334" si="132">+I271+X271</f>
        <v>0</v>
      </c>
      <c r="AE271" s="1">
        <f t="shared" si="115"/>
        <v>1</v>
      </c>
      <c r="AF271" s="1">
        <f t="shared" ref="AF271:AH334" si="133">IF($C271="","",G271-G270)</f>
        <v>7</v>
      </c>
      <c r="AG271" s="1">
        <f t="shared" si="133"/>
        <v>0</v>
      </c>
      <c r="AH271" s="1">
        <f t="shared" si="133"/>
        <v>0</v>
      </c>
      <c r="AI271" s="1">
        <f t="shared" si="116"/>
        <v>8</v>
      </c>
      <c r="AJ271" s="9">
        <f t="shared" si="119"/>
        <v>0</v>
      </c>
      <c r="AK271" s="9">
        <f t="shared" si="120"/>
        <v>7.0200000000000002E-3</v>
      </c>
      <c r="AL271" s="9">
        <f t="shared" si="121"/>
        <v>5.1200000000000004E-3</v>
      </c>
      <c r="AM271" s="9">
        <f t="shared" si="122"/>
        <v>1.9E-3</v>
      </c>
      <c r="AN271" s="9">
        <f t="shared" si="123"/>
        <v>0</v>
      </c>
      <c r="AO271" s="9">
        <f t="shared" si="124"/>
        <v>1.6000000000000001E-4</v>
      </c>
      <c r="AP271" s="1">
        <f t="shared" ref="AP271:AQ334" si="134">IF($C271="","",V271-V270)</f>
        <v>0</v>
      </c>
      <c r="AQ271" s="1">
        <f t="shared" si="134"/>
        <v>0</v>
      </c>
      <c r="AS271" s="1">
        <f t="shared" ref="AS271:AS334" si="135">IF($C271="","",X271-X270)</f>
        <v>0</v>
      </c>
      <c r="AT271" s="1">
        <f t="shared" si="117"/>
        <v>0</v>
      </c>
      <c r="AU271" s="1">
        <f t="shared" si="125"/>
        <v>0</v>
      </c>
      <c r="AV271" s="9">
        <f t="shared" ref="AV271:AV334" si="136">IF(OR(ISNA(B271),B271=0),NA(),AU271/$AK$11)</f>
        <v>0</v>
      </c>
      <c r="AW271" s="9">
        <f t="shared" si="126"/>
        <v>0</v>
      </c>
      <c r="AX271" s="9">
        <f t="shared" si="127"/>
        <v>0</v>
      </c>
      <c r="AY271" s="9">
        <f t="shared" si="128"/>
        <v>0</v>
      </c>
      <c r="AZ271" s="9">
        <f t="shared" si="129"/>
        <v>0</v>
      </c>
      <c r="BA271" s="1" t="e">
        <f t="shared" ref="BA271:BA334" si="137">IF(OR(ISNA(AU271),AU271=0),NA(),X271/AU271)</f>
        <v>#N/A</v>
      </c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M271" s="74"/>
      <c r="BT271" s="7"/>
      <c r="BU271" s="7"/>
      <c r="BV271" s="7"/>
      <c r="BW271" s="7"/>
      <c r="BX271" s="7"/>
      <c r="CA271" s="7"/>
      <c r="CB271" s="7"/>
      <c r="CC271" s="7"/>
      <c r="CD271" s="7"/>
      <c r="CE271" s="7"/>
      <c r="CF271" s="7"/>
      <c r="CG271" s="7"/>
    </row>
    <row r="272" spans="1:85" s="1" customFormat="1" x14ac:dyDescent="0.3">
      <c r="A272" s="7"/>
      <c r="B272" s="1">
        <f t="shared" si="118"/>
        <v>358</v>
      </c>
      <c r="C272" s="3">
        <v>73</v>
      </c>
      <c r="D272" s="3">
        <v>1640</v>
      </c>
      <c r="E272" s="3">
        <v>254</v>
      </c>
      <c r="F272" s="3">
        <v>0</v>
      </c>
      <c r="G272" s="3">
        <v>104</v>
      </c>
      <c r="H272" s="3">
        <v>0</v>
      </c>
      <c r="I272" s="3">
        <v>0</v>
      </c>
      <c r="J272" s="80">
        <v>0</v>
      </c>
      <c r="K272" s="80">
        <v>0</v>
      </c>
      <c r="L272" s="80">
        <v>0</v>
      </c>
      <c r="M272" s="11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116"/>
      <c r="Z272" s="3"/>
      <c r="AA272" s="1">
        <f t="shared" si="130"/>
        <v>1640</v>
      </c>
      <c r="AB272" s="1">
        <f t="shared" si="130"/>
        <v>254</v>
      </c>
      <c r="AC272" s="1">
        <f t="shared" si="131"/>
        <v>104</v>
      </c>
      <c r="AD272" s="1">
        <f t="shared" si="132"/>
        <v>0</v>
      </c>
      <c r="AE272" s="1">
        <f t="shared" ref="AE272:AE335" si="138">IF($C272="","",E272-E271)</f>
        <v>-2</v>
      </c>
      <c r="AF272" s="1">
        <f t="shared" si="133"/>
        <v>9</v>
      </c>
      <c r="AG272" s="1">
        <f t="shared" si="133"/>
        <v>0</v>
      </c>
      <c r="AH272" s="1">
        <f t="shared" si="133"/>
        <v>0</v>
      </c>
      <c r="AI272" s="1">
        <f t="shared" ref="AI272:AI335" si="139">IF(OR($C272="",ISNA($C272)),NA(),AE272+AF272+AG272+AH272)</f>
        <v>7</v>
      </c>
      <c r="AJ272" s="9">
        <f t="shared" si="119"/>
        <v>0</v>
      </c>
      <c r="AK272" s="9">
        <f t="shared" si="120"/>
        <v>7.1599999999999997E-3</v>
      </c>
      <c r="AL272" s="9">
        <f t="shared" si="121"/>
        <v>5.0800000000000003E-3</v>
      </c>
      <c r="AM272" s="9">
        <f t="shared" si="122"/>
        <v>2.0799999999999998E-3</v>
      </c>
      <c r="AN272" s="9">
        <f t="shared" si="123"/>
        <v>0</v>
      </c>
      <c r="AO272" s="9">
        <f t="shared" si="124"/>
        <v>1.3999999999999999E-4</v>
      </c>
      <c r="AP272" s="1">
        <f t="shared" si="134"/>
        <v>0</v>
      </c>
      <c r="AQ272" s="1">
        <f t="shared" si="134"/>
        <v>0</v>
      </c>
      <c r="AS272" s="1">
        <f t="shared" si="135"/>
        <v>0</v>
      </c>
      <c r="AT272" s="1">
        <f t="shared" ref="AT272:AT335" si="140">IF(OR($C272="",ISNA($C272)),NA(),AP272+AQ272+AR272+AS272)</f>
        <v>0</v>
      </c>
      <c r="AU272" s="1">
        <f t="shared" si="125"/>
        <v>0</v>
      </c>
      <c r="AV272" s="9">
        <f t="shared" si="136"/>
        <v>0</v>
      </c>
      <c r="AW272" s="9">
        <f t="shared" si="126"/>
        <v>0</v>
      </c>
      <c r="AX272" s="9">
        <f t="shared" si="127"/>
        <v>0</v>
      </c>
      <c r="AY272" s="9">
        <f t="shared" si="128"/>
        <v>0</v>
      </c>
      <c r="AZ272" s="9">
        <f t="shared" si="129"/>
        <v>0</v>
      </c>
      <c r="BA272" s="1" t="e">
        <f t="shared" si="137"/>
        <v>#N/A</v>
      </c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M272" s="74"/>
      <c r="BT272" s="7"/>
      <c r="BU272" s="7"/>
      <c r="BV272" s="7"/>
      <c r="BW272" s="7"/>
      <c r="BX272" s="7"/>
      <c r="CA272" s="7"/>
      <c r="CB272" s="7"/>
      <c r="CC272" s="7"/>
      <c r="CD272" s="7"/>
      <c r="CE272" s="7"/>
      <c r="CF272" s="7"/>
      <c r="CG272" s="7"/>
    </row>
    <row r="273" spans="1:85" s="1" customFormat="1" x14ac:dyDescent="0.3">
      <c r="A273" s="7"/>
      <c r="B273" s="1">
        <f t="shared" si="118"/>
        <v>365</v>
      </c>
      <c r="C273" s="3">
        <v>74</v>
      </c>
      <c r="D273" s="3">
        <v>1633</v>
      </c>
      <c r="E273" s="3">
        <v>253</v>
      </c>
      <c r="F273" s="3">
        <v>0</v>
      </c>
      <c r="G273" s="3">
        <v>112</v>
      </c>
      <c r="H273" s="3">
        <v>0</v>
      </c>
      <c r="I273" s="3">
        <v>0</v>
      </c>
      <c r="J273" s="80">
        <v>0</v>
      </c>
      <c r="K273" s="80">
        <v>0</v>
      </c>
      <c r="L273" s="80">
        <v>0</v>
      </c>
      <c r="M273" s="11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116"/>
      <c r="Z273" s="3"/>
      <c r="AA273" s="1">
        <f t="shared" si="130"/>
        <v>1633</v>
      </c>
      <c r="AB273" s="1">
        <f t="shared" si="130"/>
        <v>253</v>
      </c>
      <c r="AC273" s="1">
        <f t="shared" si="131"/>
        <v>112</v>
      </c>
      <c r="AD273" s="1">
        <f t="shared" si="132"/>
        <v>0</v>
      </c>
      <c r="AE273" s="1">
        <f t="shared" si="138"/>
        <v>-1</v>
      </c>
      <c r="AF273" s="1">
        <f t="shared" si="133"/>
        <v>8</v>
      </c>
      <c r="AG273" s="1">
        <f t="shared" si="133"/>
        <v>0</v>
      </c>
      <c r="AH273" s="1">
        <f t="shared" si="133"/>
        <v>0</v>
      </c>
      <c r="AI273" s="1">
        <f t="shared" si="139"/>
        <v>7</v>
      </c>
      <c r="AJ273" s="9">
        <f t="shared" si="119"/>
        <v>0</v>
      </c>
      <c r="AK273" s="9">
        <f t="shared" si="120"/>
        <v>7.3000000000000001E-3</v>
      </c>
      <c r="AL273" s="9">
        <f t="shared" si="121"/>
        <v>5.0600000000000003E-3</v>
      </c>
      <c r="AM273" s="9">
        <f t="shared" si="122"/>
        <v>2.2399999999999998E-3</v>
      </c>
      <c r="AN273" s="9">
        <f t="shared" si="123"/>
        <v>0</v>
      </c>
      <c r="AO273" s="9">
        <f t="shared" si="124"/>
        <v>1.3999999999999999E-4</v>
      </c>
      <c r="AP273" s="1">
        <f t="shared" si="134"/>
        <v>0</v>
      </c>
      <c r="AQ273" s="1">
        <f t="shared" si="134"/>
        <v>0</v>
      </c>
      <c r="AS273" s="1">
        <f t="shared" si="135"/>
        <v>0</v>
      </c>
      <c r="AT273" s="1">
        <f t="shared" si="140"/>
        <v>0</v>
      </c>
      <c r="AU273" s="1">
        <f t="shared" si="125"/>
        <v>0</v>
      </c>
      <c r="AV273" s="9">
        <f t="shared" si="136"/>
        <v>0</v>
      </c>
      <c r="AW273" s="9">
        <f t="shared" si="126"/>
        <v>0</v>
      </c>
      <c r="AX273" s="9">
        <f t="shared" si="127"/>
        <v>0</v>
      </c>
      <c r="AY273" s="9">
        <f t="shared" si="128"/>
        <v>0</v>
      </c>
      <c r="AZ273" s="9">
        <f t="shared" si="129"/>
        <v>0</v>
      </c>
      <c r="BA273" s="1" t="e">
        <f t="shared" si="137"/>
        <v>#N/A</v>
      </c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M273" s="74"/>
      <c r="BT273" s="7"/>
      <c r="BU273" s="7"/>
      <c r="BV273" s="7"/>
      <c r="BW273" s="7"/>
      <c r="BX273" s="7"/>
      <c r="CA273" s="7"/>
      <c r="CB273" s="7"/>
      <c r="CC273" s="7"/>
      <c r="CD273" s="7"/>
      <c r="CE273" s="7"/>
      <c r="CF273" s="7"/>
      <c r="CG273" s="7"/>
    </row>
    <row r="274" spans="1:85" s="1" customFormat="1" x14ac:dyDescent="0.3">
      <c r="A274" s="7"/>
      <c r="B274" s="1">
        <f t="shared" si="118"/>
        <v>374</v>
      </c>
      <c r="C274" s="3">
        <v>75</v>
      </c>
      <c r="D274" s="3">
        <v>1625</v>
      </c>
      <c r="E274" s="3">
        <v>253</v>
      </c>
      <c r="F274" s="3">
        <v>0</v>
      </c>
      <c r="G274" s="3">
        <v>121</v>
      </c>
      <c r="H274" s="3">
        <v>0</v>
      </c>
      <c r="I274" s="3">
        <v>0</v>
      </c>
      <c r="J274" s="80">
        <v>0</v>
      </c>
      <c r="K274" s="80">
        <v>0</v>
      </c>
      <c r="L274" s="80">
        <v>0</v>
      </c>
      <c r="M274" s="11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116"/>
      <c r="Z274" s="3"/>
      <c r="AA274" s="1">
        <f t="shared" si="130"/>
        <v>1625</v>
      </c>
      <c r="AB274" s="1">
        <f t="shared" si="130"/>
        <v>253</v>
      </c>
      <c r="AC274" s="1">
        <f t="shared" si="131"/>
        <v>121</v>
      </c>
      <c r="AD274" s="1">
        <f t="shared" si="132"/>
        <v>0</v>
      </c>
      <c r="AE274" s="1">
        <f t="shared" si="138"/>
        <v>0</v>
      </c>
      <c r="AF274" s="1">
        <f t="shared" si="133"/>
        <v>9</v>
      </c>
      <c r="AG274" s="1">
        <f t="shared" si="133"/>
        <v>0</v>
      </c>
      <c r="AH274" s="1">
        <f t="shared" si="133"/>
        <v>0</v>
      </c>
      <c r="AI274" s="1">
        <f t="shared" si="139"/>
        <v>9</v>
      </c>
      <c r="AJ274" s="9">
        <f t="shared" si="119"/>
        <v>0</v>
      </c>
      <c r="AK274" s="9">
        <f t="shared" si="120"/>
        <v>7.4799999999999997E-3</v>
      </c>
      <c r="AL274" s="9">
        <f t="shared" si="121"/>
        <v>5.0600000000000003E-3</v>
      </c>
      <c r="AM274" s="9">
        <f t="shared" si="122"/>
        <v>2.4199999999999998E-3</v>
      </c>
      <c r="AN274" s="9">
        <f t="shared" si="123"/>
        <v>0</v>
      </c>
      <c r="AO274" s="9">
        <f t="shared" si="124"/>
        <v>1.8000000000000001E-4</v>
      </c>
      <c r="AP274" s="1">
        <f t="shared" si="134"/>
        <v>0</v>
      </c>
      <c r="AQ274" s="1">
        <f t="shared" si="134"/>
        <v>0</v>
      </c>
      <c r="AS274" s="1">
        <f t="shared" si="135"/>
        <v>0</v>
      </c>
      <c r="AT274" s="1">
        <f t="shared" si="140"/>
        <v>0</v>
      </c>
      <c r="AU274" s="1">
        <f t="shared" si="125"/>
        <v>0</v>
      </c>
      <c r="AV274" s="9">
        <f t="shared" si="136"/>
        <v>0</v>
      </c>
      <c r="AW274" s="9">
        <f t="shared" si="126"/>
        <v>0</v>
      </c>
      <c r="AX274" s="9">
        <f t="shared" si="127"/>
        <v>0</v>
      </c>
      <c r="AY274" s="9">
        <f t="shared" si="128"/>
        <v>0</v>
      </c>
      <c r="AZ274" s="9">
        <f t="shared" si="129"/>
        <v>0</v>
      </c>
      <c r="BA274" s="1" t="e">
        <f t="shared" si="137"/>
        <v>#N/A</v>
      </c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M274" s="74"/>
      <c r="BT274" s="7"/>
      <c r="BU274" s="7"/>
      <c r="BV274" s="7"/>
      <c r="BW274" s="7"/>
      <c r="BX274" s="7"/>
      <c r="CA274" s="7"/>
      <c r="CB274" s="7"/>
      <c r="CC274" s="7"/>
      <c r="CD274" s="7"/>
      <c r="CE274" s="7"/>
      <c r="CF274" s="7"/>
      <c r="CG274" s="7"/>
    </row>
    <row r="275" spans="1:85" s="1" customFormat="1" x14ac:dyDescent="0.3">
      <c r="A275" s="7"/>
      <c r="B275" s="1">
        <f t="shared" si="118"/>
        <v>381</v>
      </c>
      <c r="C275" s="3">
        <v>76</v>
      </c>
      <c r="D275" s="3">
        <v>1617</v>
      </c>
      <c r="E275" s="3">
        <v>251</v>
      </c>
      <c r="F275" s="3">
        <v>0</v>
      </c>
      <c r="G275" s="3">
        <v>130</v>
      </c>
      <c r="H275" s="3">
        <v>0</v>
      </c>
      <c r="I275" s="3">
        <v>0</v>
      </c>
      <c r="J275" s="80">
        <v>0</v>
      </c>
      <c r="K275" s="80">
        <v>0</v>
      </c>
      <c r="L275" s="80">
        <v>0</v>
      </c>
      <c r="M275" s="11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116"/>
      <c r="Z275" s="3"/>
      <c r="AA275" s="1">
        <f t="shared" si="130"/>
        <v>1617</v>
      </c>
      <c r="AB275" s="1">
        <f t="shared" si="130"/>
        <v>251</v>
      </c>
      <c r="AC275" s="1">
        <f t="shared" si="131"/>
        <v>130</v>
      </c>
      <c r="AD275" s="1">
        <f t="shared" si="132"/>
        <v>0</v>
      </c>
      <c r="AE275" s="1">
        <f t="shared" si="138"/>
        <v>-2</v>
      </c>
      <c r="AF275" s="1">
        <f t="shared" si="133"/>
        <v>9</v>
      </c>
      <c r="AG275" s="1">
        <f t="shared" si="133"/>
        <v>0</v>
      </c>
      <c r="AH275" s="1">
        <f t="shared" si="133"/>
        <v>0</v>
      </c>
      <c r="AI275" s="1">
        <f t="shared" si="139"/>
        <v>7</v>
      </c>
      <c r="AJ275" s="9">
        <f t="shared" si="119"/>
        <v>0</v>
      </c>
      <c r="AK275" s="9">
        <f t="shared" si="120"/>
        <v>7.62E-3</v>
      </c>
      <c r="AL275" s="9">
        <f t="shared" si="121"/>
        <v>5.0200000000000002E-3</v>
      </c>
      <c r="AM275" s="9">
        <f t="shared" si="122"/>
        <v>2.5999999999999999E-3</v>
      </c>
      <c r="AN275" s="9">
        <f t="shared" si="123"/>
        <v>0</v>
      </c>
      <c r="AO275" s="9">
        <f t="shared" si="124"/>
        <v>1.3999999999999999E-4</v>
      </c>
      <c r="AP275" s="1">
        <f t="shared" si="134"/>
        <v>0</v>
      </c>
      <c r="AQ275" s="1">
        <f t="shared" si="134"/>
        <v>0</v>
      </c>
      <c r="AS275" s="1">
        <f t="shared" si="135"/>
        <v>0</v>
      </c>
      <c r="AT275" s="1">
        <f t="shared" si="140"/>
        <v>0</v>
      </c>
      <c r="AU275" s="1">
        <f t="shared" si="125"/>
        <v>0</v>
      </c>
      <c r="AV275" s="9">
        <f t="shared" si="136"/>
        <v>0</v>
      </c>
      <c r="AW275" s="9">
        <f t="shared" si="126"/>
        <v>0</v>
      </c>
      <c r="AX275" s="9">
        <f t="shared" si="127"/>
        <v>0</v>
      </c>
      <c r="AY275" s="9">
        <f t="shared" si="128"/>
        <v>0</v>
      </c>
      <c r="AZ275" s="9">
        <f t="shared" si="129"/>
        <v>0</v>
      </c>
      <c r="BA275" s="1" t="e">
        <f t="shared" si="137"/>
        <v>#N/A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M275" s="74"/>
      <c r="BT275" s="7"/>
      <c r="BU275" s="7"/>
      <c r="BV275" s="7"/>
      <c r="BW275" s="7"/>
      <c r="BX275" s="7"/>
      <c r="CA275" s="7"/>
      <c r="CB275" s="7"/>
      <c r="CC275" s="7"/>
      <c r="CD275" s="7"/>
      <c r="CE275" s="7"/>
      <c r="CF275" s="7"/>
      <c r="CG275" s="7"/>
    </row>
    <row r="276" spans="1:85" s="1" customFormat="1" x14ac:dyDescent="0.3">
      <c r="A276" s="7"/>
      <c r="B276" s="1">
        <f t="shared" si="118"/>
        <v>388</v>
      </c>
      <c r="C276" s="3">
        <v>77</v>
      </c>
      <c r="D276" s="3">
        <v>1611</v>
      </c>
      <c r="E276" s="3">
        <v>248</v>
      </c>
      <c r="F276" s="3">
        <v>0</v>
      </c>
      <c r="G276" s="3">
        <v>140</v>
      </c>
      <c r="H276" s="3">
        <v>0</v>
      </c>
      <c r="I276" s="3">
        <v>0</v>
      </c>
      <c r="J276" s="80">
        <v>0</v>
      </c>
      <c r="K276" s="80">
        <v>0</v>
      </c>
      <c r="L276" s="80">
        <v>0</v>
      </c>
      <c r="M276" s="11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116"/>
      <c r="Z276" s="3"/>
      <c r="AA276" s="1">
        <f t="shared" si="130"/>
        <v>1611</v>
      </c>
      <c r="AB276" s="1">
        <f t="shared" si="130"/>
        <v>248</v>
      </c>
      <c r="AC276" s="1">
        <f t="shared" si="131"/>
        <v>140</v>
      </c>
      <c r="AD276" s="1">
        <f t="shared" si="132"/>
        <v>0</v>
      </c>
      <c r="AE276" s="1">
        <f t="shared" si="138"/>
        <v>-3</v>
      </c>
      <c r="AF276" s="1">
        <f t="shared" si="133"/>
        <v>10</v>
      </c>
      <c r="AG276" s="1">
        <f t="shared" si="133"/>
        <v>0</v>
      </c>
      <c r="AH276" s="1">
        <f t="shared" si="133"/>
        <v>0</v>
      </c>
      <c r="AI276" s="1">
        <f t="shared" si="139"/>
        <v>7</v>
      </c>
      <c r="AJ276" s="9">
        <f t="shared" si="119"/>
        <v>0</v>
      </c>
      <c r="AK276" s="9">
        <f t="shared" si="120"/>
        <v>7.7600000000000004E-3</v>
      </c>
      <c r="AL276" s="9">
        <f t="shared" si="121"/>
        <v>4.96E-3</v>
      </c>
      <c r="AM276" s="9">
        <f t="shared" si="122"/>
        <v>2.8E-3</v>
      </c>
      <c r="AN276" s="9">
        <f t="shared" si="123"/>
        <v>0</v>
      </c>
      <c r="AO276" s="9">
        <f t="shared" si="124"/>
        <v>1.3999999999999999E-4</v>
      </c>
      <c r="AP276" s="1">
        <f t="shared" si="134"/>
        <v>0</v>
      </c>
      <c r="AQ276" s="1">
        <f t="shared" si="134"/>
        <v>0</v>
      </c>
      <c r="AS276" s="1">
        <f t="shared" si="135"/>
        <v>0</v>
      </c>
      <c r="AT276" s="1">
        <f t="shared" si="140"/>
        <v>0</v>
      </c>
      <c r="AU276" s="1">
        <f t="shared" si="125"/>
        <v>0</v>
      </c>
      <c r="AV276" s="9">
        <f t="shared" si="136"/>
        <v>0</v>
      </c>
      <c r="AW276" s="9">
        <f t="shared" si="126"/>
        <v>0</v>
      </c>
      <c r="AX276" s="9">
        <f t="shared" si="127"/>
        <v>0</v>
      </c>
      <c r="AY276" s="9">
        <f t="shared" si="128"/>
        <v>0</v>
      </c>
      <c r="AZ276" s="9">
        <f t="shared" si="129"/>
        <v>0</v>
      </c>
      <c r="BA276" s="1" t="e">
        <f t="shared" si="137"/>
        <v>#N/A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M276" s="74"/>
      <c r="BT276" s="7"/>
      <c r="BU276" s="7"/>
      <c r="BV276" s="7"/>
      <c r="BW276" s="7"/>
      <c r="BX276" s="7"/>
      <c r="CA276" s="7"/>
      <c r="CB276" s="7"/>
      <c r="CC276" s="7"/>
      <c r="CD276" s="7"/>
      <c r="CE276" s="7"/>
      <c r="CF276" s="7"/>
      <c r="CG276" s="7"/>
    </row>
    <row r="277" spans="1:85" s="1" customFormat="1" x14ac:dyDescent="0.3">
      <c r="A277" s="7"/>
      <c r="B277" s="1">
        <f t="shared" si="118"/>
        <v>394</v>
      </c>
      <c r="C277" s="3">
        <v>78</v>
      </c>
      <c r="D277" s="3">
        <v>1604</v>
      </c>
      <c r="E277" s="3">
        <v>245</v>
      </c>
      <c r="F277" s="3">
        <v>0</v>
      </c>
      <c r="G277" s="3">
        <v>149</v>
      </c>
      <c r="H277" s="3">
        <v>0</v>
      </c>
      <c r="I277" s="3">
        <v>0</v>
      </c>
      <c r="J277" s="80">
        <v>0</v>
      </c>
      <c r="K277" s="80">
        <v>0</v>
      </c>
      <c r="L277" s="80">
        <v>0</v>
      </c>
      <c r="M277" s="11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116"/>
      <c r="Z277" s="3"/>
      <c r="AA277" s="1">
        <f t="shared" si="130"/>
        <v>1604</v>
      </c>
      <c r="AB277" s="1">
        <f t="shared" si="130"/>
        <v>245</v>
      </c>
      <c r="AC277" s="1">
        <f t="shared" si="131"/>
        <v>149</v>
      </c>
      <c r="AD277" s="1">
        <f t="shared" si="132"/>
        <v>0</v>
      </c>
      <c r="AE277" s="1">
        <f t="shared" si="138"/>
        <v>-3</v>
      </c>
      <c r="AF277" s="1">
        <f t="shared" si="133"/>
        <v>9</v>
      </c>
      <c r="AG277" s="1">
        <f t="shared" si="133"/>
        <v>0</v>
      </c>
      <c r="AH277" s="1">
        <f t="shared" si="133"/>
        <v>0</v>
      </c>
      <c r="AI277" s="1">
        <f t="shared" si="139"/>
        <v>6</v>
      </c>
      <c r="AJ277" s="9">
        <f t="shared" si="119"/>
        <v>0</v>
      </c>
      <c r="AK277" s="9">
        <f t="shared" si="120"/>
        <v>7.8799999999999999E-3</v>
      </c>
      <c r="AL277" s="9">
        <f t="shared" si="121"/>
        <v>4.8999999999999998E-3</v>
      </c>
      <c r="AM277" s="9">
        <f t="shared" si="122"/>
        <v>2.98E-3</v>
      </c>
      <c r="AN277" s="9">
        <f t="shared" si="123"/>
        <v>0</v>
      </c>
      <c r="AO277" s="9">
        <f t="shared" si="124"/>
        <v>1.2E-4</v>
      </c>
      <c r="AP277" s="1">
        <f t="shared" si="134"/>
        <v>0</v>
      </c>
      <c r="AQ277" s="1">
        <f t="shared" si="134"/>
        <v>0</v>
      </c>
      <c r="AS277" s="1">
        <f t="shared" si="135"/>
        <v>0</v>
      </c>
      <c r="AT277" s="1">
        <f t="shared" si="140"/>
        <v>0</v>
      </c>
      <c r="AU277" s="1">
        <f t="shared" si="125"/>
        <v>0</v>
      </c>
      <c r="AV277" s="9">
        <f t="shared" si="136"/>
        <v>0</v>
      </c>
      <c r="AW277" s="9">
        <f t="shared" si="126"/>
        <v>0</v>
      </c>
      <c r="AX277" s="9">
        <f t="shared" si="127"/>
        <v>0</v>
      </c>
      <c r="AY277" s="9">
        <f t="shared" si="128"/>
        <v>0</v>
      </c>
      <c r="AZ277" s="9">
        <f t="shared" si="129"/>
        <v>0</v>
      </c>
      <c r="BA277" s="1" t="e">
        <f t="shared" si="137"/>
        <v>#N/A</v>
      </c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M277" s="74"/>
      <c r="BT277" s="7"/>
      <c r="BU277" s="7"/>
      <c r="BV277" s="7"/>
      <c r="BW277" s="7"/>
      <c r="BX277" s="7"/>
      <c r="CA277" s="7"/>
      <c r="CB277" s="7"/>
      <c r="CC277" s="7"/>
      <c r="CD277" s="7"/>
      <c r="CE277" s="7"/>
      <c r="CF277" s="7"/>
      <c r="CG277" s="7"/>
    </row>
    <row r="278" spans="1:85" s="1" customFormat="1" x14ac:dyDescent="0.3">
      <c r="A278" s="7"/>
      <c r="B278" s="1">
        <f t="shared" si="118"/>
        <v>400</v>
      </c>
      <c r="C278" s="3">
        <v>79</v>
      </c>
      <c r="D278" s="3">
        <v>1598</v>
      </c>
      <c r="E278" s="3">
        <v>241</v>
      </c>
      <c r="F278" s="3">
        <v>0</v>
      </c>
      <c r="G278" s="3">
        <v>159</v>
      </c>
      <c r="H278" s="3">
        <v>0</v>
      </c>
      <c r="I278" s="3">
        <v>0</v>
      </c>
      <c r="J278" s="80">
        <v>0</v>
      </c>
      <c r="K278" s="80">
        <v>0</v>
      </c>
      <c r="L278" s="80">
        <v>0</v>
      </c>
      <c r="M278" s="11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116"/>
      <c r="Z278" s="3"/>
      <c r="AA278" s="1">
        <f t="shared" si="130"/>
        <v>1598</v>
      </c>
      <c r="AB278" s="1">
        <f t="shared" si="130"/>
        <v>241</v>
      </c>
      <c r="AC278" s="1">
        <f t="shared" si="131"/>
        <v>159</v>
      </c>
      <c r="AD278" s="1">
        <f t="shared" si="132"/>
        <v>0</v>
      </c>
      <c r="AE278" s="1">
        <f t="shared" si="138"/>
        <v>-4</v>
      </c>
      <c r="AF278" s="1">
        <f t="shared" si="133"/>
        <v>10</v>
      </c>
      <c r="AG278" s="1">
        <f t="shared" si="133"/>
        <v>0</v>
      </c>
      <c r="AH278" s="1">
        <f t="shared" si="133"/>
        <v>0</v>
      </c>
      <c r="AI278" s="1">
        <f t="shared" si="139"/>
        <v>6</v>
      </c>
      <c r="AJ278" s="9">
        <f t="shared" si="119"/>
        <v>0</v>
      </c>
      <c r="AK278" s="9">
        <f t="shared" si="120"/>
        <v>8.0000000000000002E-3</v>
      </c>
      <c r="AL278" s="9">
        <f t="shared" si="121"/>
        <v>4.8199999999999996E-3</v>
      </c>
      <c r="AM278" s="9">
        <f t="shared" si="122"/>
        <v>3.1800000000000001E-3</v>
      </c>
      <c r="AN278" s="9">
        <f t="shared" si="123"/>
        <v>0</v>
      </c>
      <c r="AO278" s="9">
        <f t="shared" si="124"/>
        <v>1.2E-4</v>
      </c>
      <c r="AP278" s="1">
        <f t="shared" si="134"/>
        <v>0</v>
      </c>
      <c r="AQ278" s="1">
        <f t="shared" si="134"/>
        <v>0</v>
      </c>
      <c r="AS278" s="1">
        <f t="shared" si="135"/>
        <v>0</v>
      </c>
      <c r="AT278" s="1">
        <f t="shared" si="140"/>
        <v>0</v>
      </c>
      <c r="AU278" s="1">
        <f t="shared" si="125"/>
        <v>0</v>
      </c>
      <c r="AV278" s="9">
        <f t="shared" si="136"/>
        <v>0</v>
      </c>
      <c r="AW278" s="9">
        <f t="shared" si="126"/>
        <v>0</v>
      </c>
      <c r="AX278" s="9">
        <f t="shared" si="127"/>
        <v>0</v>
      </c>
      <c r="AY278" s="9">
        <f t="shared" si="128"/>
        <v>0</v>
      </c>
      <c r="AZ278" s="9">
        <f t="shared" si="129"/>
        <v>0</v>
      </c>
      <c r="BA278" s="1" t="e">
        <f t="shared" si="137"/>
        <v>#N/A</v>
      </c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M278" s="74"/>
      <c r="BT278" s="7"/>
      <c r="BU278" s="7"/>
      <c r="BV278" s="7"/>
      <c r="BW278" s="7"/>
      <c r="BX278" s="7"/>
      <c r="CA278" s="7"/>
      <c r="CB278" s="7"/>
      <c r="CC278" s="7"/>
      <c r="CD278" s="7"/>
      <c r="CE278" s="7"/>
      <c r="CF278" s="7"/>
      <c r="CG278" s="7"/>
    </row>
    <row r="279" spans="1:85" s="1" customFormat="1" x14ac:dyDescent="0.3">
      <c r="A279" s="7"/>
      <c r="B279" s="1">
        <f t="shared" si="118"/>
        <v>407</v>
      </c>
      <c r="C279" s="3">
        <v>80</v>
      </c>
      <c r="D279" s="3">
        <v>1592</v>
      </c>
      <c r="E279" s="3">
        <v>236</v>
      </c>
      <c r="F279" s="3">
        <v>0</v>
      </c>
      <c r="G279" s="3">
        <v>171</v>
      </c>
      <c r="H279" s="3">
        <v>0</v>
      </c>
      <c r="I279" s="3">
        <v>0</v>
      </c>
      <c r="J279" s="80">
        <v>0</v>
      </c>
      <c r="K279" s="80">
        <v>0</v>
      </c>
      <c r="L279" s="80">
        <v>0</v>
      </c>
      <c r="M279" s="11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116"/>
      <c r="Z279" s="3"/>
      <c r="AA279" s="1">
        <f t="shared" si="130"/>
        <v>1592</v>
      </c>
      <c r="AB279" s="1">
        <f t="shared" si="130"/>
        <v>236</v>
      </c>
      <c r="AC279" s="1">
        <f t="shared" si="131"/>
        <v>171</v>
      </c>
      <c r="AD279" s="1">
        <f t="shared" si="132"/>
        <v>0</v>
      </c>
      <c r="AE279" s="1">
        <f t="shared" si="138"/>
        <v>-5</v>
      </c>
      <c r="AF279" s="1">
        <f t="shared" si="133"/>
        <v>12</v>
      </c>
      <c r="AG279" s="1">
        <f t="shared" si="133"/>
        <v>0</v>
      </c>
      <c r="AH279" s="1">
        <f t="shared" si="133"/>
        <v>0</v>
      </c>
      <c r="AI279" s="1">
        <f t="shared" si="139"/>
        <v>7</v>
      </c>
      <c r="AJ279" s="9">
        <f t="shared" si="119"/>
        <v>0</v>
      </c>
      <c r="AK279" s="9">
        <f t="shared" si="120"/>
        <v>8.1399999999999997E-3</v>
      </c>
      <c r="AL279" s="9">
        <f t="shared" si="121"/>
        <v>4.7200000000000002E-3</v>
      </c>
      <c r="AM279" s="9">
        <f t="shared" si="122"/>
        <v>3.4199999999999999E-3</v>
      </c>
      <c r="AN279" s="9">
        <f t="shared" si="123"/>
        <v>0</v>
      </c>
      <c r="AO279" s="9">
        <f t="shared" si="124"/>
        <v>1.3999999999999999E-4</v>
      </c>
      <c r="AP279" s="1">
        <f t="shared" si="134"/>
        <v>0</v>
      </c>
      <c r="AQ279" s="1">
        <f t="shared" si="134"/>
        <v>0</v>
      </c>
      <c r="AS279" s="1">
        <f t="shared" si="135"/>
        <v>0</v>
      </c>
      <c r="AT279" s="1">
        <f t="shared" si="140"/>
        <v>0</v>
      </c>
      <c r="AU279" s="1">
        <f t="shared" si="125"/>
        <v>0</v>
      </c>
      <c r="AV279" s="9">
        <f t="shared" si="136"/>
        <v>0</v>
      </c>
      <c r="AW279" s="9">
        <f t="shared" si="126"/>
        <v>0</v>
      </c>
      <c r="AX279" s="9">
        <f t="shared" si="127"/>
        <v>0</v>
      </c>
      <c r="AY279" s="9">
        <f t="shared" si="128"/>
        <v>0</v>
      </c>
      <c r="AZ279" s="9">
        <f t="shared" si="129"/>
        <v>0</v>
      </c>
      <c r="BA279" s="1" t="e">
        <f t="shared" si="137"/>
        <v>#N/A</v>
      </c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M279" s="74"/>
      <c r="BT279" s="7"/>
      <c r="BU279" s="7"/>
      <c r="BV279" s="7"/>
      <c r="BW279" s="7"/>
      <c r="BX279" s="7"/>
      <c r="CA279" s="7"/>
      <c r="CB279" s="7"/>
      <c r="CC279" s="7"/>
      <c r="CD279" s="7"/>
      <c r="CE279" s="7"/>
      <c r="CF279" s="7"/>
      <c r="CG279" s="7"/>
    </row>
    <row r="280" spans="1:85" s="1" customFormat="1" x14ac:dyDescent="0.3">
      <c r="A280" s="7"/>
      <c r="B280" s="1">
        <f t="shared" si="118"/>
        <v>411</v>
      </c>
      <c r="C280" s="3">
        <v>81</v>
      </c>
      <c r="D280" s="3">
        <v>1588</v>
      </c>
      <c r="E280" s="3">
        <v>230</v>
      </c>
      <c r="F280" s="3">
        <v>0</v>
      </c>
      <c r="G280" s="3">
        <v>181</v>
      </c>
      <c r="H280" s="3">
        <v>0</v>
      </c>
      <c r="I280" s="3">
        <v>0</v>
      </c>
      <c r="J280" s="80">
        <v>0</v>
      </c>
      <c r="K280" s="80">
        <v>0</v>
      </c>
      <c r="L280" s="80">
        <v>0</v>
      </c>
      <c r="M280" s="11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116"/>
      <c r="Z280" s="3"/>
      <c r="AA280" s="1">
        <f t="shared" si="130"/>
        <v>1588</v>
      </c>
      <c r="AB280" s="1">
        <f t="shared" si="130"/>
        <v>230</v>
      </c>
      <c r="AC280" s="1">
        <f t="shared" si="131"/>
        <v>181</v>
      </c>
      <c r="AD280" s="1">
        <f t="shared" si="132"/>
        <v>0</v>
      </c>
      <c r="AE280" s="1">
        <f t="shared" si="138"/>
        <v>-6</v>
      </c>
      <c r="AF280" s="1">
        <f t="shared" si="133"/>
        <v>10</v>
      </c>
      <c r="AG280" s="1">
        <f t="shared" si="133"/>
        <v>0</v>
      </c>
      <c r="AH280" s="1">
        <f t="shared" si="133"/>
        <v>0</v>
      </c>
      <c r="AI280" s="1">
        <f t="shared" si="139"/>
        <v>4</v>
      </c>
      <c r="AJ280" s="9">
        <f t="shared" si="119"/>
        <v>0</v>
      </c>
      <c r="AK280" s="9">
        <f t="shared" si="120"/>
        <v>8.2199999999999999E-3</v>
      </c>
      <c r="AL280" s="9">
        <f t="shared" si="121"/>
        <v>4.5999999999999999E-3</v>
      </c>
      <c r="AM280" s="9">
        <f t="shared" si="122"/>
        <v>3.62E-3</v>
      </c>
      <c r="AN280" s="9">
        <f t="shared" si="123"/>
        <v>0</v>
      </c>
      <c r="AO280" s="9">
        <f t="shared" si="124"/>
        <v>8.0000000000000007E-5</v>
      </c>
      <c r="AP280" s="1">
        <f t="shared" si="134"/>
        <v>0</v>
      </c>
      <c r="AQ280" s="1">
        <f t="shared" si="134"/>
        <v>0</v>
      </c>
      <c r="AS280" s="1">
        <f t="shared" si="135"/>
        <v>0</v>
      </c>
      <c r="AT280" s="1">
        <f t="shared" si="140"/>
        <v>0</v>
      </c>
      <c r="AU280" s="1">
        <f t="shared" si="125"/>
        <v>0</v>
      </c>
      <c r="AV280" s="9">
        <f t="shared" si="136"/>
        <v>0</v>
      </c>
      <c r="AW280" s="9">
        <f t="shared" si="126"/>
        <v>0</v>
      </c>
      <c r="AX280" s="9">
        <f t="shared" si="127"/>
        <v>0</v>
      </c>
      <c r="AY280" s="9">
        <f t="shared" si="128"/>
        <v>0</v>
      </c>
      <c r="AZ280" s="9">
        <f t="shared" si="129"/>
        <v>0</v>
      </c>
      <c r="BA280" s="1" t="e">
        <f t="shared" si="137"/>
        <v>#N/A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M280" s="74"/>
      <c r="BT280" s="7"/>
      <c r="BU280" s="7"/>
      <c r="BV280" s="7"/>
      <c r="BW280" s="7"/>
      <c r="BX280" s="7"/>
      <c r="CA280" s="7"/>
      <c r="CB280" s="7"/>
      <c r="CC280" s="7"/>
      <c r="CD280" s="7"/>
      <c r="CE280" s="7"/>
      <c r="CF280" s="7"/>
      <c r="CG280" s="7"/>
    </row>
    <row r="281" spans="1:85" s="1" customFormat="1" x14ac:dyDescent="0.3">
      <c r="A281" s="7"/>
      <c r="B281" s="1">
        <f t="shared" si="118"/>
        <v>414</v>
      </c>
      <c r="C281" s="3">
        <v>82</v>
      </c>
      <c r="D281" s="3">
        <v>1584</v>
      </c>
      <c r="E281" s="3">
        <v>222</v>
      </c>
      <c r="F281" s="3">
        <v>0</v>
      </c>
      <c r="G281" s="3">
        <v>192</v>
      </c>
      <c r="H281" s="3">
        <v>0</v>
      </c>
      <c r="I281" s="3">
        <v>0</v>
      </c>
      <c r="J281" s="80">
        <v>0</v>
      </c>
      <c r="K281" s="80">
        <v>0</v>
      </c>
      <c r="L281" s="80">
        <v>0</v>
      </c>
      <c r="M281" s="11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116"/>
      <c r="Z281" s="3"/>
      <c r="AA281" s="1">
        <f t="shared" si="130"/>
        <v>1584</v>
      </c>
      <c r="AB281" s="1">
        <f t="shared" si="130"/>
        <v>222</v>
      </c>
      <c r="AC281" s="1">
        <f t="shared" si="131"/>
        <v>192</v>
      </c>
      <c r="AD281" s="1">
        <f t="shared" si="132"/>
        <v>0</v>
      </c>
      <c r="AE281" s="1">
        <f t="shared" si="138"/>
        <v>-8</v>
      </c>
      <c r="AF281" s="1">
        <f t="shared" si="133"/>
        <v>11</v>
      </c>
      <c r="AG281" s="1">
        <f t="shared" si="133"/>
        <v>0</v>
      </c>
      <c r="AH281" s="1">
        <f t="shared" si="133"/>
        <v>0</v>
      </c>
      <c r="AI281" s="1">
        <f t="shared" si="139"/>
        <v>3</v>
      </c>
      <c r="AJ281" s="9">
        <f t="shared" si="119"/>
        <v>0</v>
      </c>
      <c r="AK281" s="9">
        <f t="shared" si="120"/>
        <v>8.2799999999999992E-3</v>
      </c>
      <c r="AL281" s="9">
        <f t="shared" si="121"/>
        <v>4.4400000000000004E-3</v>
      </c>
      <c r="AM281" s="9">
        <f t="shared" si="122"/>
        <v>3.8400000000000001E-3</v>
      </c>
      <c r="AN281" s="9">
        <f t="shared" si="123"/>
        <v>0</v>
      </c>
      <c r="AO281" s="9">
        <f t="shared" si="124"/>
        <v>6.0000000000000002E-5</v>
      </c>
      <c r="AP281" s="1">
        <f t="shared" si="134"/>
        <v>0</v>
      </c>
      <c r="AQ281" s="1">
        <f t="shared" si="134"/>
        <v>0</v>
      </c>
      <c r="AS281" s="1">
        <f t="shared" si="135"/>
        <v>0</v>
      </c>
      <c r="AT281" s="1">
        <f t="shared" si="140"/>
        <v>0</v>
      </c>
      <c r="AU281" s="1">
        <f t="shared" si="125"/>
        <v>0</v>
      </c>
      <c r="AV281" s="9">
        <f t="shared" si="136"/>
        <v>0</v>
      </c>
      <c r="AW281" s="9">
        <f t="shared" si="126"/>
        <v>0</v>
      </c>
      <c r="AX281" s="9">
        <f t="shared" si="127"/>
        <v>0</v>
      </c>
      <c r="AY281" s="9">
        <f t="shared" si="128"/>
        <v>0</v>
      </c>
      <c r="AZ281" s="9">
        <f t="shared" si="129"/>
        <v>0</v>
      </c>
      <c r="BA281" s="1" t="e">
        <f t="shared" si="137"/>
        <v>#N/A</v>
      </c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M281" s="74"/>
      <c r="BT281" s="7"/>
      <c r="BU281" s="7"/>
      <c r="BV281" s="7"/>
      <c r="BW281" s="7"/>
      <c r="BX281" s="7"/>
      <c r="CA281" s="7"/>
      <c r="CB281" s="7"/>
      <c r="CC281" s="7"/>
      <c r="CD281" s="7"/>
      <c r="CE281" s="7"/>
      <c r="CF281" s="7"/>
      <c r="CG281" s="7"/>
    </row>
    <row r="282" spans="1:85" s="1" customFormat="1" x14ac:dyDescent="0.3">
      <c r="A282" s="7"/>
      <c r="B282" s="1">
        <f t="shared" si="118"/>
        <v>419</v>
      </c>
      <c r="C282" s="3">
        <v>83</v>
      </c>
      <c r="D282" s="3">
        <v>1579</v>
      </c>
      <c r="E282" s="3">
        <v>216</v>
      </c>
      <c r="F282" s="3">
        <v>0</v>
      </c>
      <c r="G282" s="3">
        <v>203</v>
      </c>
      <c r="H282" s="3">
        <v>0</v>
      </c>
      <c r="I282" s="3">
        <v>0</v>
      </c>
      <c r="J282" s="80">
        <v>0</v>
      </c>
      <c r="K282" s="80">
        <v>0</v>
      </c>
      <c r="L282" s="80">
        <v>0</v>
      </c>
      <c r="M282" s="11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116"/>
      <c r="Z282" s="3"/>
      <c r="AA282" s="1">
        <f t="shared" si="130"/>
        <v>1579</v>
      </c>
      <c r="AB282" s="1">
        <f t="shared" si="130"/>
        <v>216</v>
      </c>
      <c r="AC282" s="1">
        <f t="shared" si="131"/>
        <v>203</v>
      </c>
      <c r="AD282" s="1">
        <f t="shared" si="132"/>
        <v>0</v>
      </c>
      <c r="AE282" s="1">
        <f t="shared" si="138"/>
        <v>-6</v>
      </c>
      <c r="AF282" s="1">
        <f t="shared" si="133"/>
        <v>11</v>
      </c>
      <c r="AG282" s="1">
        <f t="shared" si="133"/>
        <v>0</v>
      </c>
      <c r="AH282" s="1">
        <f t="shared" si="133"/>
        <v>0</v>
      </c>
      <c r="AI282" s="1">
        <f t="shared" si="139"/>
        <v>5</v>
      </c>
      <c r="AJ282" s="9">
        <f t="shared" si="119"/>
        <v>0</v>
      </c>
      <c r="AK282" s="9">
        <f t="shared" si="120"/>
        <v>8.3800000000000003E-3</v>
      </c>
      <c r="AL282" s="9">
        <f t="shared" si="121"/>
        <v>4.3200000000000001E-3</v>
      </c>
      <c r="AM282" s="9">
        <f t="shared" si="122"/>
        <v>4.0600000000000002E-3</v>
      </c>
      <c r="AN282" s="9">
        <f t="shared" si="123"/>
        <v>0</v>
      </c>
      <c r="AO282" s="9">
        <f t="shared" si="124"/>
        <v>1E-4</v>
      </c>
      <c r="AP282" s="1">
        <f t="shared" si="134"/>
        <v>0</v>
      </c>
      <c r="AQ282" s="1">
        <f t="shared" si="134"/>
        <v>0</v>
      </c>
      <c r="AS282" s="1">
        <f t="shared" si="135"/>
        <v>0</v>
      </c>
      <c r="AT282" s="1">
        <f t="shared" si="140"/>
        <v>0</v>
      </c>
      <c r="AU282" s="1">
        <f t="shared" si="125"/>
        <v>0</v>
      </c>
      <c r="AV282" s="9">
        <f t="shared" si="136"/>
        <v>0</v>
      </c>
      <c r="AW282" s="9">
        <f t="shared" si="126"/>
        <v>0</v>
      </c>
      <c r="AX282" s="9">
        <f t="shared" si="127"/>
        <v>0</v>
      </c>
      <c r="AY282" s="9">
        <f t="shared" si="128"/>
        <v>0</v>
      </c>
      <c r="AZ282" s="9">
        <f t="shared" si="129"/>
        <v>0</v>
      </c>
      <c r="BA282" s="1" t="e">
        <f t="shared" si="137"/>
        <v>#N/A</v>
      </c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M282" s="74"/>
      <c r="BT282" s="7"/>
      <c r="BU282" s="7"/>
      <c r="BV282" s="7"/>
      <c r="BW282" s="7"/>
      <c r="BX282" s="7"/>
      <c r="CA282" s="7"/>
      <c r="CB282" s="7"/>
      <c r="CC282" s="7"/>
      <c r="CD282" s="7"/>
      <c r="CE282" s="7"/>
      <c r="CF282" s="7"/>
      <c r="CG282" s="7"/>
    </row>
    <row r="283" spans="1:85" s="1" customFormat="1" x14ac:dyDescent="0.3">
      <c r="A283" s="7"/>
      <c r="B283" s="1">
        <f t="shared" si="118"/>
        <v>423</v>
      </c>
      <c r="C283" s="3">
        <v>84</v>
      </c>
      <c r="D283" s="3">
        <v>1575</v>
      </c>
      <c r="E283" s="3">
        <v>208</v>
      </c>
      <c r="F283" s="3">
        <v>0</v>
      </c>
      <c r="G283" s="3">
        <v>215</v>
      </c>
      <c r="H283" s="3">
        <v>0</v>
      </c>
      <c r="I283" s="3">
        <v>0</v>
      </c>
      <c r="J283" s="80">
        <v>0</v>
      </c>
      <c r="K283" s="80">
        <v>0</v>
      </c>
      <c r="L283" s="80">
        <v>0</v>
      </c>
      <c r="M283" s="11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116"/>
      <c r="Z283" s="3"/>
      <c r="AA283" s="1">
        <f t="shared" si="130"/>
        <v>1575</v>
      </c>
      <c r="AB283" s="1">
        <f t="shared" si="130"/>
        <v>208</v>
      </c>
      <c r="AC283" s="1">
        <f t="shared" si="131"/>
        <v>215</v>
      </c>
      <c r="AD283" s="1">
        <f t="shared" si="132"/>
        <v>0</v>
      </c>
      <c r="AE283" s="1">
        <f t="shared" si="138"/>
        <v>-8</v>
      </c>
      <c r="AF283" s="1">
        <f t="shared" si="133"/>
        <v>12</v>
      </c>
      <c r="AG283" s="1">
        <f t="shared" si="133"/>
        <v>0</v>
      </c>
      <c r="AH283" s="1">
        <f t="shared" si="133"/>
        <v>0</v>
      </c>
      <c r="AI283" s="1">
        <f t="shared" si="139"/>
        <v>4</v>
      </c>
      <c r="AJ283" s="9">
        <f t="shared" si="119"/>
        <v>0</v>
      </c>
      <c r="AK283" s="9">
        <f t="shared" si="120"/>
        <v>8.4600000000000005E-3</v>
      </c>
      <c r="AL283" s="9">
        <f t="shared" si="121"/>
        <v>4.1599999999999996E-3</v>
      </c>
      <c r="AM283" s="9">
        <f t="shared" si="122"/>
        <v>4.3E-3</v>
      </c>
      <c r="AN283" s="9">
        <f t="shared" si="123"/>
        <v>0</v>
      </c>
      <c r="AO283" s="9">
        <f t="shared" si="124"/>
        <v>8.0000000000000007E-5</v>
      </c>
      <c r="AP283" s="1">
        <f t="shared" si="134"/>
        <v>0</v>
      </c>
      <c r="AQ283" s="1">
        <f t="shared" si="134"/>
        <v>0</v>
      </c>
      <c r="AS283" s="1">
        <f t="shared" si="135"/>
        <v>0</v>
      </c>
      <c r="AT283" s="1">
        <f t="shared" si="140"/>
        <v>0</v>
      </c>
      <c r="AU283" s="1">
        <f t="shared" si="125"/>
        <v>0</v>
      </c>
      <c r="AV283" s="9">
        <f t="shared" si="136"/>
        <v>0</v>
      </c>
      <c r="AW283" s="9">
        <f t="shared" si="126"/>
        <v>0</v>
      </c>
      <c r="AX283" s="9">
        <f t="shared" si="127"/>
        <v>0</v>
      </c>
      <c r="AY283" s="9">
        <f t="shared" si="128"/>
        <v>0</v>
      </c>
      <c r="AZ283" s="9">
        <f t="shared" si="129"/>
        <v>0</v>
      </c>
      <c r="BA283" s="1" t="e">
        <f t="shared" si="137"/>
        <v>#N/A</v>
      </c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M283" s="74"/>
      <c r="BT283" s="7"/>
      <c r="BU283" s="7"/>
      <c r="BV283" s="7"/>
      <c r="BW283" s="7"/>
      <c r="BX283" s="7"/>
      <c r="CA283" s="7"/>
      <c r="CB283" s="7"/>
      <c r="CC283" s="7"/>
      <c r="CD283" s="7"/>
      <c r="CE283" s="7"/>
      <c r="CF283" s="7"/>
      <c r="CG283" s="7"/>
    </row>
    <row r="284" spans="1:85" s="1" customFormat="1" x14ac:dyDescent="0.3">
      <c r="A284" s="7"/>
      <c r="B284" s="1">
        <f t="shared" si="118"/>
        <v>426</v>
      </c>
      <c r="C284" s="3">
        <v>85</v>
      </c>
      <c r="D284" s="3">
        <v>1572</v>
      </c>
      <c r="E284" s="3">
        <v>200</v>
      </c>
      <c r="F284" s="3">
        <v>0</v>
      </c>
      <c r="G284" s="3">
        <v>226</v>
      </c>
      <c r="H284" s="3">
        <v>0</v>
      </c>
      <c r="I284" s="3">
        <v>0</v>
      </c>
      <c r="J284" s="80">
        <v>0</v>
      </c>
      <c r="K284" s="80">
        <v>0</v>
      </c>
      <c r="L284" s="80">
        <v>0</v>
      </c>
      <c r="M284" s="11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116"/>
      <c r="Z284" s="3"/>
      <c r="AA284" s="1">
        <f t="shared" si="130"/>
        <v>1572</v>
      </c>
      <c r="AB284" s="1">
        <f t="shared" si="130"/>
        <v>200</v>
      </c>
      <c r="AC284" s="1">
        <f t="shared" si="131"/>
        <v>226</v>
      </c>
      <c r="AD284" s="1">
        <f t="shared" si="132"/>
        <v>0</v>
      </c>
      <c r="AE284" s="1">
        <f t="shared" si="138"/>
        <v>-8</v>
      </c>
      <c r="AF284" s="1">
        <f t="shared" si="133"/>
        <v>11</v>
      </c>
      <c r="AG284" s="1">
        <f t="shared" si="133"/>
        <v>0</v>
      </c>
      <c r="AH284" s="1">
        <f t="shared" si="133"/>
        <v>0</v>
      </c>
      <c r="AI284" s="1">
        <f t="shared" si="139"/>
        <v>3</v>
      </c>
      <c r="AJ284" s="9">
        <f t="shared" si="119"/>
        <v>0</v>
      </c>
      <c r="AK284" s="9">
        <f t="shared" si="120"/>
        <v>8.5199999999999998E-3</v>
      </c>
      <c r="AL284" s="9">
        <f t="shared" si="121"/>
        <v>4.0000000000000001E-3</v>
      </c>
      <c r="AM284" s="9">
        <f t="shared" si="122"/>
        <v>4.5199999999999997E-3</v>
      </c>
      <c r="AN284" s="9">
        <f t="shared" si="123"/>
        <v>0</v>
      </c>
      <c r="AO284" s="9">
        <f t="shared" si="124"/>
        <v>6.0000000000000002E-5</v>
      </c>
      <c r="AP284" s="1">
        <f t="shared" si="134"/>
        <v>0</v>
      </c>
      <c r="AQ284" s="1">
        <f t="shared" si="134"/>
        <v>0</v>
      </c>
      <c r="AS284" s="1">
        <f t="shared" si="135"/>
        <v>0</v>
      </c>
      <c r="AT284" s="1">
        <f t="shared" si="140"/>
        <v>0</v>
      </c>
      <c r="AU284" s="1">
        <f t="shared" si="125"/>
        <v>0</v>
      </c>
      <c r="AV284" s="9">
        <f t="shared" si="136"/>
        <v>0</v>
      </c>
      <c r="AW284" s="9">
        <f t="shared" si="126"/>
        <v>0</v>
      </c>
      <c r="AX284" s="9">
        <f t="shared" si="127"/>
        <v>0</v>
      </c>
      <c r="AY284" s="9">
        <f t="shared" si="128"/>
        <v>0</v>
      </c>
      <c r="AZ284" s="9">
        <f t="shared" si="129"/>
        <v>0</v>
      </c>
      <c r="BA284" s="1" t="e">
        <f t="shared" si="137"/>
        <v>#N/A</v>
      </c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M284" s="74"/>
      <c r="BT284" s="7"/>
      <c r="BU284" s="7"/>
      <c r="BV284" s="7"/>
      <c r="BW284" s="7"/>
      <c r="BX284" s="7"/>
      <c r="CA284" s="7"/>
      <c r="CB284" s="7"/>
      <c r="CC284" s="7"/>
      <c r="CD284" s="7"/>
      <c r="CE284" s="7"/>
      <c r="CF284" s="7"/>
      <c r="CG284" s="7"/>
    </row>
    <row r="285" spans="1:85" s="1" customFormat="1" x14ac:dyDescent="0.3">
      <c r="A285" s="7"/>
      <c r="B285" s="1">
        <f t="shared" si="118"/>
        <v>429</v>
      </c>
      <c r="C285" s="3">
        <v>86</v>
      </c>
      <c r="D285" s="3">
        <v>1569</v>
      </c>
      <c r="E285" s="3">
        <v>192</v>
      </c>
      <c r="F285" s="3">
        <v>0</v>
      </c>
      <c r="G285" s="3">
        <v>237</v>
      </c>
      <c r="H285" s="3">
        <v>0</v>
      </c>
      <c r="I285" s="3">
        <v>0</v>
      </c>
      <c r="J285" s="80">
        <v>0</v>
      </c>
      <c r="K285" s="80">
        <v>0</v>
      </c>
      <c r="L285" s="80">
        <v>0</v>
      </c>
      <c r="M285" s="11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116"/>
      <c r="Z285" s="3"/>
      <c r="AA285" s="1">
        <f t="shared" si="130"/>
        <v>1569</v>
      </c>
      <c r="AB285" s="1">
        <f t="shared" si="130"/>
        <v>192</v>
      </c>
      <c r="AC285" s="1">
        <f t="shared" si="131"/>
        <v>237</v>
      </c>
      <c r="AD285" s="1">
        <f t="shared" si="132"/>
        <v>0</v>
      </c>
      <c r="AE285" s="1">
        <f t="shared" si="138"/>
        <v>-8</v>
      </c>
      <c r="AF285" s="1">
        <f t="shared" si="133"/>
        <v>11</v>
      </c>
      <c r="AG285" s="1">
        <f t="shared" si="133"/>
        <v>0</v>
      </c>
      <c r="AH285" s="1">
        <f t="shared" si="133"/>
        <v>0</v>
      </c>
      <c r="AI285" s="1">
        <f t="shared" si="139"/>
        <v>3</v>
      </c>
      <c r="AJ285" s="9">
        <f t="shared" si="119"/>
        <v>0</v>
      </c>
      <c r="AK285" s="9">
        <f t="shared" si="120"/>
        <v>8.5800000000000008E-3</v>
      </c>
      <c r="AL285" s="9">
        <f t="shared" si="121"/>
        <v>3.8400000000000001E-3</v>
      </c>
      <c r="AM285" s="9">
        <f t="shared" si="122"/>
        <v>4.7400000000000003E-3</v>
      </c>
      <c r="AN285" s="9">
        <f t="shared" si="123"/>
        <v>0</v>
      </c>
      <c r="AO285" s="9">
        <f t="shared" si="124"/>
        <v>6.0000000000000002E-5</v>
      </c>
      <c r="AP285" s="1">
        <f t="shared" si="134"/>
        <v>0</v>
      </c>
      <c r="AQ285" s="1">
        <f t="shared" si="134"/>
        <v>0</v>
      </c>
      <c r="AS285" s="1">
        <f t="shared" si="135"/>
        <v>0</v>
      </c>
      <c r="AT285" s="1">
        <f t="shared" si="140"/>
        <v>0</v>
      </c>
      <c r="AU285" s="1">
        <f t="shared" si="125"/>
        <v>0</v>
      </c>
      <c r="AV285" s="9">
        <f t="shared" si="136"/>
        <v>0</v>
      </c>
      <c r="AW285" s="9">
        <f t="shared" si="126"/>
        <v>0</v>
      </c>
      <c r="AX285" s="9">
        <f t="shared" si="127"/>
        <v>0</v>
      </c>
      <c r="AY285" s="9">
        <f t="shared" si="128"/>
        <v>0</v>
      </c>
      <c r="AZ285" s="9">
        <f t="shared" si="129"/>
        <v>0</v>
      </c>
      <c r="BA285" s="1" t="e">
        <f t="shared" si="137"/>
        <v>#N/A</v>
      </c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M285" s="74"/>
      <c r="BT285" s="7"/>
      <c r="BU285" s="7"/>
      <c r="BV285" s="7"/>
      <c r="BW285" s="7"/>
      <c r="BX285" s="7"/>
      <c r="CA285" s="7"/>
      <c r="CB285" s="7"/>
      <c r="CC285" s="7"/>
      <c r="CD285" s="7"/>
      <c r="CE285" s="7"/>
      <c r="CF285" s="7"/>
      <c r="CG285" s="7"/>
    </row>
    <row r="286" spans="1:85" s="1" customFormat="1" x14ac:dyDescent="0.3">
      <c r="A286" s="7"/>
      <c r="B286" s="1">
        <f t="shared" si="118"/>
        <v>431</v>
      </c>
      <c r="C286" s="3">
        <v>87</v>
      </c>
      <c r="D286" s="3">
        <v>1567</v>
      </c>
      <c r="E286" s="3">
        <v>183</v>
      </c>
      <c r="F286" s="3">
        <v>0</v>
      </c>
      <c r="G286" s="3">
        <v>248</v>
      </c>
      <c r="H286" s="3">
        <v>0</v>
      </c>
      <c r="I286" s="3">
        <v>0</v>
      </c>
      <c r="J286" s="80">
        <v>0</v>
      </c>
      <c r="K286" s="80">
        <v>0</v>
      </c>
      <c r="L286" s="80">
        <v>0</v>
      </c>
      <c r="M286" s="11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116"/>
      <c r="Z286" s="3"/>
      <c r="AA286" s="1">
        <f t="shared" si="130"/>
        <v>1567</v>
      </c>
      <c r="AB286" s="1">
        <f t="shared" si="130"/>
        <v>183</v>
      </c>
      <c r="AC286" s="1">
        <f t="shared" si="131"/>
        <v>248</v>
      </c>
      <c r="AD286" s="1">
        <f t="shared" si="132"/>
        <v>0</v>
      </c>
      <c r="AE286" s="1">
        <f t="shared" si="138"/>
        <v>-9</v>
      </c>
      <c r="AF286" s="1">
        <f t="shared" si="133"/>
        <v>11</v>
      </c>
      <c r="AG286" s="1">
        <f t="shared" si="133"/>
        <v>0</v>
      </c>
      <c r="AH286" s="1">
        <f t="shared" si="133"/>
        <v>0</v>
      </c>
      <c r="AI286" s="1">
        <f t="shared" si="139"/>
        <v>2</v>
      </c>
      <c r="AJ286" s="9">
        <f t="shared" si="119"/>
        <v>0</v>
      </c>
      <c r="AK286" s="9">
        <f t="shared" si="120"/>
        <v>8.6199999999999992E-3</v>
      </c>
      <c r="AL286" s="9">
        <f t="shared" si="121"/>
        <v>3.6600000000000001E-3</v>
      </c>
      <c r="AM286" s="9">
        <f t="shared" si="122"/>
        <v>4.96E-3</v>
      </c>
      <c r="AN286" s="9">
        <f t="shared" si="123"/>
        <v>0</v>
      </c>
      <c r="AO286" s="9">
        <f t="shared" si="124"/>
        <v>4.0000000000000003E-5</v>
      </c>
      <c r="AP286" s="1">
        <f t="shared" si="134"/>
        <v>0</v>
      </c>
      <c r="AQ286" s="1">
        <f t="shared" si="134"/>
        <v>0</v>
      </c>
      <c r="AS286" s="1">
        <f t="shared" si="135"/>
        <v>0</v>
      </c>
      <c r="AT286" s="1">
        <f t="shared" si="140"/>
        <v>0</v>
      </c>
      <c r="AU286" s="1">
        <f t="shared" si="125"/>
        <v>0</v>
      </c>
      <c r="AV286" s="9">
        <f t="shared" si="136"/>
        <v>0</v>
      </c>
      <c r="AW286" s="9">
        <f t="shared" si="126"/>
        <v>0</v>
      </c>
      <c r="AX286" s="9">
        <f t="shared" si="127"/>
        <v>0</v>
      </c>
      <c r="AY286" s="9">
        <f t="shared" si="128"/>
        <v>0</v>
      </c>
      <c r="AZ286" s="9">
        <f t="shared" si="129"/>
        <v>0</v>
      </c>
      <c r="BA286" s="1" t="e">
        <f t="shared" si="137"/>
        <v>#N/A</v>
      </c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M286" s="74"/>
      <c r="BT286" s="7"/>
      <c r="BU286" s="7"/>
      <c r="BV286" s="7"/>
      <c r="BW286" s="7"/>
      <c r="BX286" s="7"/>
      <c r="CA286" s="7"/>
      <c r="CB286" s="7"/>
      <c r="CC286" s="7"/>
      <c r="CD286" s="7"/>
      <c r="CE286" s="7"/>
      <c r="CF286" s="7"/>
      <c r="CG286" s="7"/>
    </row>
    <row r="287" spans="1:85" s="1" customFormat="1" x14ac:dyDescent="0.3">
      <c r="A287" s="7"/>
      <c r="B287" s="1">
        <f t="shared" si="118"/>
        <v>434</v>
      </c>
      <c r="C287" s="3">
        <v>88</v>
      </c>
      <c r="D287" s="3">
        <v>1564</v>
      </c>
      <c r="E287" s="3">
        <v>176</v>
      </c>
      <c r="F287" s="3">
        <v>0</v>
      </c>
      <c r="G287" s="3">
        <v>258</v>
      </c>
      <c r="H287" s="3">
        <v>0</v>
      </c>
      <c r="I287" s="3">
        <v>0</v>
      </c>
      <c r="J287" s="80">
        <v>0</v>
      </c>
      <c r="K287" s="80">
        <v>0</v>
      </c>
      <c r="L287" s="80">
        <v>0</v>
      </c>
      <c r="M287" s="11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116"/>
      <c r="Z287" s="3"/>
      <c r="AA287" s="1">
        <f t="shared" si="130"/>
        <v>1564</v>
      </c>
      <c r="AB287" s="1">
        <f t="shared" si="130"/>
        <v>176</v>
      </c>
      <c r="AC287" s="1">
        <f t="shared" si="131"/>
        <v>258</v>
      </c>
      <c r="AD287" s="1">
        <f t="shared" si="132"/>
        <v>0</v>
      </c>
      <c r="AE287" s="1">
        <f t="shared" si="138"/>
        <v>-7</v>
      </c>
      <c r="AF287" s="1">
        <f t="shared" si="133"/>
        <v>10</v>
      </c>
      <c r="AG287" s="1">
        <f t="shared" si="133"/>
        <v>0</v>
      </c>
      <c r="AH287" s="1">
        <f t="shared" si="133"/>
        <v>0</v>
      </c>
      <c r="AI287" s="1">
        <f t="shared" si="139"/>
        <v>3</v>
      </c>
      <c r="AJ287" s="9">
        <f t="shared" si="119"/>
        <v>0</v>
      </c>
      <c r="AK287" s="9">
        <f t="shared" si="120"/>
        <v>8.6800000000000002E-3</v>
      </c>
      <c r="AL287" s="9">
        <f t="shared" si="121"/>
        <v>3.5200000000000001E-3</v>
      </c>
      <c r="AM287" s="9">
        <f t="shared" si="122"/>
        <v>5.1599999999999997E-3</v>
      </c>
      <c r="AN287" s="9">
        <f t="shared" si="123"/>
        <v>0</v>
      </c>
      <c r="AO287" s="9">
        <f t="shared" si="124"/>
        <v>6.0000000000000002E-5</v>
      </c>
      <c r="AP287" s="1">
        <f t="shared" si="134"/>
        <v>0</v>
      </c>
      <c r="AQ287" s="1">
        <f t="shared" si="134"/>
        <v>0</v>
      </c>
      <c r="AS287" s="1">
        <f t="shared" si="135"/>
        <v>0</v>
      </c>
      <c r="AT287" s="1">
        <f t="shared" si="140"/>
        <v>0</v>
      </c>
      <c r="AU287" s="1">
        <f t="shared" si="125"/>
        <v>0</v>
      </c>
      <c r="AV287" s="9">
        <f t="shared" si="136"/>
        <v>0</v>
      </c>
      <c r="AW287" s="9">
        <f t="shared" si="126"/>
        <v>0</v>
      </c>
      <c r="AX287" s="9">
        <f t="shared" si="127"/>
        <v>0</v>
      </c>
      <c r="AY287" s="9">
        <f t="shared" si="128"/>
        <v>0</v>
      </c>
      <c r="AZ287" s="9">
        <f t="shared" si="129"/>
        <v>0</v>
      </c>
      <c r="BA287" s="1" t="e">
        <f t="shared" si="137"/>
        <v>#N/A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M287" s="74"/>
      <c r="BT287" s="7"/>
      <c r="BU287" s="7"/>
      <c r="BV287" s="7"/>
      <c r="BW287" s="7"/>
      <c r="BX287" s="7"/>
      <c r="CA287" s="7"/>
      <c r="CB287" s="7"/>
      <c r="CC287" s="7"/>
      <c r="CD287" s="7"/>
      <c r="CE287" s="7"/>
      <c r="CF287" s="7"/>
      <c r="CG287" s="7"/>
    </row>
    <row r="288" spans="1:85" s="1" customFormat="1" x14ac:dyDescent="0.3">
      <c r="A288" s="7"/>
      <c r="B288" s="1">
        <f t="shared" si="118"/>
        <v>436</v>
      </c>
      <c r="C288" s="3">
        <v>89</v>
      </c>
      <c r="D288" s="3">
        <v>1562</v>
      </c>
      <c r="E288" s="3">
        <v>168</v>
      </c>
      <c r="F288" s="3">
        <v>0</v>
      </c>
      <c r="G288" s="3">
        <v>268</v>
      </c>
      <c r="H288" s="3">
        <v>0</v>
      </c>
      <c r="I288" s="3">
        <v>0</v>
      </c>
      <c r="J288" s="80">
        <v>0</v>
      </c>
      <c r="K288" s="80">
        <v>0</v>
      </c>
      <c r="L288" s="80">
        <v>0</v>
      </c>
      <c r="M288" s="11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116"/>
      <c r="Z288" s="3"/>
      <c r="AA288" s="1">
        <f t="shared" si="130"/>
        <v>1562</v>
      </c>
      <c r="AB288" s="1">
        <f t="shared" si="130"/>
        <v>168</v>
      </c>
      <c r="AC288" s="1">
        <f t="shared" si="131"/>
        <v>268</v>
      </c>
      <c r="AD288" s="1">
        <f t="shared" si="132"/>
        <v>0</v>
      </c>
      <c r="AE288" s="1">
        <f t="shared" si="138"/>
        <v>-8</v>
      </c>
      <c r="AF288" s="1">
        <f t="shared" si="133"/>
        <v>10</v>
      </c>
      <c r="AG288" s="1">
        <f t="shared" si="133"/>
        <v>0</v>
      </c>
      <c r="AH288" s="1">
        <f t="shared" si="133"/>
        <v>0</v>
      </c>
      <c r="AI288" s="1">
        <f t="shared" si="139"/>
        <v>2</v>
      </c>
      <c r="AJ288" s="9">
        <f t="shared" si="119"/>
        <v>0</v>
      </c>
      <c r="AK288" s="9">
        <f t="shared" si="120"/>
        <v>8.7200000000000003E-3</v>
      </c>
      <c r="AL288" s="9">
        <f t="shared" si="121"/>
        <v>3.3600000000000001E-3</v>
      </c>
      <c r="AM288" s="9">
        <f t="shared" si="122"/>
        <v>5.3600000000000002E-3</v>
      </c>
      <c r="AN288" s="9">
        <f t="shared" si="123"/>
        <v>0</v>
      </c>
      <c r="AO288" s="9">
        <f t="shared" si="124"/>
        <v>4.0000000000000003E-5</v>
      </c>
      <c r="AP288" s="1">
        <f t="shared" si="134"/>
        <v>0</v>
      </c>
      <c r="AQ288" s="1">
        <f t="shared" si="134"/>
        <v>0</v>
      </c>
      <c r="AS288" s="1">
        <f t="shared" si="135"/>
        <v>0</v>
      </c>
      <c r="AT288" s="1">
        <f t="shared" si="140"/>
        <v>0</v>
      </c>
      <c r="AU288" s="1">
        <f t="shared" si="125"/>
        <v>0</v>
      </c>
      <c r="AV288" s="9">
        <f t="shared" si="136"/>
        <v>0</v>
      </c>
      <c r="AW288" s="9">
        <f t="shared" si="126"/>
        <v>0</v>
      </c>
      <c r="AX288" s="9">
        <f t="shared" si="127"/>
        <v>0</v>
      </c>
      <c r="AY288" s="9">
        <f t="shared" si="128"/>
        <v>0</v>
      </c>
      <c r="AZ288" s="9">
        <f t="shared" si="129"/>
        <v>0</v>
      </c>
      <c r="BA288" s="1" t="e">
        <f t="shared" si="137"/>
        <v>#N/A</v>
      </c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M288" s="74"/>
      <c r="BT288" s="7"/>
      <c r="BU288" s="7"/>
      <c r="BV288" s="7"/>
      <c r="BW288" s="7"/>
      <c r="BX288" s="7"/>
      <c r="CA288" s="7"/>
      <c r="CB288" s="7"/>
      <c r="CC288" s="7"/>
      <c r="CD288" s="7"/>
      <c r="CE288" s="7"/>
      <c r="CF288" s="7"/>
      <c r="CG288" s="7"/>
    </row>
    <row r="289" spans="1:85" s="1" customFormat="1" x14ac:dyDescent="0.3">
      <c r="A289" s="7"/>
      <c r="B289" s="1">
        <f t="shared" si="118"/>
        <v>439</v>
      </c>
      <c r="C289" s="3">
        <v>90</v>
      </c>
      <c r="D289" s="3">
        <v>1559</v>
      </c>
      <c r="E289" s="3">
        <v>161</v>
      </c>
      <c r="F289" s="3">
        <v>0</v>
      </c>
      <c r="G289" s="3">
        <v>278</v>
      </c>
      <c r="H289" s="3">
        <v>0</v>
      </c>
      <c r="I289" s="3">
        <v>0</v>
      </c>
      <c r="J289" s="80">
        <v>0</v>
      </c>
      <c r="K289" s="80">
        <v>0</v>
      </c>
      <c r="L289" s="80">
        <v>0</v>
      </c>
      <c r="M289" s="11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116"/>
      <c r="Z289" s="3"/>
      <c r="AA289" s="1">
        <f t="shared" si="130"/>
        <v>1559</v>
      </c>
      <c r="AB289" s="1">
        <f t="shared" si="130"/>
        <v>161</v>
      </c>
      <c r="AC289" s="1">
        <f t="shared" si="131"/>
        <v>278</v>
      </c>
      <c r="AD289" s="1">
        <f t="shared" si="132"/>
        <v>0</v>
      </c>
      <c r="AE289" s="1">
        <f t="shared" si="138"/>
        <v>-7</v>
      </c>
      <c r="AF289" s="1">
        <f t="shared" si="133"/>
        <v>10</v>
      </c>
      <c r="AG289" s="1">
        <f t="shared" si="133"/>
        <v>0</v>
      </c>
      <c r="AH289" s="1">
        <f t="shared" si="133"/>
        <v>0</v>
      </c>
      <c r="AI289" s="1">
        <f t="shared" si="139"/>
        <v>3</v>
      </c>
      <c r="AJ289" s="9">
        <f t="shared" si="119"/>
        <v>0</v>
      </c>
      <c r="AK289" s="9">
        <f t="shared" si="120"/>
        <v>8.7799999999999996E-3</v>
      </c>
      <c r="AL289" s="9">
        <f t="shared" si="121"/>
        <v>3.2200000000000002E-3</v>
      </c>
      <c r="AM289" s="9">
        <f t="shared" si="122"/>
        <v>5.5599999999999998E-3</v>
      </c>
      <c r="AN289" s="9">
        <f t="shared" si="123"/>
        <v>0</v>
      </c>
      <c r="AO289" s="9">
        <f t="shared" si="124"/>
        <v>6.0000000000000002E-5</v>
      </c>
      <c r="AP289" s="1">
        <f t="shared" si="134"/>
        <v>0</v>
      </c>
      <c r="AQ289" s="1">
        <f t="shared" si="134"/>
        <v>0</v>
      </c>
      <c r="AS289" s="1">
        <f t="shared" si="135"/>
        <v>0</v>
      </c>
      <c r="AT289" s="1">
        <f t="shared" si="140"/>
        <v>0</v>
      </c>
      <c r="AU289" s="1">
        <f t="shared" si="125"/>
        <v>0</v>
      </c>
      <c r="AV289" s="9">
        <f t="shared" si="136"/>
        <v>0</v>
      </c>
      <c r="AW289" s="9">
        <f t="shared" si="126"/>
        <v>0</v>
      </c>
      <c r="AX289" s="9">
        <f t="shared" si="127"/>
        <v>0</v>
      </c>
      <c r="AY289" s="9">
        <f t="shared" si="128"/>
        <v>0</v>
      </c>
      <c r="AZ289" s="9">
        <f t="shared" si="129"/>
        <v>0</v>
      </c>
      <c r="BA289" s="1" t="e">
        <f t="shared" si="137"/>
        <v>#N/A</v>
      </c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M289" s="74"/>
      <c r="BT289" s="7"/>
      <c r="BU289" s="7"/>
      <c r="BV289" s="7"/>
      <c r="BW289" s="7"/>
      <c r="BX289" s="7"/>
      <c r="CA289" s="7"/>
      <c r="CB289" s="7"/>
      <c r="CC289" s="7"/>
      <c r="CD289" s="7"/>
      <c r="CE289" s="7"/>
      <c r="CF289" s="7"/>
      <c r="CG289" s="7"/>
    </row>
    <row r="290" spans="1:85" s="1" customFormat="1" x14ac:dyDescent="0.3">
      <c r="A290" s="7"/>
      <c r="B290" s="1">
        <f t="shared" si="118"/>
        <v>441</v>
      </c>
      <c r="C290" s="3">
        <v>91</v>
      </c>
      <c r="D290" s="3">
        <v>1557</v>
      </c>
      <c r="E290" s="3">
        <v>154</v>
      </c>
      <c r="F290" s="3">
        <v>0</v>
      </c>
      <c r="G290" s="3">
        <v>287</v>
      </c>
      <c r="H290" s="3">
        <v>0</v>
      </c>
      <c r="I290" s="3">
        <v>0</v>
      </c>
      <c r="J290" s="80">
        <v>0</v>
      </c>
      <c r="K290" s="80">
        <v>0</v>
      </c>
      <c r="L290" s="80">
        <v>0</v>
      </c>
      <c r="M290" s="11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116"/>
      <c r="Z290" s="3"/>
      <c r="AA290" s="1">
        <f t="shared" si="130"/>
        <v>1557</v>
      </c>
      <c r="AB290" s="1">
        <f t="shared" si="130"/>
        <v>154</v>
      </c>
      <c r="AC290" s="1">
        <f t="shared" si="131"/>
        <v>287</v>
      </c>
      <c r="AD290" s="1">
        <f t="shared" si="132"/>
        <v>0</v>
      </c>
      <c r="AE290" s="1">
        <f t="shared" si="138"/>
        <v>-7</v>
      </c>
      <c r="AF290" s="1">
        <f t="shared" si="133"/>
        <v>9</v>
      </c>
      <c r="AG290" s="1">
        <f t="shared" si="133"/>
        <v>0</v>
      </c>
      <c r="AH290" s="1">
        <f t="shared" si="133"/>
        <v>0</v>
      </c>
      <c r="AI290" s="1">
        <f t="shared" si="139"/>
        <v>2</v>
      </c>
      <c r="AJ290" s="9">
        <f t="shared" si="119"/>
        <v>0</v>
      </c>
      <c r="AK290" s="9">
        <f t="shared" si="120"/>
        <v>8.8199999999999997E-3</v>
      </c>
      <c r="AL290" s="9">
        <f t="shared" si="121"/>
        <v>3.0799999999999998E-3</v>
      </c>
      <c r="AM290" s="9">
        <f t="shared" si="122"/>
        <v>5.7400000000000003E-3</v>
      </c>
      <c r="AN290" s="9">
        <f t="shared" si="123"/>
        <v>0</v>
      </c>
      <c r="AO290" s="9">
        <f t="shared" si="124"/>
        <v>4.0000000000000003E-5</v>
      </c>
      <c r="AP290" s="1">
        <f t="shared" si="134"/>
        <v>0</v>
      </c>
      <c r="AQ290" s="1">
        <f t="shared" si="134"/>
        <v>0</v>
      </c>
      <c r="AS290" s="1">
        <f t="shared" si="135"/>
        <v>0</v>
      </c>
      <c r="AT290" s="1">
        <f t="shared" si="140"/>
        <v>0</v>
      </c>
      <c r="AU290" s="1">
        <f t="shared" si="125"/>
        <v>0</v>
      </c>
      <c r="AV290" s="9">
        <f t="shared" si="136"/>
        <v>0</v>
      </c>
      <c r="AW290" s="9">
        <f t="shared" si="126"/>
        <v>0</v>
      </c>
      <c r="AX290" s="9">
        <f t="shared" si="127"/>
        <v>0</v>
      </c>
      <c r="AY290" s="9">
        <f t="shared" si="128"/>
        <v>0</v>
      </c>
      <c r="AZ290" s="9">
        <f t="shared" si="129"/>
        <v>0</v>
      </c>
      <c r="BA290" s="1" t="e">
        <f t="shared" si="137"/>
        <v>#N/A</v>
      </c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M290" s="74"/>
      <c r="BT290" s="7"/>
      <c r="BU290" s="7"/>
      <c r="BV290" s="7"/>
      <c r="BW290" s="7"/>
      <c r="BX290" s="7"/>
      <c r="CA290" s="7"/>
      <c r="CB290" s="7"/>
      <c r="CC290" s="7"/>
      <c r="CD290" s="7"/>
      <c r="CE290" s="7"/>
      <c r="CF290" s="7"/>
      <c r="CG290" s="7"/>
    </row>
    <row r="291" spans="1:85" s="1" customFormat="1" x14ac:dyDescent="0.3">
      <c r="A291" s="7"/>
      <c r="B291" s="1">
        <f t="shared" si="118"/>
        <v>443</v>
      </c>
      <c r="C291" s="3">
        <v>92</v>
      </c>
      <c r="D291" s="3">
        <v>1555</v>
      </c>
      <c r="E291" s="3">
        <v>146</v>
      </c>
      <c r="F291" s="3">
        <v>0</v>
      </c>
      <c r="G291" s="3">
        <v>297</v>
      </c>
      <c r="H291" s="3">
        <v>0</v>
      </c>
      <c r="I291" s="3">
        <v>0</v>
      </c>
      <c r="J291" s="80">
        <v>0</v>
      </c>
      <c r="K291" s="80">
        <v>0</v>
      </c>
      <c r="L291" s="80">
        <v>0</v>
      </c>
      <c r="M291" s="11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116"/>
      <c r="Z291" s="3"/>
      <c r="AA291" s="1">
        <f t="shared" si="130"/>
        <v>1555</v>
      </c>
      <c r="AB291" s="1">
        <f t="shared" si="130"/>
        <v>146</v>
      </c>
      <c r="AC291" s="1">
        <f t="shared" si="131"/>
        <v>297</v>
      </c>
      <c r="AD291" s="1">
        <f t="shared" si="132"/>
        <v>0</v>
      </c>
      <c r="AE291" s="1">
        <f t="shared" si="138"/>
        <v>-8</v>
      </c>
      <c r="AF291" s="1">
        <f t="shared" si="133"/>
        <v>10</v>
      </c>
      <c r="AG291" s="1">
        <f t="shared" si="133"/>
        <v>0</v>
      </c>
      <c r="AH291" s="1">
        <f t="shared" si="133"/>
        <v>0</v>
      </c>
      <c r="AI291" s="1">
        <f t="shared" si="139"/>
        <v>2</v>
      </c>
      <c r="AJ291" s="9">
        <f t="shared" si="119"/>
        <v>0</v>
      </c>
      <c r="AK291" s="9">
        <f t="shared" si="120"/>
        <v>8.8599999999999998E-3</v>
      </c>
      <c r="AL291" s="9">
        <f t="shared" si="121"/>
        <v>2.9199999999999999E-3</v>
      </c>
      <c r="AM291" s="9">
        <f t="shared" si="122"/>
        <v>5.94E-3</v>
      </c>
      <c r="AN291" s="9">
        <f t="shared" si="123"/>
        <v>0</v>
      </c>
      <c r="AO291" s="9">
        <f t="shared" si="124"/>
        <v>4.0000000000000003E-5</v>
      </c>
      <c r="AP291" s="1">
        <f t="shared" si="134"/>
        <v>0</v>
      </c>
      <c r="AQ291" s="1">
        <f t="shared" si="134"/>
        <v>0</v>
      </c>
      <c r="AS291" s="1">
        <f t="shared" si="135"/>
        <v>0</v>
      </c>
      <c r="AT291" s="1">
        <f t="shared" si="140"/>
        <v>0</v>
      </c>
      <c r="AU291" s="1">
        <f t="shared" si="125"/>
        <v>0</v>
      </c>
      <c r="AV291" s="9">
        <f t="shared" si="136"/>
        <v>0</v>
      </c>
      <c r="AW291" s="9">
        <f t="shared" si="126"/>
        <v>0</v>
      </c>
      <c r="AX291" s="9">
        <f t="shared" si="127"/>
        <v>0</v>
      </c>
      <c r="AY291" s="9">
        <f t="shared" si="128"/>
        <v>0</v>
      </c>
      <c r="AZ291" s="9">
        <f t="shared" si="129"/>
        <v>0</v>
      </c>
      <c r="BA291" s="1" t="e">
        <f t="shared" si="137"/>
        <v>#N/A</v>
      </c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M291" s="74"/>
      <c r="BT291" s="7"/>
      <c r="BU291" s="7"/>
      <c r="BV291" s="7"/>
      <c r="BW291" s="7"/>
      <c r="BX291" s="7"/>
      <c r="CA291" s="7"/>
      <c r="CB291" s="7"/>
      <c r="CC291" s="7"/>
      <c r="CD291" s="7"/>
      <c r="CE291" s="7"/>
      <c r="CF291" s="7"/>
      <c r="CG291" s="7"/>
    </row>
    <row r="292" spans="1:85" s="1" customFormat="1" x14ac:dyDescent="0.3">
      <c r="A292" s="7"/>
      <c r="B292" s="1">
        <f t="shared" si="118"/>
        <v>445</v>
      </c>
      <c r="C292" s="3">
        <v>93</v>
      </c>
      <c r="D292" s="3">
        <v>1554</v>
      </c>
      <c r="E292" s="3">
        <v>137</v>
      </c>
      <c r="F292" s="3">
        <v>0</v>
      </c>
      <c r="G292" s="3">
        <v>308</v>
      </c>
      <c r="H292" s="3">
        <v>0</v>
      </c>
      <c r="I292" s="3">
        <v>0</v>
      </c>
      <c r="J292" s="80">
        <v>0</v>
      </c>
      <c r="K292" s="80">
        <v>0</v>
      </c>
      <c r="L292" s="80">
        <v>0</v>
      </c>
      <c r="M292" s="11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116"/>
      <c r="Z292" s="3"/>
      <c r="AA292" s="1">
        <f t="shared" si="130"/>
        <v>1554</v>
      </c>
      <c r="AB292" s="1">
        <f t="shared" si="130"/>
        <v>137</v>
      </c>
      <c r="AC292" s="1">
        <f t="shared" si="131"/>
        <v>308</v>
      </c>
      <c r="AD292" s="1">
        <f t="shared" si="132"/>
        <v>0</v>
      </c>
      <c r="AE292" s="1">
        <f t="shared" si="138"/>
        <v>-9</v>
      </c>
      <c r="AF292" s="1">
        <f t="shared" si="133"/>
        <v>11</v>
      </c>
      <c r="AG292" s="1">
        <f t="shared" si="133"/>
        <v>0</v>
      </c>
      <c r="AH292" s="1">
        <f t="shared" si="133"/>
        <v>0</v>
      </c>
      <c r="AI292" s="1">
        <f t="shared" si="139"/>
        <v>2</v>
      </c>
      <c r="AJ292" s="9">
        <f t="shared" si="119"/>
        <v>0</v>
      </c>
      <c r="AK292" s="9">
        <f t="shared" si="120"/>
        <v>8.8999999999999999E-3</v>
      </c>
      <c r="AL292" s="9">
        <f t="shared" si="121"/>
        <v>2.7399999999999998E-3</v>
      </c>
      <c r="AM292" s="9">
        <f t="shared" si="122"/>
        <v>6.1599999999999997E-3</v>
      </c>
      <c r="AN292" s="9">
        <f t="shared" si="123"/>
        <v>0</v>
      </c>
      <c r="AO292" s="9">
        <f t="shared" si="124"/>
        <v>4.0000000000000003E-5</v>
      </c>
      <c r="AP292" s="1">
        <f t="shared" si="134"/>
        <v>0</v>
      </c>
      <c r="AQ292" s="1">
        <f t="shared" si="134"/>
        <v>0</v>
      </c>
      <c r="AS292" s="1">
        <f t="shared" si="135"/>
        <v>0</v>
      </c>
      <c r="AT292" s="1">
        <f t="shared" si="140"/>
        <v>0</v>
      </c>
      <c r="AU292" s="1">
        <f t="shared" si="125"/>
        <v>0</v>
      </c>
      <c r="AV292" s="9">
        <f t="shared" si="136"/>
        <v>0</v>
      </c>
      <c r="AW292" s="9">
        <f t="shared" si="126"/>
        <v>0</v>
      </c>
      <c r="AX292" s="9">
        <f t="shared" si="127"/>
        <v>0</v>
      </c>
      <c r="AY292" s="9">
        <f t="shared" si="128"/>
        <v>0</v>
      </c>
      <c r="AZ292" s="9">
        <f t="shared" si="129"/>
        <v>0</v>
      </c>
      <c r="BA292" s="1" t="e">
        <f t="shared" si="137"/>
        <v>#N/A</v>
      </c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M292" s="74"/>
      <c r="BT292" s="7"/>
      <c r="BU292" s="7"/>
      <c r="BV292" s="7"/>
      <c r="BW292" s="7"/>
      <c r="BX292" s="7"/>
      <c r="CA292" s="7"/>
      <c r="CB292" s="7"/>
      <c r="CC292" s="7"/>
      <c r="CD292" s="7"/>
      <c r="CE292" s="7"/>
      <c r="CF292" s="7"/>
      <c r="CG292" s="7"/>
    </row>
    <row r="293" spans="1:85" s="1" customFormat="1" x14ac:dyDescent="0.3">
      <c r="A293" s="7"/>
      <c r="B293" s="1">
        <f t="shared" si="118"/>
        <v>447</v>
      </c>
      <c r="C293" s="3">
        <v>94</v>
      </c>
      <c r="D293" s="3">
        <v>1552</v>
      </c>
      <c r="E293" s="3">
        <v>130</v>
      </c>
      <c r="F293" s="3">
        <v>0</v>
      </c>
      <c r="G293" s="3">
        <v>317</v>
      </c>
      <c r="H293" s="3">
        <v>0</v>
      </c>
      <c r="I293" s="3">
        <v>0</v>
      </c>
      <c r="J293" s="80">
        <v>0</v>
      </c>
      <c r="K293" s="80">
        <v>0</v>
      </c>
      <c r="L293" s="80">
        <v>0</v>
      </c>
      <c r="M293" s="11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116"/>
      <c r="Z293" s="3"/>
      <c r="AA293" s="1">
        <f t="shared" si="130"/>
        <v>1552</v>
      </c>
      <c r="AB293" s="1">
        <f t="shared" si="130"/>
        <v>130</v>
      </c>
      <c r="AC293" s="1">
        <f t="shared" si="131"/>
        <v>317</v>
      </c>
      <c r="AD293" s="1">
        <f t="shared" si="132"/>
        <v>0</v>
      </c>
      <c r="AE293" s="1">
        <f t="shared" si="138"/>
        <v>-7</v>
      </c>
      <c r="AF293" s="1">
        <f t="shared" si="133"/>
        <v>9</v>
      </c>
      <c r="AG293" s="1">
        <f t="shared" si="133"/>
        <v>0</v>
      </c>
      <c r="AH293" s="1">
        <f t="shared" si="133"/>
        <v>0</v>
      </c>
      <c r="AI293" s="1">
        <f t="shared" si="139"/>
        <v>2</v>
      </c>
      <c r="AJ293" s="9">
        <f t="shared" si="119"/>
        <v>0</v>
      </c>
      <c r="AK293" s="9">
        <f t="shared" si="120"/>
        <v>8.94E-3</v>
      </c>
      <c r="AL293" s="9">
        <f t="shared" si="121"/>
        <v>2.5999999999999999E-3</v>
      </c>
      <c r="AM293" s="9">
        <f t="shared" si="122"/>
        <v>6.3400000000000001E-3</v>
      </c>
      <c r="AN293" s="9">
        <f t="shared" si="123"/>
        <v>0</v>
      </c>
      <c r="AO293" s="9">
        <f t="shared" si="124"/>
        <v>4.0000000000000003E-5</v>
      </c>
      <c r="AP293" s="1">
        <f t="shared" si="134"/>
        <v>0</v>
      </c>
      <c r="AQ293" s="1">
        <f t="shared" si="134"/>
        <v>0</v>
      </c>
      <c r="AS293" s="1">
        <f t="shared" si="135"/>
        <v>0</v>
      </c>
      <c r="AT293" s="1">
        <f t="shared" si="140"/>
        <v>0</v>
      </c>
      <c r="AU293" s="1">
        <f t="shared" si="125"/>
        <v>0</v>
      </c>
      <c r="AV293" s="9">
        <f t="shared" si="136"/>
        <v>0</v>
      </c>
      <c r="AW293" s="9">
        <f t="shared" si="126"/>
        <v>0</v>
      </c>
      <c r="AX293" s="9">
        <f t="shared" si="127"/>
        <v>0</v>
      </c>
      <c r="AY293" s="9">
        <f t="shared" si="128"/>
        <v>0</v>
      </c>
      <c r="AZ293" s="9">
        <f t="shared" si="129"/>
        <v>0</v>
      </c>
      <c r="BA293" s="1" t="e">
        <f t="shared" si="137"/>
        <v>#N/A</v>
      </c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M293" s="74"/>
      <c r="BT293" s="7"/>
      <c r="BU293" s="7"/>
      <c r="BV293" s="7"/>
      <c r="BW293" s="7"/>
      <c r="BX293" s="7"/>
      <c r="CA293" s="7"/>
      <c r="CB293" s="7"/>
      <c r="CC293" s="7"/>
      <c r="CD293" s="7"/>
      <c r="CE293" s="7"/>
      <c r="CF293" s="7"/>
      <c r="CG293" s="7"/>
    </row>
    <row r="294" spans="1:85" s="1" customFormat="1" x14ac:dyDescent="0.3">
      <c r="A294" s="7"/>
      <c r="B294" s="1">
        <f t="shared" si="118"/>
        <v>449</v>
      </c>
      <c r="C294" s="3">
        <v>95</v>
      </c>
      <c r="D294" s="3">
        <v>1550</v>
      </c>
      <c r="E294" s="3">
        <v>124</v>
      </c>
      <c r="F294" s="3">
        <v>0</v>
      </c>
      <c r="G294" s="3">
        <v>325</v>
      </c>
      <c r="H294" s="3">
        <v>0</v>
      </c>
      <c r="I294" s="3">
        <v>0</v>
      </c>
      <c r="J294" s="80">
        <v>0</v>
      </c>
      <c r="K294" s="80">
        <v>0</v>
      </c>
      <c r="L294" s="80">
        <v>0</v>
      </c>
      <c r="M294" s="11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116"/>
      <c r="Z294" s="3"/>
      <c r="AA294" s="1">
        <f t="shared" si="130"/>
        <v>1550</v>
      </c>
      <c r="AB294" s="1">
        <f t="shared" si="130"/>
        <v>124</v>
      </c>
      <c r="AC294" s="1">
        <f t="shared" si="131"/>
        <v>325</v>
      </c>
      <c r="AD294" s="1">
        <f t="shared" si="132"/>
        <v>0</v>
      </c>
      <c r="AE294" s="1">
        <f t="shared" si="138"/>
        <v>-6</v>
      </c>
      <c r="AF294" s="1">
        <f t="shared" si="133"/>
        <v>8</v>
      </c>
      <c r="AG294" s="1">
        <f t="shared" si="133"/>
        <v>0</v>
      </c>
      <c r="AH294" s="1">
        <f t="shared" si="133"/>
        <v>0</v>
      </c>
      <c r="AI294" s="1">
        <f t="shared" si="139"/>
        <v>2</v>
      </c>
      <c r="AJ294" s="9">
        <f t="shared" si="119"/>
        <v>0</v>
      </c>
      <c r="AK294" s="9">
        <f t="shared" si="120"/>
        <v>8.9800000000000001E-3</v>
      </c>
      <c r="AL294" s="9">
        <f t="shared" si="121"/>
        <v>2.48E-3</v>
      </c>
      <c r="AM294" s="9">
        <f t="shared" si="122"/>
        <v>6.4999999999999997E-3</v>
      </c>
      <c r="AN294" s="9">
        <f t="shared" si="123"/>
        <v>0</v>
      </c>
      <c r="AO294" s="9">
        <f t="shared" si="124"/>
        <v>4.0000000000000003E-5</v>
      </c>
      <c r="AP294" s="1">
        <f t="shared" si="134"/>
        <v>0</v>
      </c>
      <c r="AQ294" s="1">
        <f t="shared" si="134"/>
        <v>0</v>
      </c>
      <c r="AS294" s="1">
        <f t="shared" si="135"/>
        <v>0</v>
      </c>
      <c r="AT294" s="1">
        <f t="shared" si="140"/>
        <v>0</v>
      </c>
      <c r="AU294" s="1">
        <f t="shared" si="125"/>
        <v>0</v>
      </c>
      <c r="AV294" s="9">
        <f t="shared" si="136"/>
        <v>0</v>
      </c>
      <c r="AW294" s="9">
        <f t="shared" si="126"/>
        <v>0</v>
      </c>
      <c r="AX294" s="9">
        <f t="shared" si="127"/>
        <v>0</v>
      </c>
      <c r="AY294" s="9">
        <f t="shared" si="128"/>
        <v>0</v>
      </c>
      <c r="AZ294" s="9">
        <f t="shared" si="129"/>
        <v>0</v>
      </c>
      <c r="BA294" s="1" t="e">
        <f t="shared" si="137"/>
        <v>#N/A</v>
      </c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M294" s="74"/>
      <c r="BT294" s="7"/>
      <c r="BU294" s="7"/>
      <c r="BV294" s="7"/>
      <c r="BW294" s="7"/>
      <c r="BX294" s="7"/>
      <c r="CA294" s="7"/>
      <c r="CB294" s="7"/>
      <c r="CC294" s="7"/>
      <c r="CD294" s="7"/>
      <c r="CE294" s="7"/>
      <c r="CF294" s="7"/>
      <c r="CG294" s="7"/>
    </row>
    <row r="295" spans="1:85" s="1" customFormat="1" x14ac:dyDescent="0.3">
      <c r="A295" s="7"/>
      <c r="B295" s="1">
        <f t="shared" si="118"/>
        <v>450</v>
      </c>
      <c r="C295" s="3">
        <v>96</v>
      </c>
      <c r="D295" s="3">
        <v>1548</v>
      </c>
      <c r="E295" s="3">
        <v>116</v>
      </c>
      <c r="F295" s="3">
        <v>0</v>
      </c>
      <c r="G295" s="3">
        <v>334</v>
      </c>
      <c r="H295" s="3">
        <v>0</v>
      </c>
      <c r="I295" s="3">
        <v>0</v>
      </c>
      <c r="J295" s="80">
        <v>0</v>
      </c>
      <c r="K295" s="80">
        <v>0</v>
      </c>
      <c r="L295" s="80">
        <v>0</v>
      </c>
      <c r="M295" s="11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116"/>
      <c r="Z295" s="3"/>
      <c r="AA295" s="1">
        <f t="shared" si="130"/>
        <v>1548</v>
      </c>
      <c r="AB295" s="1">
        <f t="shared" si="130"/>
        <v>116</v>
      </c>
      <c r="AC295" s="1">
        <f t="shared" si="131"/>
        <v>334</v>
      </c>
      <c r="AD295" s="1">
        <f t="shared" si="132"/>
        <v>0</v>
      </c>
      <c r="AE295" s="1">
        <f t="shared" si="138"/>
        <v>-8</v>
      </c>
      <c r="AF295" s="1">
        <f t="shared" si="133"/>
        <v>9</v>
      </c>
      <c r="AG295" s="1">
        <f t="shared" si="133"/>
        <v>0</v>
      </c>
      <c r="AH295" s="1">
        <f t="shared" si="133"/>
        <v>0</v>
      </c>
      <c r="AI295" s="1">
        <f t="shared" si="139"/>
        <v>1</v>
      </c>
      <c r="AJ295" s="9">
        <f t="shared" si="119"/>
        <v>0</v>
      </c>
      <c r="AK295" s="9">
        <f t="shared" si="120"/>
        <v>8.9999999999999993E-3</v>
      </c>
      <c r="AL295" s="9">
        <f t="shared" si="121"/>
        <v>2.32E-3</v>
      </c>
      <c r="AM295" s="9">
        <f t="shared" si="122"/>
        <v>6.6800000000000002E-3</v>
      </c>
      <c r="AN295" s="9">
        <f t="shared" si="123"/>
        <v>0</v>
      </c>
      <c r="AO295" s="9">
        <f t="shared" si="124"/>
        <v>2.0000000000000002E-5</v>
      </c>
      <c r="AP295" s="1">
        <f t="shared" si="134"/>
        <v>0</v>
      </c>
      <c r="AQ295" s="1">
        <f t="shared" si="134"/>
        <v>0</v>
      </c>
      <c r="AS295" s="1">
        <f t="shared" si="135"/>
        <v>0</v>
      </c>
      <c r="AT295" s="1">
        <f t="shared" si="140"/>
        <v>0</v>
      </c>
      <c r="AU295" s="1">
        <f t="shared" si="125"/>
        <v>0</v>
      </c>
      <c r="AV295" s="9">
        <f t="shared" si="136"/>
        <v>0</v>
      </c>
      <c r="AW295" s="9">
        <f t="shared" si="126"/>
        <v>0</v>
      </c>
      <c r="AX295" s="9">
        <f t="shared" si="127"/>
        <v>0</v>
      </c>
      <c r="AY295" s="9">
        <f t="shared" si="128"/>
        <v>0</v>
      </c>
      <c r="AZ295" s="9">
        <f t="shared" si="129"/>
        <v>0</v>
      </c>
      <c r="BA295" s="1" t="e">
        <f t="shared" si="137"/>
        <v>#N/A</v>
      </c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M295" s="74"/>
      <c r="BT295" s="7"/>
      <c r="BU295" s="7"/>
      <c r="BV295" s="7"/>
      <c r="BW295" s="7"/>
      <c r="BX295" s="7"/>
      <c r="CA295" s="7"/>
      <c r="CB295" s="7"/>
      <c r="CC295" s="7"/>
      <c r="CD295" s="7"/>
      <c r="CE295" s="7"/>
      <c r="CF295" s="7"/>
      <c r="CG295" s="7"/>
    </row>
    <row r="296" spans="1:85" s="1" customFormat="1" x14ac:dyDescent="0.3">
      <c r="A296" s="7"/>
      <c r="B296" s="1">
        <f t="shared" si="118"/>
        <v>452</v>
      </c>
      <c r="C296" s="3">
        <v>97</v>
      </c>
      <c r="D296" s="3">
        <v>1546</v>
      </c>
      <c r="E296" s="3">
        <v>111</v>
      </c>
      <c r="F296" s="3">
        <v>0</v>
      </c>
      <c r="G296" s="3">
        <v>341</v>
      </c>
      <c r="H296" s="3">
        <v>0</v>
      </c>
      <c r="I296" s="3">
        <v>0</v>
      </c>
      <c r="J296" s="80">
        <v>0</v>
      </c>
      <c r="K296" s="80">
        <v>0</v>
      </c>
      <c r="L296" s="80">
        <v>0</v>
      </c>
      <c r="M296" s="11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116"/>
      <c r="Z296" s="3"/>
      <c r="AA296" s="1">
        <f t="shared" si="130"/>
        <v>1546</v>
      </c>
      <c r="AB296" s="1">
        <f t="shared" si="130"/>
        <v>111</v>
      </c>
      <c r="AC296" s="1">
        <f t="shared" si="131"/>
        <v>341</v>
      </c>
      <c r="AD296" s="1">
        <f t="shared" si="132"/>
        <v>0</v>
      </c>
      <c r="AE296" s="1">
        <f t="shared" si="138"/>
        <v>-5</v>
      </c>
      <c r="AF296" s="1">
        <f t="shared" si="133"/>
        <v>7</v>
      </c>
      <c r="AG296" s="1">
        <f t="shared" si="133"/>
        <v>0</v>
      </c>
      <c r="AH296" s="1">
        <f t="shared" si="133"/>
        <v>0</v>
      </c>
      <c r="AI296" s="1">
        <f t="shared" si="139"/>
        <v>2</v>
      </c>
      <c r="AJ296" s="9">
        <f t="shared" si="119"/>
        <v>0</v>
      </c>
      <c r="AK296" s="9">
        <f t="shared" si="120"/>
        <v>9.0399999999999994E-3</v>
      </c>
      <c r="AL296" s="9">
        <f t="shared" si="121"/>
        <v>2.2200000000000002E-3</v>
      </c>
      <c r="AM296" s="9">
        <f t="shared" si="122"/>
        <v>6.8199999999999997E-3</v>
      </c>
      <c r="AN296" s="9">
        <f t="shared" si="123"/>
        <v>0</v>
      </c>
      <c r="AO296" s="9">
        <f t="shared" si="124"/>
        <v>4.0000000000000003E-5</v>
      </c>
      <c r="AP296" s="1">
        <f t="shared" si="134"/>
        <v>0</v>
      </c>
      <c r="AQ296" s="1">
        <f t="shared" si="134"/>
        <v>0</v>
      </c>
      <c r="AS296" s="1">
        <f t="shared" si="135"/>
        <v>0</v>
      </c>
      <c r="AT296" s="1">
        <f t="shared" si="140"/>
        <v>0</v>
      </c>
      <c r="AU296" s="1">
        <f t="shared" si="125"/>
        <v>0</v>
      </c>
      <c r="AV296" s="9">
        <f t="shared" si="136"/>
        <v>0</v>
      </c>
      <c r="AW296" s="9">
        <f t="shared" si="126"/>
        <v>0</v>
      </c>
      <c r="AX296" s="9">
        <f t="shared" si="127"/>
        <v>0</v>
      </c>
      <c r="AY296" s="9">
        <f t="shared" si="128"/>
        <v>0</v>
      </c>
      <c r="AZ296" s="9">
        <f t="shared" si="129"/>
        <v>0</v>
      </c>
      <c r="BA296" s="1" t="e">
        <f t="shared" si="137"/>
        <v>#N/A</v>
      </c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M296" s="74"/>
      <c r="BT296" s="7"/>
      <c r="BU296" s="7"/>
      <c r="BV296" s="7"/>
      <c r="BW296" s="7"/>
      <c r="BX296" s="7"/>
      <c r="CA296" s="7"/>
      <c r="CB296" s="7"/>
      <c r="CC296" s="7"/>
      <c r="CD296" s="7"/>
      <c r="CE296" s="7"/>
      <c r="CF296" s="7"/>
      <c r="CG296" s="7"/>
    </row>
    <row r="297" spans="1:85" s="1" customFormat="1" x14ac:dyDescent="0.3">
      <c r="A297" s="7"/>
      <c r="B297" s="1">
        <f t="shared" si="118"/>
        <v>454</v>
      </c>
      <c r="C297" s="3">
        <v>98</v>
      </c>
      <c r="D297" s="3">
        <v>1545</v>
      </c>
      <c r="E297" s="3">
        <v>105</v>
      </c>
      <c r="F297" s="3">
        <v>0</v>
      </c>
      <c r="G297" s="3">
        <v>349</v>
      </c>
      <c r="H297" s="3">
        <v>0</v>
      </c>
      <c r="I297" s="3">
        <v>0</v>
      </c>
      <c r="J297" s="80">
        <v>0</v>
      </c>
      <c r="K297" s="80">
        <v>0</v>
      </c>
      <c r="L297" s="80">
        <v>0</v>
      </c>
      <c r="M297" s="11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116"/>
      <c r="Z297" s="3"/>
      <c r="AA297" s="1">
        <f t="shared" si="130"/>
        <v>1545</v>
      </c>
      <c r="AB297" s="1">
        <f t="shared" si="130"/>
        <v>105</v>
      </c>
      <c r="AC297" s="1">
        <f t="shared" si="131"/>
        <v>349</v>
      </c>
      <c r="AD297" s="1">
        <f t="shared" si="132"/>
        <v>0</v>
      </c>
      <c r="AE297" s="1">
        <f t="shared" si="138"/>
        <v>-6</v>
      </c>
      <c r="AF297" s="1">
        <f t="shared" si="133"/>
        <v>8</v>
      </c>
      <c r="AG297" s="1">
        <f t="shared" si="133"/>
        <v>0</v>
      </c>
      <c r="AH297" s="1">
        <f t="shared" si="133"/>
        <v>0</v>
      </c>
      <c r="AI297" s="1">
        <f t="shared" si="139"/>
        <v>2</v>
      </c>
      <c r="AJ297" s="9">
        <f t="shared" si="119"/>
        <v>0</v>
      </c>
      <c r="AK297" s="9">
        <f t="shared" si="120"/>
        <v>9.0799999999999995E-3</v>
      </c>
      <c r="AL297" s="9">
        <f t="shared" si="121"/>
        <v>2.0999999999999999E-3</v>
      </c>
      <c r="AM297" s="9">
        <f t="shared" si="122"/>
        <v>6.9800000000000001E-3</v>
      </c>
      <c r="AN297" s="9">
        <f t="shared" si="123"/>
        <v>0</v>
      </c>
      <c r="AO297" s="9">
        <f t="shared" si="124"/>
        <v>4.0000000000000003E-5</v>
      </c>
      <c r="AP297" s="1">
        <f t="shared" si="134"/>
        <v>0</v>
      </c>
      <c r="AQ297" s="1">
        <f t="shared" si="134"/>
        <v>0</v>
      </c>
      <c r="AS297" s="1">
        <f t="shared" si="135"/>
        <v>0</v>
      </c>
      <c r="AT297" s="1">
        <f t="shared" si="140"/>
        <v>0</v>
      </c>
      <c r="AU297" s="1">
        <f t="shared" si="125"/>
        <v>0</v>
      </c>
      <c r="AV297" s="9">
        <f t="shared" si="136"/>
        <v>0</v>
      </c>
      <c r="AW297" s="9">
        <f t="shared" si="126"/>
        <v>0</v>
      </c>
      <c r="AX297" s="9">
        <f t="shared" si="127"/>
        <v>0</v>
      </c>
      <c r="AY297" s="9">
        <f t="shared" si="128"/>
        <v>0</v>
      </c>
      <c r="AZ297" s="9">
        <f t="shared" si="129"/>
        <v>0</v>
      </c>
      <c r="BA297" s="1" t="e">
        <f t="shared" si="137"/>
        <v>#N/A</v>
      </c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M297" s="74"/>
      <c r="BT297" s="7"/>
      <c r="BU297" s="7"/>
      <c r="BV297" s="7"/>
      <c r="BW297" s="7"/>
      <c r="BX297" s="7"/>
      <c r="CA297" s="7"/>
      <c r="CB297" s="7"/>
      <c r="CC297" s="7"/>
      <c r="CD297" s="7"/>
      <c r="CE297" s="7"/>
      <c r="CF297" s="7"/>
      <c r="CG297" s="7"/>
    </row>
    <row r="298" spans="1:85" s="1" customFormat="1" x14ac:dyDescent="0.3">
      <c r="A298" s="7"/>
      <c r="B298" s="1">
        <f t="shared" si="118"/>
        <v>455</v>
      </c>
      <c r="C298" s="3">
        <v>99</v>
      </c>
      <c r="D298" s="3">
        <v>1544</v>
      </c>
      <c r="E298" s="3">
        <v>99</v>
      </c>
      <c r="F298" s="3">
        <v>0</v>
      </c>
      <c r="G298" s="3">
        <v>356</v>
      </c>
      <c r="H298" s="3">
        <v>0</v>
      </c>
      <c r="I298" s="3">
        <v>0</v>
      </c>
      <c r="J298" s="80">
        <v>0</v>
      </c>
      <c r="K298" s="80">
        <v>0</v>
      </c>
      <c r="L298" s="80">
        <v>0</v>
      </c>
      <c r="M298" s="11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116"/>
      <c r="Z298" s="3"/>
      <c r="AA298" s="1">
        <f t="shared" si="130"/>
        <v>1544</v>
      </c>
      <c r="AB298" s="1">
        <f t="shared" si="130"/>
        <v>99</v>
      </c>
      <c r="AC298" s="1">
        <f t="shared" si="131"/>
        <v>356</v>
      </c>
      <c r="AD298" s="1">
        <f t="shared" si="132"/>
        <v>0</v>
      </c>
      <c r="AE298" s="1">
        <f t="shared" si="138"/>
        <v>-6</v>
      </c>
      <c r="AF298" s="1">
        <f t="shared" si="133"/>
        <v>7</v>
      </c>
      <c r="AG298" s="1">
        <f t="shared" si="133"/>
        <v>0</v>
      </c>
      <c r="AH298" s="1">
        <f t="shared" si="133"/>
        <v>0</v>
      </c>
      <c r="AI298" s="1">
        <f t="shared" si="139"/>
        <v>1</v>
      </c>
      <c r="AJ298" s="9">
        <f t="shared" si="119"/>
        <v>0</v>
      </c>
      <c r="AK298" s="9">
        <f t="shared" si="120"/>
        <v>9.1000000000000004E-3</v>
      </c>
      <c r="AL298" s="9">
        <f t="shared" si="121"/>
        <v>1.98E-3</v>
      </c>
      <c r="AM298" s="9">
        <f t="shared" si="122"/>
        <v>7.1199999999999996E-3</v>
      </c>
      <c r="AN298" s="9">
        <f t="shared" si="123"/>
        <v>0</v>
      </c>
      <c r="AO298" s="9">
        <f t="shared" si="124"/>
        <v>2.0000000000000002E-5</v>
      </c>
      <c r="AP298" s="1">
        <f t="shared" si="134"/>
        <v>0</v>
      </c>
      <c r="AQ298" s="1">
        <f t="shared" si="134"/>
        <v>0</v>
      </c>
      <c r="AS298" s="1">
        <f t="shared" si="135"/>
        <v>0</v>
      </c>
      <c r="AT298" s="1">
        <f t="shared" si="140"/>
        <v>0</v>
      </c>
      <c r="AU298" s="1">
        <f t="shared" si="125"/>
        <v>0</v>
      </c>
      <c r="AV298" s="9">
        <f t="shared" si="136"/>
        <v>0</v>
      </c>
      <c r="AW298" s="9">
        <f t="shared" si="126"/>
        <v>0</v>
      </c>
      <c r="AX298" s="9">
        <f t="shared" si="127"/>
        <v>0</v>
      </c>
      <c r="AY298" s="9">
        <f t="shared" si="128"/>
        <v>0</v>
      </c>
      <c r="AZ298" s="9">
        <f t="shared" si="129"/>
        <v>0</v>
      </c>
      <c r="BA298" s="1" t="e">
        <f t="shared" si="137"/>
        <v>#N/A</v>
      </c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M298" s="74"/>
      <c r="BT298" s="7"/>
      <c r="BU298" s="7"/>
      <c r="BV298" s="7"/>
      <c r="BW298" s="7"/>
      <c r="BX298" s="7"/>
      <c r="CA298" s="7"/>
      <c r="CB298" s="7"/>
      <c r="CC298" s="7"/>
      <c r="CD298" s="7"/>
      <c r="CE298" s="7"/>
      <c r="CF298" s="7"/>
      <c r="CG298" s="7"/>
    </row>
    <row r="299" spans="1:85" s="1" customFormat="1" x14ac:dyDescent="0.3">
      <c r="A299" s="7"/>
      <c r="B299" s="1">
        <f t="shared" si="118"/>
        <v>456</v>
      </c>
      <c r="C299" s="3">
        <v>100</v>
      </c>
      <c r="D299" s="3">
        <v>1542</v>
      </c>
      <c r="E299" s="3">
        <v>92</v>
      </c>
      <c r="F299" s="3">
        <v>0</v>
      </c>
      <c r="G299" s="3">
        <v>364</v>
      </c>
      <c r="H299" s="3">
        <v>0</v>
      </c>
      <c r="I299" s="3">
        <v>0</v>
      </c>
      <c r="J299" s="80">
        <v>0</v>
      </c>
      <c r="K299" s="80">
        <v>0</v>
      </c>
      <c r="L299" s="80">
        <v>0</v>
      </c>
      <c r="M299" s="11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116"/>
      <c r="Z299" s="3"/>
      <c r="AA299" s="1">
        <f t="shared" si="130"/>
        <v>1542</v>
      </c>
      <c r="AB299" s="1">
        <f t="shared" si="130"/>
        <v>92</v>
      </c>
      <c r="AC299" s="1">
        <f t="shared" si="131"/>
        <v>364</v>
      </c>
      <c r="AD299" s="1">
        <f t="shared" si="132"/>
        <v>0</v>
      </c>
      <c r="AE299" s="1">
        <f t="shared" si="138"/>
        <v>-7</v>
      </c>
      <c r="AF299" s="1">
        <f t="shared" si="133"/>
        <v>8</v>
      </c>
      <c r="AG299" s="1">
        <f t="shared" si="133"/>
        <v>0</v>
      </c>
      <c r="AH299" s="1">
        <f t="shared" si="133"/>
        <v>0</v>
      </c>
      <c r="AI299" s="1">
        <f t="shared" si="139"/>
        <v>1</v>
      </c>
      <c r="AJ299" s="9">
        <f t="shared" si="119"/>
        <v>0</v>
      </c>
      <c r="AK299" s="9">
        <f t="shared" si="120"/>
        <v>9.1199999999999996E-3</v>
      </c>
      <c r="AL299" s="9">
        <f t="shared" si="121"/>
        <v>1.8400000000000001E-3</v>
      </c>
      <c r="AM299" s="9">
        <f t="shared" si="122"/>
        <v>7.28E-3</v>
      </c>
      <c r="AN299" s="9">
        <f t="shared" si="123"/>
        <v>0</v>
      </c>
      <c r="AO299" s="9">
        <f t="shared" si="124"/>
        <v>2.0000000000000002E-5</v>
      </c>
      <c r="AP299" s="1">
        <f t="shared" si="134"/>
        <v>0</v>
      </c>
      <c r="AQ299" s="1">
        <f t="shared" si="134"/>
        <v>0</v>
      </c>
      <c r="AS299" s="1">
        <f t="shared" si="135"/>
        <v>0</v>
      </c>
      <c r="AT299" s="1">
        <f t="shared" si="140"/>
        <v>0</v>
      </c>
      <c r="AU299" s="1">
        <f t="shared" si="125"/>
        <v>0</v>
      </c>
      <c r="AV299" s="9">
        <f t="shared" si="136"/>
        <v>0</v>
      </c>
      <c r="AW299" s="9">
        <f t="shared" si="126"/>
        <v>0</v>
      </c>
      <c r="AX299" s="9">
        <f t="shared" si="127"/>
        <v>0</v>
      </c>
      <c r="AY299" s="9">
        <f t="shared" si="128"/>
        <v>0</v>
      </c>
      <c r="AZ299" s="9">
        <f t="shared" si="129"/>
        <v>0</v>
      </c>
      <c r="BA299" s="1" t="e">
        <f t="shared" si="137"/>
        <v>#N/A</v>
      </c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M299" s="74"/>
      <c r="BT299" s="7"/>
      <c r="BU299" s="7"/>
      <c r="BV299" s="7"/>
      <c r="BW299" s="7"/>
      <c r="BX299" s="7"/>
      <c r="CA299" s="7"/>
      <c r="CB299" s="7"/>
      <c r="CC299" s="7"/>
      <c r="CD299" s="7"/>
      <c r="CE299" s="7"/>
      <c r="CF299" s="7"/>
      <c r="CG299" s="7"/>
    </row>
    <row r="300" spans="1:85" s="1" customFormat="1" x14ac:dyDescent="0.3">
      <c r="A300" s="7"/>
      <c r="B300" s="1">
        <f t="shared" si="118"/>
        <v>458</v>
      </c>
      <c r="C300" s="3">
        <v>101</v>
      </c>
      <c r="D300" s="3">
        <v>1541</v>
      </c>
      <c r="E300" s="3">
        <v>88</v>
      </c>
      <c r="F300" s="3">
        <v>0</v>
      </c>
      <c r="G300" s="3">
        <v>370</v>
      </c>
      <c r="H300" s="3">
        <v>0</v>
      </c>
      <c r="I300" s="3">
        <v>0</v>
      </c>
      <c r="J300" s="80">
        <v>0</v>
      </c>
      <c r="K300" s="80">
        <v>0</v>
      </c>
      <c r="L300" s="80">
        <v>0</v>
      </c>
      <c r="M300" s="11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116"/>
      <c r="Z300" s="3"/>
      <c r="AA300" s="1">
        <f t="shared" si="130"/>
        <v>1541</v>
      </c>
      <c r="AB300" s="1">
        <f t="shared" si="130"/>
        <v>88</v>
      </c>
      <c r="AC300" s="1">
        <f t="shared" si="131"/>
        <v>370</v>
      </c>
      <c r="AD300" s="1">
        <f t="shared" si="132"/>
        <v>0</v>
      </c>
      <c r="AE300" s="1">
        <f t="shared" si="138"/>
        <v>-4</v>
      </c>
      <c r="AF300" s="1">
        <f t="shared" si="133"/>
        <v>6</v>
      </c>
      <c r="AG300" s="1">
        <f t="shared" si="133"/>
        <v>0</v>
      </c>
      <c r="AH300" s="1">
        <f t="shared" si="133"/>
        <v>0</v>
      </c>
      <c r="AI300" s="1">
        <f t="shared" si="139"/>
        <v>2</v>
      </c>
      <c r="AJ300" s="9">
        <f t="shared" si="119"/>
        <v>0</v>
      </c>
      <c r="AK300" s="9">
        <f t="shared" si="120"/>
        <v>9.1599999999999997E-3</v>
      </c>
      <c r="AL300" s="9">
        <f t="shared" si="121"/>
        <v>1.7600000000000001E-3</v>
      </c>
      <c r="AM300" s="9">
        <f t="shared" si="122"/>
        <v>7.4000000000000003E-3</v>
      </c>
      <c r="AN300" s="9">
        <f t="shared" si="123"/>
        <v>0</v>
      </c>
      <c r="AO300" s="9">
        <f t="shared" si="124"/>
        <v>4.0000000000000003E-5</v>
      </c>
      <c r="AP300" s="1">
        <f t="shared" si="134"/>
        <v>0</v>
      </c>
      <c r="AQ300" s="1">
        <f t="shared" si="134"/>
        <v>0</v>
      </c>
      <c r="AS300" s="1">
        <f t="shared" si="135"/>
        <v>0</v>
      </c>
      <c r="AT300" s="1">
        <f t="shared" si="140"/>
        <v>0</v>
      </c>
      <c r="AU300" s="1">
        <f t="shared" si="125"/>
        <v>0</v>
      </c>
      <c r="AV300" s="9">
        <f t="shared" si="136"/>
        <v>0</v>
      </c>
      <c r="AW300" s="9">
        <f t="shared" si="126"/>
        <v>0</v>
      </c>
      <c r="AX300" s="9">
        <f t="shared" si="127"/>
        <v>0</v>
      </c>
      <c r="AY300" s="9">
        <f t="shared" si="128"/>
        <v>0</v>
      </c>
      <c r="AZ300" s="9">
        <f t="shared" si="129"/>
        <v>0</v>
      </c>
      <c r="BA300" s="1" t="e">
        <f t="shared" si="137"/>
        <v>#N/A</v>
      </c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M300" s="74"/>
      <c r="BT300" s="7"/>
      <c r="BU300" s="7"/>
      <c r="BV300" s="7"/>
      <c r="BW300" s="7"/>
      <c r="BX300" s="7"/>
      <c r="CA300" s="7"/>
      <c r="CB300" s="7"/>
      <c r="CC300" s="7"/>
      <c r="CD300" s="7"/>
      <c r="CE300" s="7"/>
      <c r="CF300" s="7"/>
      <c r="CG300" s="7"/>
    </row>
    <row r="301" spans="1:85" s="1" customFormat="1" x14ac:dyDescent="0.3">
      <c r="A301" s="7"/>
      <c r="B301" s="1">
        <f t="shared" si="118"/>
        <v>459</v>
      </c>
      <c r="C301" s="3">
        <v>102</v>
      </c>
      <c r="D301" s="3">
        <v>1539</v>
      </c>
      <c r="E301" s="3">
        <v>82</v>
      </c>
      <c r="F301" s="3">
        <v>0</v>
      </c>
      <c r="G301" s="3">
        <v>377</v>
      </c>
      <c r="H301" s="3">
        <v>0</v>
      </c>
      <c r="I301" s="3">
        <v>0</v>
      </c>
      <c r="J301" s="80">
        <v>0</v>
      </c>
      <c r="K301" s="80">
        <v>0</v>
      </c>
      <c r="L301" s="80">
        <v>0</v>
      </c>
      <c r="M301" s="11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116"/>
      <c r="Z301" s="3"/>
      <c r="AA301" s="1">
        <f t="shared" si="130"/>
        <v>1539</v>
      </c>
      <c r="AB301" s="1">
        <f t="shared" si="130"/>
        <v>82</v>
      </c>
      <c r="AC301" s="1">
        <f t="shared" si="131"/>
        <v>377</v>
      </c>
      <c r="AD301" s="1">
        <f t="shared" si="132"/>
        <v>0</v>
      </c>
      <c r="AE301" s="1">
        <f t="shared" si="138"/>
        <v>-6</v>
      </c>
      <c r="AF301" s="1">
        <f t="shared" si="133"/>
        <v>7</v>
      </c>
      <c r="AG301" s="1">
        <f t="shared" si="133"/>
        <v>0</v>
      </c>
      <c r="AH301" s="1">
        <f t="shared" si="133"/>
        <v>0</v>
      </c>
      <c r="AI301" s="1">
        <f t="shared" si="139"/>
        <v>1</v>
      </c>
      <c r="AJ301" s="9">
        <f t="shared" si="119"/>
        <v>0</v>
      </c>
      <c r="AK301" s="9">
        <f t="shared" si="120"/>
        <v>9.1800000000000007E-3</v>
      </c>
      <c r="AL301" s="9">
        <f t="shared" si="121"/>
        <v>1.64E-3</v>
      </c>
      <c r="AM301" s="9">
        <f t="shared" si="122"/>
        <v>7.5399999999999998E-3</v>
      </c>
      <c r="AN301" s="9">
        <f t="shared" si="123"/>
        <v>0</v>
      </c>
      <c r="AO301" s="9">
        <f t="shared" si="124"/>
        <v>2.0000000000000002E-5</v>
      </c>
      <c r="AP301" s="1">
        <f t="shared" si="134"/>
        <v>0</v>
      </c>
      <c r="AQ301" s="1">
        <f t="shared" si="134"/>
        <v>0</v>
      </c>
      <c r="AS301" s="1">
        <f t="shared" si="135"/>
        <v>0</v>
      </c>
      <c r="AT301" s="1">
        <f t="shared" si="140"/>
        <v>0</v>
      </c>
      <c r="AU301" s="1">
        <f t="shared" si="125"/>
        <v>0</v>
      </c>
      <c r="AV301" s="9">
        <f t="shared" si="136"/>
        <v>0</v>
      </c>
      <c r="AW301" s="9">
        <f t="shared" si="126"/>
        <v>0</v>
      </c>
      <c r="AX301" s="9">
        <f t="shared" si="127"/>
        <v>0</v>
      </c>
      <c r="AY301" s="9">
        <f t="shared" si="128"/>
        <v>0</v>
      </c>
      <c r="AZ301" s="9">
        <f t="shared" si="129"/>
        <v>0</v>
      </c>
      <c r="BA301" s="1" t="e">
        <f t="shared" si="137"/>
        <v>#N/A</v>
      </c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M301" s="74"/>
      <c r="BT301" s="7"/>
      <c r="BU301" s="7"/>
      <c r="BV301" s="7"/>
      <c r="BW301" s="7"/>
      <c r="BX301" s="7"/>
      <c r="CA301" s="7"/>
      <c r="CB301" s="7"/>
      <c r="CC301" s="7"/>
      <c r="CD301" s="7"/>
      <c r="CE301" s="7"/>
      <c r="CF301" s="7"/>
      <c r="CG301" s="7"/>
    </row>
    <row r="302" spans="1:85" s="1" customFormat="1" x14ac:dyDescent="0.3">
      <c r="A302" s="7"/>
      <c r="B302" s="1">
        <f t="shared" si="118"/>
        <v>460</v>
      </c>
      <c r="C302" s="3">
        <v>103</v>
      </c>
      <c r="D302" s="3">
        <v>1538</v>
      </c>
      <c r="E302" s="3">
        <v>76</v>
      </c>
      <c r="F302" s="3">
        <v>0</v>
      </c>
      <c r="G302" s="3">
        <v>384</v>
      </c>
      <c r="H302" s="3">
        <v>0</v>
      </c>
      <c r="I302" s="3">
        <v>0</v>
      </c>
      <c r="J302" s="80">
        <v>0</v>
      </c>
      <c r="K302" s="80">
        <v>0</v>
      </c>
      <c r="L302" s="80">
        <v>0</v>
      </c>
      <c r="M302" s="11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116"/>
      <c r="Z302" s="3"/>
      <c r="AA302" s="1">
        <f t="shared" si="130"/>
        <v>1538</v>
      </c>
      <c r="AB302" s="1">
        <f t="shared" si="130"/>
        <v>76</v>
      </c>
      <c r="AC302" s="1">
        <f t="shared" si="131"/>
        <v>384</v>
      </c>
      <c r="AD302" s="1">
        <f t="shared" si="132"/>
        <v>0</v>
      </c>
      <c r="AE302" s="1">
        <f t="shared" si="138"/>
        <v>-6</v>
      </c>
      <c r="AF302" s="1">
        <f t="shared" si="133"/>
        <v>7</v>
      </c>
      <c r="AG302" s="1">
        <f t="shared" si="133"/>
        <v>0</v>
      </c>
      <c r="AH302" s="1">
        <f t="shared" si="133"/>
        <v>0</v>
      </c>
      <c r="AI302" s="1">
        <f t="shared" si="139"/>
        <v>1</v>
      </c>
      <c r="AJ302" s="9">
        <f t="shared" si="119"/>
        <v>0</v>
      </c>
      <c r="AK302" s="9">
        <f t="shared" si="120"/>
        <v>9.1999999999999998E-3</v>
      </c>
      <c r="AL302" s="9">
        <f t="shared" si="121"/>
        <v>1.5200000000000001E-3</v>
      </c>
      <c r="AM302" s="9">
        <f t="shared" si="122"/>
        <v>7.6800000000000002E-3</v>
      </c>
      <c r="AN302" s="9">
        <f t="shared" si="123"/>
        <v>0</v>
      </c>
      <c r="AO302" s="9">
        <f t="shared" si="124"/>
        <v>2.0000000000000002E-5</v>
      </c>
      <c r="AP302" s="1">
        <f t="shared" si="134"/>
        <v>0</v>
      </c>
      <c r="AQ302" s="1">
        <f t="shared" si="134"/>
        <v>0</v>
      </c>
      <c r="AS302" s="1">
        <f t="shared" si="135"/>
        <v>0</v>
      </c>
      <c r="AT302" s="1">
        <f t="shared" si="140"/>
        <v>0</v>
      </c>
      <c r="AU302" s="1">
        <f t="shared" si="125"/>
        <v>0</v>
      </c>
      <c r="AV302" s="9">
        <f t="shared" si="136"/>
        <v>0</v>
      </c>
      <c r="AW302" s="9">
        <f t="shared" si="126"/>
        <v>0</v>
      </c>
      <c r="AX302" s="9">
        <f t="shared" si="127"/>
        <v>0</v>
      </c>
      <c r="AY302" s="9">
        <f t="shared" si="128"/>
        <v>0</v>
      </c>
      <c r="AZ302" s="9">
        <f t="shared" si="129"/>
        <v>0</v>
      </c>
      <c r="BA302" s="1" t="e">
        <f t="shared" si="137"/>
        <v>#N/A</v>
      </c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M302" s="74"/>
      <c r="BT302" s="7"/>
      <c r="BU302" s="7"/>
      <c r="BV302" s="7"/>
      <c r="BW302" s="7"/>
      <c r="BX302" s="7"/>
      <c r="CA302" s="7"/>
      <c r="CB302" s="7"/>
      <c r="CC302" s="7"/>
      <c r="CD302" s="7"/>
      <c r="CE302" s="7"/>
      <c r="CF302" s="7"/>
      <c r="CG302" s="7"/>
    </row>
    <row r="303" spans="1:85" s="1" customFormat="1" x14ac:dyDescent="0.3">
      <c r="A303" s="7"/>
      <c r="B303" s="1">
        <f t="shared" si="118"/>
        <v>461</v>
      </c>
      <c r="C303" s="3">
        <v>104</v>
      </c>
      <c r="D303" s="3">
        <v>1537</v>
      </c>
      <c r="E303" s="3">
        <v>71</v>
      </c>
      <c r="F303" s="3">
        <v>0</v>
      </c>
      <c r="G303" s="3">
        <v>390</v>
      </c>
      <c r="H303" s="3">
        <v>0</v>
      </c>
      <c r="I303" s="3">
        <v>0</v>
      </c>
      <c r="J303" s="80">
        <v>0</v>
      </c>
      <c r="K303" s="80">
        <v>0</v>
      </c>
      <c r="L303" s="80">
        <v>0</v>
      </c>
      <c r="M303" s="11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116"/>
      <c r="Z303" s="3"/>
      <c r="AA303" s="1">
        <f t="shared" si="130"/>
        <v>1537</v>
      </c>
      <c r="AB303" s="1">
        <f t="shared" si="130"/>
        <v>71</v>
      </c>
      <c r="AC303" s="1">
        <f t="shared" si="131"/>
        <v>390</v>
      </c>
      <c r="AD303" s="1">
        <f t="shared" si="132"/>
        <v>0</v>
      </c>
      <c r="AE303" s="1">
        <f t="shared" si="138"/>
        <v>-5</v>
      </c>
      <c r="AF303" s="1">
        <f t="shared" si="133"/>
        <v>6</v>
      </c>
      <c r="AG303" s="1">
        <f t="shared" si="133"/>
        <v>0</v>
      </c>
      <c r="AH303" s="1">
        <f t="shared" si="133"/>
        <v>0</v>
      </c>
      <c r="AI303" s="1">
        <f t="shared" si="139"/>
        <v>1</v>
      </c>
      <c r="AJ303" s="9">
        <f t="shared" si="119"/>
        <v>0</v>
      </c>
      <c r="AK303" s="9">
        <f t="shared" si="120"/>
        <v>9.2200000000000008E-3</v>
      </c>
      <c r="AL303" s="9">
        <f t="shared" si="121"/>
        <v>1.42E-3</v>
      </c>
      <c r="AM303" s="9">
        <f t="shared" si="122"/>
        <v>7.7999999999999996E-3</v>
      </c>
      <c r="AN303" s="9">
        <f t="shared" si="123"/>
        <v>0</v>
      </c>
      <c r="AO303" s="9">
        <f t="shared" si="124"/>
        <v>2.0000000000000002E-5</v>
      </c>
      <c r="AP303" s="1">
        <f t="shared" si="134"/>
        <v>0</v>
      </c>
      <c r="AQ303" s="1">
        <f t="shared" si="134"/>
        <v>0</v>
      </c>
      <c r="AS303" s="1">
        <f t="shared" si="135"/>
        <v>0</v>
      </c>
      <c r="AT303" s="1">
        <f t="shared" si="140"/>
        <v>0</v>
      </c>
      <c r="AU303" s="1">
        <f t="shared" si="125"/>
        <v>0</v>
      </c>
      <c r="AV303" s="9">
        <f t="shared" si="136"/>
        <v>0</v>
      </c>
      <c r="AW303" s="9">
        <f t="shared" si="126"/>
        <v>0</v>
      </c>
      <c r="AX303" s="9">
        <f t="shared" si="127"/>
        <v>0</v>
      </c>
      <c r="AY303" s="9">
        <f t="shared" si="128"/>
        <v>0</v>
      </c>
      <c r="AZ303" s="9">
        <f t="shared" si="129"/>
        <v>0</v>
      </c>
      <c r="BA303" s="1" t="e">
        <f t="shared" si="137"/>
        <v>#N/A</v>
      </c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M303" s="74"/>
      <c r="BT303" s="7"/>
      <c r="BU303" s="7"/>
      <c r="BV303" s="7"/>
      <c r="BW303" s="7"/>
      <c r="BX303" s="7"/>
      <c r="CA303" s="7"/>
      <c r="CB303" s="7"/>
      <c r="CC303" s="7"/>
      <c r="CD303" s="7"/>
      <c r="CE303" s="7"/>
      <c r="CF303" s="7"/>
      <c r="CG303" s="7"/>
    </row>
    <row r="304" spans="1:85" s="1" customFormat="1" x14ac:dyDescent="0.3">
      <c r="A304" s="7"/>
      <c r="B304" s="1">
        <f t="shared" si="118"/>
        <v>462</v>
      </c>
      <c r="C304" s="3">
        <v>105</v>
      </c>
      <c r="D304" s="3">
        <v>1536</v>
      </c>
      <c r="E304" s="3">
        <v>66</v>
      </c>
      <c r="F304" s="3">
        <v>0</v>
      </c>
      <c r="G304" s="3">
        <v>396</v>
      </c>
      <c r="H304" s="3">
        <v>0</v>
      </c>
      <c r="I304" s="3">
        <v>0</v>
      </c>
      <c r="J304" s="80">
        <v>0</v>
      </c>
      <c r="K304" s="80">
        <v>0</v>
      </c>
      <c r="L304" s="80">
        <v>0</v>
      </c>
      <c r="M304" s="11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116"/>
      <c r="Z304" s="3"/>
      <c r="AA304" s="1">
        <f t="shared" si="130"/>
        <v>1536</v>
      </c>
      <c r="AB304" s="1">
        <f t="shared" si="130"/>
        <v>66</v>
      </c>
      <c r="AC304" s="1">
        <f t="shared" si="131"/>
        <v>396</v>
      </c>
      <c r="AD304" s="1">
        <f t="shared" si="132"/>
        <v>0</v>
      </c>
      <c r="AE304" s="1">
        <f t="shared" si="138"/>
        <v>-5</v>
      </c>
      <c r="AF304" s="1">
        <f t="shared" si="133"/>
        <v>6</v>
      </c>
      <c r="AG304" s="1">
        <f t="shared" si="133"/>
        <v>0</v>
      </c>
      <c r="AH304" s="1">
        <f t="shared" si="133"/>
        <v>0</v>
      </c>
      <c r="AI304" s="1">
        <f t="shared" si="139"/>
        <v>1</v>
      </c>
      <c r="AJ304" s="9">
        <f t="shared" si="119"/>
        <v>0</v>
      </c>
      <c r="AK304" s="9">
        <f t="shared" si="120"/>
        <v>9.2399999999999999E-3</v>
      </c>
      <c r="AL304" s="9">
        <f t="shared" si="121"/>
        <v>1.32E-3</v>
      </c>
      <c r="AM304" s="9">
        <f t="shared" si="122"/>
        <v>7.92E-3</v>
      </c>
      <c r="AN304" s="9">
        <f t="shared" si="123"/>
        <v>0</v>
      </c>
      <c r="AO304" s="9">
        <f t="shared" si="124"/>
        <v>2.0000000000000002E-5</v>
      </c>
      <c r="AP304" s="1">
        <f t="shared" si="134"/>
        <v>0</v>
      </c>
      <c r="AQ304" s="1">
        <f t="shared" si="134"/>
        <v>0</v>
      </c>
      <c r="AS304" s="1">
        <f t="shared" si="135"/>
        <v>0</v>
      </c>
      <c r="AT304" s="1">
        <f t="shared" si="140"/>
        <v>0</v>
      </c>
      <c r="AU304" s="1">
        <f t="shared" si="125"/>
        <v>0</v>
      </c>
      <c r="AV304" s="9">
        <f t="shared" si="136"/>
        <v>0</v>
      </c>
      <c r="AW304" s="9">
        <f t="shared" si="126"/>
        <v>0</v>
      </c>
      <c r="AX304" s="9">
        <f t="shared" si="127"/>
        <v>0</v>
      </c>
      <c r="AY304" s="9">
        <f t="shared" si="128"/>
        <v>0</v>
      </c>
      <c r="AZ304" s="9">
        <f t="shared" si="129"/>
        <v>0</v>
      </c>
      <c r="BA304" s="1" t="e">
        <f t="shared" si="137"/>
        <v>#N/A</v>
      </c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M304" s="74"/>
      <c r="BT304" s="7"/>
      <c r="BU304" s="7"/>
      <c r="BV304" s="7"/>
      <c r="BW304" s="7"/>
      <c r="BX304" s="7"/>
      <c r="CA304" s="7"/>
      <c r="CB304" s="7"/>
      <c r="CC304" s="7"/>
      <c r="CD304" s="7"/>
      <c r="CE304" s="7"/>
      <c r="CF304" s="7"/>
      <c r="CG304" s="7"/>
    </row>
    <row r="305" spans="1:85" s="1" customFormat="1" x14ac:dyDescent="0.3">
      <c r="A305" s="7"/>
      <c r="B305" s="1">
        <f t="shared" si="118"/>
        <v>463</v>
      </c>
      <c r="C305" s="3">
        <v>106</v>
      </c>
      <c r="D305" s="3">
        <v>1536</v>
      </c>
      <c r="E305" s="3">
        <v>61</v>
      </c>
      <c r="F305" s="3">
        <v>0</v>
      </c>
      <c r="G305" s="3">
        <v>402</v>
      </c>
      <c r="H305" s="3">
        <v>0</v>
      </c>
      <c r="I305" s="3">
        <v>0</v>
      </c>
      <c r="J305" s="80">
        <v>0</v>
      </c>
      <c r="K305" s="80">
        <v>0</v>
      </c>
      <c r="L305" s="80">
        <v>0</v>
      </c>
      <c r="M305" s="11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116"/>
      <c r="Z305" s="3"/>
      <c r="AA305" s="1">
        <f t="shared" si="130"/>
        <v>1536</v>
      </c>
      <c r="AB305" s="1">
        <f t="shared" si="130"/>
        <v>61</v>
      </c>
      <c r="AC305" s="1">
        <f t="shared" si="131"/>
        <v>402</v>
      </c>
      <c r="AD305" s="1">
        <f t="shared" si="132"/>
        <v>0</v>
      </c>
      <c r="AE305" s="1">
        <f t="shared" si="138"/>
        <v>-5</v>
      </c>
      <c r="AF305" s="1">
        <f t="shared" si="133"/>
        <v>6</v>
      </c>
      <c r="AG305" s="1">
        <f t="shared" si="133"/>
        <v>0</v>
      </c>
      <c r="AH305" s="1">
        <f t="shared" si="133"/>
        <v>0</v>
      </c>
      <c r="AI305" s="1">
        <f t="shared" si="139"/>
        <v>1</v>
      </c>
      <c r="AJ305" s="9">
        <f t="shared" si="119"/>
        <v>0</v>
      </c>
      <c r="AK305" s="9">
        <f t="shared" si="120"/>
        <v>9.2599999999999991E-3</v>
      </c>
      <c r="AL305" s="9">
        <f t="shared" si="121"/>
        <v>1.2199999999999999E-3</v>
      </c>
      <c r="AM305" s="9">
        <f t="shared" si="122"/>
        <v>8.0400000000000003E-3</v>
      </c>
      <c r="AN305" s="9">
        <f t="shared" si="123"/>
        <v>0</v>
      </c>
      <c r="AO305" s="9">
        <f t="shared" si="124"/>
        <v>2.0000000000000002E-5</v>
      </c>
      <c r="AP305" s="1">
        <f t="shared" si="134"/>
        <v>0</v>
      </c>
      <c r="AQ305" s="1">
        <f t="shared" si="134"/>
        <v>0</v>
      </c>
      <c r="AS305" s="1">
        <f t="shared" si="135"/>
        <v>0</v>
      </c>
      <c r="AT305" s="1">
        <f t="shared" si="140"/>
        <v>0</v>
      </c>
      <c r="AU305" s="1">
        <f t="shared" si="125"/>
        <v>0</v>
      </c>
      <c r="AV305" s="9">
        <f t="shared" si="136"/>
        <v>0</v>
      </c>
      <c r="AW305" s="9">
        <f t="shared" si="126"/>
        <v>0</v>
      </c>
      <c r="AX305" s="9">
        <f t="shared" si="127"/>
        <v>0</v>
      </c>
      <c r="AY305" s="9">
        <f t="shared" si="128"/>
        <v>0</v>
      </c>
      <c r="AZ305" s="9">
        <f t="shared" si="129"/>
        <v>0</v>
      </c>
      <c r="BA305" s="1" t="e">
        <f t="shared" si="137"/>
        <v>#N/A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M305" s="74"/>
      <c r="BT305" s="7"/>
      <c r="BU305" s="7"/>
      <c r="BV305" s="7"/>
      <c r="BW305" s="7"/>
      <c r="BX305" s="7"/>
      <c r="CA305" s="7"/>
      <c r="CB305" s="7"/>
      <c r="CC305" s="7"/>
      <c r="CD305" s="7"/>
      <c r="CE305" s="7"/>
      <c r="CF305" s="7"/>
      <c r="CG305" s="7"/>
    </row>
    <row r="306" spans="1:85" s="1" customFormat="1" x14ac:dyDescent="0.3">
      <c r="A306" s="7"/>
      <c r="B306" s="1">
        <f t="shared" si="118"/>
        <v>464</v>
      </c>
      <c r="C306" s="3">
        <v>107</v>
      </c>
      <c r="D306" s="3">
        <v>1535</v>
      </c>
      <c r="E306" s="3">
        <v>57</v>
      </c>
      <c r="F306" s="3">
        <v>0</v>
      </c>
      <c r="G306" s="3">
        <v>407</v>
      </c>
      <c r="H306" s="3">
        <v>0</v>
      </c>
      <c r="I306" s="3">
        <v>0</v>
      </c>
      <c r="J306" s="80">
        <v>0</v>
      </c>
      <c r="K306" s="80">
        <v>0</v>
      </c>
      <c r="L306" s="80">
        <v>0</v>
      </c>
      <c r="M306" s="11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116"/>
      <c r="Z306" s="3"/>
      <c r="AA306" s="1">
        <f t="shared" si="130"/>
        <v>1535</v>
      </c>
      <c r="AB306" s="1">
        <f t="shared" si="130"/>
        <v>57</v>
      </c>
      <c r="AC306" s="1">
        <f t="shared" si="131"/>
        <v>407</v>
      </c>
      <c r="AD306" s="1">
        <f t="shared" si="132"/>
        <v>0</v>
      </c>
      <c r="AE306" s="1">
        <f t="shared" si="138"/>
        <v>-4</v>
      </c>
      <c r="AF306" s="1">
        <f t="shared" si="133"/>
        <v>5</v>
      </c>
      <c r="AG306" s="1">
        <f t="shared" si="133"/>
        <v>0</v>
      </c>
      <c r="AH306" s="1">
        <f t="shared" si="133"/>
        <v>0</v>
      </c>
      <c r="AI306" s="1">
        <f t="shared" si="139"/>
        <v>1</v>
      </c>
      <c r="AJ306" s="9">
        <f t="shared" si="119"/>
        <v>0</v>
      </c>
      <c r="AK306" s="9">
        <f t="shared" si="120"/>
        <v>9.2800000000000001E-3</v>
      </c>
      <c r="AL306" s="9">
        <f t="shared" si="121"/>
        <v>1.14E-3</v>
      </c>
      <c r="AM306" s="9">
        <f t="shared" si="122"/>
        <v>8.1399999999999997E-3</v>
      </c>
      <c r="AN306" s="9">
        <f t="shared" si="123"/>
        <v>0</v>
      </c>
      <c r="AO306" s="9">
        <f t="shared" si="124"/>
        <v>2.0000000000000002E-5</v>
      </c>
      <c r="AP306" s="1">
        <f t="shared" si="134"/>
        <v>0</v>
      </c>
      <c r="AQ306" s="1">
        <f t="shared" si="134"/>
        <v>0</v>
      </c>
      <c r="AS306" s="1">
        <f t="shared" si="135"/>
        <v>0</v>
      </c>
      <c r="AT306" s="1">
        <f t="shared" si="140"/>
        <v>0</v>
      </c>
      <c r="AU306" s="1">
        <f t="shared" si="125"/>
        <v>0</v>
      </c>
      <c r="AV306" s="9">
        <f t="shared" si="136"/>
        <v>0</v>
      </c>
      <c r="AW306" s="9">
        <f t="shared" si="126"/>
        <v>0</v>
      </c>
      <c r="AX306" s="9">
        <f t="shared" si="127"/>
        <v>0</v>
      </c>
      <c r="AY306" s="9">
        <f t="shared" si="128"/>
        <v>0</v>
      </c>
      <c r="AZ306" s="9">
        <f t="shared" si="129"/>
        <v>0</v>
      </c>
      <c r="BA306" s="1" t="e">
        <f t="shared" si="137"/>
        <v>#N/A</v>
      </c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M306" s="74"/>
      <c r="BT306" s="7"/>
      <c r="BU306" s="7"/>
      <c r="BV306" s="7"/>
      <c r="BW306" s="7"/>
      <c r="BX306" s="7"/>
      <c r="CA306" s="7"/>
      <c r="CB306" s="7"/>
      <c r="CC306" s="7"/>
      <c r="CD306" s="7"/>
      <c r="CE306" s="7"/>
      <c r="CF306" s="7"/>
      <c r="CG306" s="7"/>
    </row>
    <row r="307" spans="1:85" s="1" customFormat="1" x14ac:dyDescent="0.3">
      <c r="A307" s="7"/>
      <c r="B307" s="1">
        <f t="shared" si="118"/>
        <v>465</v>
      </c>
      <c r="C307" s="3">
        <v>108</v>
      </c>
      <c r="D307" s="3">
        <v>1534</v>
      </c>
      <c r="E307" s="3">
        <v>53</v>
      </c>
      <c r="F307" s="3">
        <v>0</v>
      </c>
      <c r="G307" s="3">
        <v>412</v>
      </c>
      <c r="H307" s="3">
        <v>0</v>
      </c>
      <c r="I307" s="3">
        <v>0</v>
      </c>
      <c r="J307" s="80">
        <v>0</v>
      </c>
      <c r="K307" s="80">
        <v>0</v>
      </c>
      <c r="L307" s="80">
        <v>0</v>
      </c>
      <c r="M307" s="11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116"/>
      <c r="Z307" s="3"/>
      <c r="AA307" s="1">
        <f t="shared" si="130"/>
        <v>1534</v>
      </c>
      <c r="AB307" s="1">
        <f t="shared" si="130"/>
        <v>53</v>
      </c>
      <c r="AC307" s="1">
        <f t="shared" si="131"/>
        <v>412</v>
      </c>
      <c r="AD307" s="1">
        <f t="shared" si="132"/>
        <v>0</v>
      </c>
      <c r="AE307" s="1">
        <f t="shared" si="138"/>
        <v>-4</v>
      </c>
      <c r="AF307" s="1">
        <f t="shared" si="133"/>
        <v>5</v>
      </c>
      <c r="AG307" s="1">
        <f t="shared" si="133"/>
        <v>0</v>
      </c>
      <c r="AH307" s="1">
        <f t="shared" si="133"/>
        <v>0</v>
      </c>
      <c r="AI307" s="1">
        <f t="shared" si="139"/>
        <v>1</v>
      </c>
      <c r="AJ307" s="9">
        <f t="shared" si="119"/>
        <v>0</v>
      </c>
      <c r="AK307" s="9">
        <f t="shared" si="120"/>
        <v>9.2999999999999992E-3</v>
      </c>
      <c r="AL307" s="9">
        <f t="shared" si="121"/>
        <v>1.06E-3</v>
      </c>
      <c r="AM307" s="9">
        <f t="shared" si="122"/>
        <v>8.2400000000000008E-3</v>
      </c>
      <c r="AN307" s="9">
        <f t="shared" si="123"/>
        <v>0</v>
      </c>
      <c r="AO307" s="9">
        <f t="shared" si="124"/>
        <v>2.0000000000000002E-5</v>
      </c>
      <c r="AP307" s="1">
        <f t="shared" si="134"/>
        <v>0</v>
      </c>
      <c r="AQ307" s="1">
        <f t="shared" si="134"/>
        <v>0</v>
      </c>
      <c r="AS307" s="1">
        <f t="shared" si="135"/>
        <v>0</v>
      </c>
      <c r="AT307" s="1">
        <f t="shared" si="140"/>
        <v>0</v>
      </c>
      <c r="AU307" s="1">
        <f t="shared" si="125"/>
        <v>0</v>
      </c>
      <c r="AV307" s="9">
        <f t="shared" si="136"/>
        <v>0</v>
      </c>
      <c r="AW307" s="9">
        <f t="shared" si="126"/>
        <v>0</v>
      </c>
      <c r="AX307" s="9">
        <f t="shared" si="127"/>
        <v>0</v>
      </c>
      <c r="AY307" s="9">
        <f t="shared" si="128"/>
        <v>0</v>
      </c>
      <c r="AZ307" s="9">
        <f t="shared" si="129"/>
        <v>0</v>
      </c>
      <c r="BA307" s="1" t="e">
        <f t="shared" si="137"/>
        <v>#N/A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M307" s="74"/>
      <c r="BT307" s="7"/>
      <c r="BU307" s="7"/>
      <c r="BV307" s="7"/>
      <c r="BW307" s="7"/>
      <c r="BX307" s="7"/>
      <c r="CA307" s="7"/>
      <c r="CB307" s="7"/>
      <c r="CC307" s="7"/>
      <c r="CD307" s="7"/>
      <c r="CE307" s="7"/>
      <c r="CF307" s="7"/>
      <c r="CG307" s="7"/>
    </row>
    <row r="308" spans="1:85" s="1" customFormat="1" x14ac:dyDescent="0.3">
      <c r="A308" s="7"/>
      <c r="B308" s="1">
        <f t="shared" si="118"/>
        <v>465</v>
      </c>
      <c r="C308" s="3">
        <v>109</v>
      </c>
      <c r="D308" s="3">
        <v>1533</v>
      </c>
      <c r="E308" s="3">
        <v>49</v>
      </c>
      <c r="F308" s="3">
        <v>0</v>
      </c>
      <c r="G308" s="3">
        <v>416</v>
      </c>
      <c r="H308" s="3">
        <v>0</v>
      </c>
      <c r="I308" s="3">
        <v>0</v>
      </c>
      <c r="J308" s="80">
        <v>0</v>
      </c>
      <c r="K308" s="80">
        <v>0</v>
      </c>
      <c r="L308" s="80">
        <v>0</v>
      </c>
      <c r="M308" s="11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116"/>
      <c r="Z308" s="3"/>
      <c r="AA308" s="1">
        <f t="shared" si="130"/>
        <v>1533</v>
      </c>
      <c r="AB308" s="1">
        <f t="shared" si="130"/>
        <v>49</v>
      </c>
      <c r="AC308" s="1">
        <f t="shared" si="131"/>
        <v>416</v>
      </c>
      <c r="AD308" s="1">
        <f t="shared" si="132"/>
        <v>0</v>
      </c>
      <c r="AE308" s="1">
        <f t="shared" si="138"/>
        <v>-4</v>
      </c>
      <c r="AF308" s="1">
        <f t="shared" si="133"/>
        <v>4</v>
      </c>
      <c r="AG308" s="1">
        <f t="shared" si="133"/>
        <v>0</v>
      </c>
      <c r="AH308" s="1">
        <f t="shared" si="133"/>
        <v>0</v>
      </c>
      <c r="AI308" s="1">
        <f t="shared" si="139"/>
        <v>0</v>
      </c>
      <c r="AJ308" s="9">
        <f t="shared" si="119"/>
        <v>0</v>
      </c>
      <c r="AK308" s="9">
        <f t="shared" si="120"/>
        <v>9.2999999999999992E-3</v>
      </c>
      <c r="AL308" s="9">
        <f t="shared" si="121"/>
        <v>9.7999999999999997E-4</v>
      </c>
      <c r="AM308" s="9">
        <f t="shared" si="122"/>
        <v>8.3199999999999993E-3</v>
      </c>
      <c r="AN308" s="9">
        <f t="shared" si="123"/>
        <v>0</v>
      </c>
      <c r="AO308" s="9">
        <f t="shared" si="124"/>
        <v>0</v>
      </c>
      <c r="AP308" s="1">
        <f t="shared" si="134"/>
        <v>0</v>
      </c>
      <c r="AQ308" s="1">
        <f t="shared" si="134"/>
        <v>0</v>
      </c>
      <c r="AS308" s="1">
        <f t="shared" si="135"/>
        <v>0</v>
      </c>
      <c r="AT308" s="1">
        <f t="shared" si="140"/>
        <v>0</v>
      </c>
      <c r="AU308" s="1">
        <f t="shared" si="125"/>
        <v>0</v>
      </c>
      <c r="AV308" s="9">
        <f t="shared" si="136"/>
        <v>0</v>
      </c>
      <c r="AW308" s="9">
        <f t="shared" si="126"/>
        <v>0</v>
      </c>
      <c r="AX308" s="9">
        <f t="shared" si="127"/>
        <v>0</v>
      </c>
      <c r="AY308" s="9">
        <f t="shared" si="128"/>
        <v>0</v>
      </c>
      <c r="AZ308" s="9">
        <f t="shared" si="129"/>
        <v>0</v>
      </c>
      <c r="BA308" s="1" t="e">
        <f t="shared" si="137"/>
        <v>#N/A</v>
      </c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M308" s="74"/>
      <c r="BT308" s="7"/>
      <c r="BU308" s="7"/>
      <c r="BV308" s="7"/>
      <c r="BW308" s="7"/>
      <c r="BX308" s="7"/>
      <c r="CA308" s="7"/>
      <c r="CB308" s="7"/>
      <c r="CC308" s="7"/>
      <c r="CD308" s="7"/>
      <c r="CE308" s="7"/>
      <c r="CF308" s="7"/>
      <c r="CG308" s="7"/>
    </row>
    <row r="309" spans="1:85" s="1" customFormat="1" x14ac:dyDescent="0.3">
      <c r="A309" s="7"/>
      <c r="B309" s="1">
        <f t="shared" si="118"/>
        <v>466</v>
      </c>
      <c r="C309" s="3">
        <v>110</v>
      </c>
      <c r="D309" s="3">
        <v>1533</v>
      </c>
      <c r="E309" s="3">
        <v>46</v>
      </c>
      <c r="F309" s="3">
        <v>0</v>
      </c>
      <c r="G309" s="3">
        <v>420</v>
      </c>
      <c r="H309" s="3">
        <v>0</v>
      </c>
      <c r="I309" s="3">
        <v>0</v>
      </c>
      <c r="J309" s="80">
        <v>0</v>
      </c>
      <c r="K309" s="80">
        <v>0</v>
      </c>
      <c r="L309" s="80">
        <v>0</v>
      </c>
      <c r="M309" s="11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116"/>
      <c r="Z309" s="3"/>
      <c r="AA309" s="1">
        <f t="shared" si="130"/>
        <v>1533</v>
      </c>
      <c r="AB309" s="1">
        <f t="shared" si="130"/>
        <v>46</v>
      </c>
      <c r="AC309" s="1">
        <f t="shared" si="131"/>
        <v>420</v>
      </c>
      <c r="AD309" s="1">
        <f t="shared" si="132"/>
        <v>0</v>
      </c>
      <c r="AE309" s="1">
        <f t="shared" si="138"/>
        <v>-3</v>
      </c>
      <c r="AF309" s="1">
        <f t="shared" si="133"/>
        <v>4</v>
      </c>
      <c r="AG309" s="1">
        <f t="shared" si="133"/>
        <v>0</v>
      </c>
      <c r="AH309" s="1">
        <f t="shared" si="133"/>
        <v>0</v>
      </c>
      <c r="AI309" s="1">
        <f t="shared" si="139"/>
        <v>1</v>
      </c>
      <c r="AJ309" s="9">
        <f t="shared" si="119"/>
        <v>0</v>
      </c>
      <c r="AK309" s="9">
        <f t="shared" si="120"/>
        <v>9.3200000000000002E-3</v>
      </c>
      <c r="AL309" s="9">
        <f t="shared" si="121"/>
        <v>9.2000000000000003E-4</v>
      </c>
      <c r="AM309" s="9">
        <f t="shared" si="122"/>
        <v>8.3999999999999995E-3</v>
      </c>
      <c r="AN309" s="9">
        <f t="shared" si="123"/>
        <v>0</v>
      </c>
      <c r="AO309" s="9">
        <f t="shared" si="124"/>
        <v>2.0000000000000002E-5</v>
      </c>
      <c r="AP309" s="1">
        <f t="shared" si="134"/>
        <v>0</v>
      </c>
      <c r="AQ309" s="1">
        <f t="shared" si="134"/>
        <v>0</v>
      </c>
      <c r="AS309" s="1">
        <f t="shared" si="135"/>
        <v>0</v>
      </c>
      <c r="AT309" s="1">
        <f t="shared" si="140"/>
        <v>0</v>
      </c>
      <c r="AU309" s="1">
        <f t="shared" si="125"/>
        <v>0</v>
      </c>
      <c r="AV309" s="9">
        <f t="shared" si="136"/>
        <v>0</v>
      </c>
      <c r="AW309" s="9">
        <f t="shared" si="126"/>
        <v>0</v>
      </c>
      <c r="AX309" s="9">
        <f t="shared" si="127"/>
        <v>0</v>
      </c>
      <c r="AY309" s="9">
        <f t="shared" si="128"/>
        <v>0</v>
      </c>
      <c r="AZ309" s="9">
        <f t="shared" si="129"/>
        <v>0</v>
      </c>
      <c r="BA309" s="1" t="e">
        <f t="shared" si="137"/>
        <v>#N/A</v>
      </c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M309" s="74"/>
      <c r="BT309" s="7"/>
      <c r="BU309" s="7"/>
      <c r="BV309" s="7"/>
      <c r="BW309" s="7"/>
      <c r="BX309" s="7"/>
      <c r="CA309" s="7"/>
      <c r="CB309" s="7"/>
      <c r="CC309" s="7"/>
      <c r="CD309" s="7"/>
      <c r="CE309" s="7"/>
      <c r="CF309" s="7"/>
      <c r="CG309" s="7"/>
    </row>
    <row r="310" spans="1:85" s="1" customFormat="1" x14ac:dyDescent="0.3">
      <c r="A310" s="7"/>
      <c r="B310" s="1">
        <f t="shared" si="118"/>
        <v>467</v>
      </c>
      <c r="C310" s="3">
        <v>111</v>
      </c>
      <c r="D310" s="3">
        <v>1532</v>
      </c>
      <c r="E310" s="3">
        <v>44</v>
      </c>
      <c r="F310" s="3">
        <v>0</v>
      </c>
      <c r="G310" s="3">
        <v>423</v>
      </c>
      <c r="H310" s="3">
        <v>0</v>
      </c>
      <c r="I310" s="3">
        <v>0</v>
      </c>
      <c r="J310" s="80">
        <v>0</v>
      </c>
      <c r="K310" s="80">
        <v>0</v>
      </c>
      <c r="L310" s="80">
        <v>0</v>
      </c>
      <c r="M310" s="11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116"/>
      <c r="Z310" s="3"/>
      <c r="AA310" s="1">
        <f t="shared" si="130"/>
        <v>1532</v>
      </c>
      <c r="AB310" s="1">
        <f t="shared" si="130"/>
        <v>44</v>
      </c>
      <c r="AC310" s="1">
        <f t="shared" si="131"/>
        <v>423</v>
      </c>
      <c r="AD310" s="1">
        <f t="shared" si="132"/>
        <v>0</v>
      </c>
      <c r="AE310" s="1">
        <f t="shared" si="138"/>
        <v>-2</v>
      </c>
      <c r="AF310" s="1">
        <f t="shared" si="133"/>
        <v>3</v>
      </c>
      <c r="AG310" s="1">
        <f t="shared" si="133"/>
        <v>0</v>
      </c>
      <c r="AH310" s="1">
        <f t="shared" si="133"/>
        <v>0</v>
      </c>
      <c r="AI310" s="1">
        <f t="shared" si="139"/>
        <v>1</v>
      </c>
      <c r="AJ310" s="9">
        <f t="shared" si="119"/>
        <v>0</v>
      </c>
      <c r="AK310" s="9">
        <f t="shared" si="120"/>
        <v>9.3399999999999993E-3</v>
      </c>
      <c r="AL310" s="9">
        <f t="shared" si="121"/>
        <v>8.8000000000000003E-4</v>
      </c>
      <c r="AM310" s="9">
        <f t="shared" si="122"/>
        <v>8.4600000000000005E-3</v>
      </c>
      <c r="AN310" s="9">
        <f t="shared" si="123"/>
        <v>0</v>
      </c>
      <c r="AO310" s="9">
        <f t="shared" si="124"/>
        <v>2.0000000000000002E-5</v>
      </c>
      <c r="AP310" s="1">
        <f t="shared" si="134"/>
        <v>0</v>
      </c>
      <c r="AQ310" s="1">
        <f t="shared" si="134"/>
        <v>0</v>
      </c>
      <c r="AS310" s="1">
        <f t="shared" si="135"/>
        <v>0</v>
      </c>
      <c r="AT310" s="1">
        <f t="shared" si="140"/>
        <v>0</v>
      </c>
      <c r="AU310" s="1">
        <f t="shared" si="125"/>
        <v>0</v>
      </c>
      <c r="AV310" s="9">
        <f t="shared" si="136"/>
        <v>0</v>
      </c>
      <c r="AW310" s="9">
        <f t="shared" si="126"/>
        <v>0</v>
      </c>
      <c r="AX310" s="9">
        <f t="shared" si="127"/>
        <v>0</v>
      </c>
      <c r="AY310" s="9">
        <f t="shared" si="128"/>
        <v>0</v>
      </c>
      <c r="AZ310" s="9">
        <f t="shared" si="129"/>
        <v>0</v>
      </c>
      <c r="BA310" s="1" t="e">
        <f t="shared" si="137"/>
        <v>#N/A</v>
      </c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M310" s="74"/>
      <c r="BT310" s="7"/>
      <c r="BU310" s="7"/>
      <c r="BV310" s="7"/>
      <c r="BW310" s="7"/>
      <c r="BX310" s="7"/>
      <c r="CA310" s="7"/>
      <c r="CB310" s="7"/>
      <c r="CC310" s="7"/>
      <c r="CD310" s="7"/>
      <c r="CE310" s="7"/>
      <c r="CF310" s="7"/>
      <c r="CG310" s="7"/>
    </row>
    <row r="311" spans="1:85" s="1" customFormat="1" x14ac:dyDescent="0.3">
      <c r="A311" s="7"/>
      <c r="B311" s="1">
        <f t="shared" si="118"/>
        <v>467</v>
      </c>
      <c r="C311" s="3">
        <v>112</v>
      </c>
      <c r="D311" s="3">
        <v>1531</v>
      </c>
      <c r="E311" s="3">
        <v>41</v>
      </c>
      <c r="F311" s="3">
        <v>0</v>
      </c>
      <c r="G311" s="3">
        <v>426</v>
      </c>
      <c r="H311" s="3">
        <v>0</v>
      </c>
      <c r="I311" s="3">
        <v>0</v>
      </c>
      <c r="J311" s="80">
        <v>0</v>
      </c>
      <c r="K311" s="80">
        <v>0</v>
      </c>
      <c r="L311" s="80">
        <v>0</v>
      </c>
      <c r="M311" s="11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116"/>
      <c r="Z311" s="3"/>
      <c r="AA311" s="1">
        <f t="shared" si="130"/>
        <v>1531</v>
      </c>
      <c r="AB311" s="1">
        <f t="shared" si="130"/>
        <v>41</v>
      </c>
      <c r="AC311" s="1">
        <f t="shared" si="131"/>
        <v>426</v>
      </c>
      <c r="AD311" s="1">
        <f t="shared" si="132"/>
        <v>0</v>
      </c>
      <c r="AE311" s="1">
        <f t="shared" si="138"/>
        <v>-3</v>
      </c>
      <c r="AF311" s="1">
        <f t="shared" si="133"/>
        <v>3</v>
      </c>
      <c r="AG311" s="1">
        <f t="shared" si="133"/>
        <v>0</v>
      </c>
      <c r="AH311" s="1">
        <f t="shared" si="133"/>
        <v>0</v>
      </c>
      <c r="AI311" s="1">
        <f t="shared" si="139"/>
        <v>0</v>
      </c>
      <c r="AJ311" s="9">
        <f t="shared" si="119"/>
        <v>0</v>
      </c>
      <c r="AK311" s="9">
        <f t="shared" si="120"/>
        <v>9.3399999999999993E-3</v>
      </c>
      <c r="AL311" s="9">
        <f t="shared" si="121"/>
        <v>8.1999999999999998E-4</v>
      </c>
      <c r="AM311" s="9">
        <f t="shared" si="122"/>
        <v>8.5199999999999998E-3</v>
      </c>
      <c r="AN311" s="9">
        <f t="shared" si="123"/>
        <v>0</v>
      </c>
      <c r="AO311" s="9">
        <f t="shared" si="124"/>
        <v>0</v>
      </c>
      <c r="AP311" s="1">
        <f t="shared" si="134"/>
        <v>0</v>
      </c>
      <c r="AQ311" s="1">
        <f t="shared" si="134"/>
        <v>0</v>
      </c>
      <c r="AS311" s="1">
        <f t="shared" si="135"/>
        <v>0</v>
      </c>
      <c r="AT311" s="1">
        <f t="shared" si="140"/>
        <v>0</v>
      </c>
      <c r="AU311" s="1">
        <f t="shared" si="125"/>
        <v>0</v>
      </c>
      <c r="AV311" s="9">
        <f t="shared" si="136"/>
        <v>0</v>
      </c>
      <c r="AW311" s="9">
        <f t="shared" si="126"/>
        <v>0</v>
      </c>
      <c r="AX311" s="9">
        <f t="shared" si="127"/>
        <v>0</v>
      </c>
      <c r="AY311" s="9">
        <f t="shared" si="128"/>
        <v>0</v>
      </c>
      <c r="AZ311" s="9">
        <f t="shared" si="129"/>
        <v>0</v>
      </c>
      <c r="BA311" s="1" t="e">
        <f t="shared" si="137"/>
        <v>#N/A</v>
      </c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M311" s="74"/>
      <c r="BT311" s="7"/>
      <c r="BU311" s="7"/>
      <c r="BV311" s="7"/>
      <c r="BW311" s="7"/>
      <c r="BX311" s="7"/>
      <c r="CA311" s="7"/>
      <c r="CB311" s="7"/>
      <c r="CC311" s="7"/>
      <c r="CD311" s="7"/>
      <c r="CE311" s="7"/>
      <c r="CF311" s="7"/>
      <c r="CG311" s="7"/>
    </row>
    <row r="312" spans="1:85" s="1" customFormat="1" x14ac:dyDescent="0.3">
      <c r="A312" s="7"/>
      <c r="B312" s="1">
        <f t="shared" si="118"/>
        <v>468</v>
      </c>
      <c r="C312" s="3">
        <v>113</v>
      </c>
      <c r="D312" s="3">
        <v>1530</v>
      </c>
      <c r="E312" s="3">
        <v>39</v>
      </c>
      <c r="F312" s="3">
        <v>0</v>
      </c>
      <c r="G312" s="3">
        <v>429</v>
      </c>
      <c r="H312" s="3">
        <v>0</v>
      </c>
      <c r="I312" s="3">
        <v>0</v>
      </c>
      <c r="J312" s="80">
        <v>0</v>
      </c>
      <c r="K312" s="80">
        <v>0</v>
      </c>
      <c r="L312" s="80">
        <v>0</v>
      </c>
      <c r="M312" s="11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116"/>
      <c r="Z312" s="3"/>
      <c r="AA312" s="1">
        <f t="shared" si="130"/>
        <v>1530</v>
      </c>
      <c r="AB312" s="1">
        <f t="shared" si="130"/>
        <v>39</v>
      </c>
      <c r="AC312" s="1">
        <f t="shared" si="131"/>
        <v>429</v>
      </c>
      <c r="AD312" s="1">
        <f t="shared" si="132"/>
        <v>0</v>
      </c>
      <c r="AE312" s="1">
        <f t="shared" si="138"/>
        <v>-2</v>
      </c>
      <c r="AF312" s="1">
        <f t="shared" si="133"/>
        <v>3</v>
      </c>
      <c r="AG312" s="1">
        <f t="shared" si="133"/>
        <v>0</v>
      </c>
      <c r="AH312" s="1">
        <f t="shared" si="133"/>
        <v>0</v>
      </c>
      <c r="AI312" s="1">
        <f t="shared" si="139"/>
        <v>1</v>
      </c>
      <c r="AJ312" s="9">
        <f t="shared" si="119"/>
        <v>0</v>
      </c>
      <c r="AK312" s="9">
        <f t="shared" si="120"/>
        <v>9.3600000000000003E-3</v>
      </c>
      <c r="AL312" s="9">
        <f t="shared" si="121"/>
        <v>7.7999999999999999E-4</v>
      </c>
      <c r="AM312" s="9">
        <f t="shared" si="122"/>
        <v>8.5800000000000008E-3</v>
      </c>
      <c r="AN312" s="9">
        <f t="shared" si="123"/>
        <v>0</v>
      </c>
      <c r="AO312" s="9">
        <f t="shared" si="124"/>
        <v>2.0000000000000002E-5</v>
      </c>
      <c r="AP312" s="1">
        <f t="shared" si="134"/>
        <v>0</v>
      </c>
      <c r="AQ312" s="1">
        <f t="shared" si="134"/>
        <v>0</v>
      </c>
      <c r="AS312" s="1">
        <f t="shared" si="135"/>
        <v>0</v>
      </c>
      <c r="AT312" s="1">
        <f t="shared" si="140"/>
        <v>0</v>
      </c>
      <c r="AU312" s="1">
        <f t="shared" si="125"/>
        <v>0</v>
      </c>
      <c r="AV312" s="9">
        <f t="shared" si="136"/>
        <v>0</v>
      </c>
      <c r="AW312" s="9">
        <f t="shared" si="126"/>
        <v>0</v>
      </c>
      <c r="AX312" s="9">
        <f t="shared" si="127"/>
        <v>0</v>
      </c>
      <c r="AY312" s="9">
        <f t="shared" si="128"/>
        <v>0</v>
      </c>
      <c r="AZ312" s="9">
        <f t="shared" si="129"/>
        <v>0</v>
      </c>
      <c r="BA312" s="1" t="e">
        <f t="shared" si="137"/>
        <v>#N/A</v>
      </c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M312" s="74"/>
      <c r="BT312" s="7"/>
      <c r="BU312" s="7"/>
      <c r="BV312" s="7"/>
      <c r="BW312" s="7"/>
      <c r="BX312" s="7"/>
      <c r="CA312" s="7"/>
      <c r="CB312" s="7"/>
      <c r="CC312" s="7"/>
      <c r="CD312" s="7"/>
      <c r="CE312" s="7"/>
      <c r="CF312" s="7"/>
      <c r="CG312" s="7"/>
    </row>
    <row r="313" spans="1:85" s="1" customFormat="1" x14ac:dyDescent="0.3">
      <c r="A313" s="7"/>
      <c r="B313" s="1">
        <f t="shared" si="118"/>
        <v>469</v>
      </c>
      <c r="C313" s="3">
        <v>114</v>
      </c>
      <c r="D313" s="3">
        <v>1530</v>
      </c>
      <c r="E313" s="3">
        <v>36</v>
      </c>
      <c r="F313" s="3">
        <v>0</v>
      </c>
      <c r="G313" s="3">
        <v>433</v>
      </c>
      <c r="H313" s="3">
        <v>0</v>
      </c>
      <c r="I313" s="3">
        <v>0</v>
      </c>
      <c r="J313" s="80">
        <v>0</v>
      </c>
      <c r="K313" s="80">
        <v>0</v>
      </c>
      <c r="L313" s="80">
        <v>0</v>
      </c>
      <c r="M313" s="11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116"/>
      <c r="Z313" s="3"/>
      <c r="AA313" s="1">
        <f t="shared" si="130"/>
        <v>1530</v>
      </c>
      <c r="AB313" s="1">
        <f t="shared" si="130"/>
        <v>36</v>
      </c>
      <c r="AC313" s="1">
        <f t="shared" si="131"/>
        <v>433</v>
      </c>
      <c r="AD313" s="1">
        <f t="shared" si="132"/>
        <v>0</v>
      </c>
      <c r="AE313" s="1">
        <f t="shared" si="138"/>
        <v>-3</v>
      </c>
      <c r="AF313" s="1">
        <f t="shared" si="133"/>
        <v>4</v>
      </c>
      <c r="AG313" s="1">
        <f t="shared" si="133"/>
        <v>0</v>
      </c>
      <c r="AH313" s="1">
        <f t="shared" si="133"/>
        <v>0</v>
      </c>
      <c r="AI313" s="1">
        <f t="shared" si="139"/>
        <v>1</v>
      </c>
      <c r="AJ313" s="9">
        <f t="shared" si="119"/>
        <v>0</v>
      </c>
      <c r="AK313" s="9">
        <f t="shared" si="120"/>
        <v>9.3799999999999994E-3</v>
      </c>
      <c r="AL313" s="9">
        <f t="shared" si="121"/>
        <v>7.2000000000000005E-4</v>
      </c>
      <c r="AM313" s="9">
        <f t="shared" si="122"/>
        <v>8.6599999999999993E-3</v>
      </c>
      <c r="AN313" s="9">
        <f t="shared" si="123"/>
        <v>0</v>
      </c>
      <c r="AO313" s="9">
        <f t="shared" si="124"/>
        <v>2.0000000000000002E-5</v>
      </c>
      <c r="AP313" s="1">
        <f t="shared" si="134"/>
        <v>0</v>
      </c>
      <c r="AQ313" s="1">
        <f t="shared" si="134"/>
        <v>0</v>
      </c>
      <c r="AS313" s="1">
        <f t="shared" si="135"/>
        <v>0</v>
      </c>
      <c r="AT313" s="1">
        <f t="shared" si="140"/>
        <v>0</v>
      </c>
      <c r="AU313" s="1">
        <f t="shared" si="125"/>
        <v>0</v>
      </c>
      <c r="AV313" s="9">
        <f t="shared" si="136"/>
        <v>0</v>
      </c>
      <c r="AW313" s="9">
        <f t="shared" si="126"/>
        <v>0</v>
      </c>
      <c r="AX313" s="9">
        <f t="shared" si="127"/>
        <v>0</v>
      </c>
      <c r="AY313" s="9">
        <f t="shared" si="128"/>
        <v>0</v>
      </c>
      <c r="AZ313" s="9">
        <f t="shared" si="129"/>
        <v>0</v>
      </c>
      <c r="BA313" s="1" t="e">
        <f t="shared" si="137"/>
        <v>#N/A</v>
      </c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M313" s="74"/>
      <c r="BT313" s="7"/>
      <c r="BU313" s="7"/>
      <c r="BV313" s="7"/>
      <c r="BW313" s="7"/>
      <c r="BX313" s="7"/>
      <c r="CA313" s="7"/>
      <c r="CB313" s="7"/>
      <c r="CC313" s="7"/>
      <c r="CD313" s="7"/>
      <c r="CE313" s="7"/>
      <c r="CF313" s="7"/>
      <c r="CG313" s="7"/>
    </row>
    <row r="314" spans="1:85" s="1" customFormat="1" x14ac:dyDescent="0.3">
      <c r="A314" s="7"/>
      <c r="B314" s="1">
        <f t="shared" si="118"/>
        <v>469</v>
      </c>
      <c r="C314" s="3">
        <v>115</v>
      </c>
      <c r="D314" s="3">
        <v>1529</v>
      </c>
      <c r="E314" s="3">
        <v>34</v>
      </c>
      <c r="F314" s="3">
        <v>0</v>
      </c>
      <c r="G314" s="3">
        <v>435</v>
      </c>
      <c r="H314" s="3">
        <v>0</v>
      </c>
      <c r="I314" s="3">
        <v>0</v>
      </c>
      <c r="J314" s="80">
        <v>0</v>
      </c>
      <c r="K314" s="80">
        <v>0</v>
      </c>
      <c r="L314" s="80">
        <v>0</v>
      </c>
      <c r="M314" s="11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116"/>
      <c r="Z314" s="3"/>
      <c r="AA314" s="1">
        <f t="shared" si="130"/>
        <v>1529</v>
      </c>
      <c r="AB314" s="1">
        <f t="shared" si="130"/>
        <v>34</v>
      </c>
      <c r="AC314" s="1">
        <f t="shared" si="131"/>
        <v>435</v>
      </c>
      <c r="AD314" s="1">
        <f t="shared" si="132"/>
        <v>0</v>
      </c>
      <c r="AE314" s="1">
        <f t="shared" si="138"/>
        <v>-2</v>
      </c>
      <c r="AF314" s="1">
        <f t="shared" si="133"/>
        <v>2</v>
      </c>
      <c r="AG314" s="1">
        <f t="shared" si="133"/>
        <v>0</v>
      </c>
      <c r="AH314" s="1">
        <f t="shared" si="133"/>
        <v>0</v>
      </c>
      <c r="AI314" s="1">
        <f t="shared" si="139"/>
        <v>0</v>
      </c>
      <c r="AJ314" s="9">
        <f t="shared" si="119"/>
        <v>0</v>
      </c>
      <c r="AK314" s="9">
        <f t="shared" si="120"/>
        <v>9.3799999999999994E-3</v>
      </c>
      <c r="AL314" s="9">
        <f t="shared" si="121"/>
        <v>6.8000000000000005E-4</v>
      </c>
      <c r="AM314" s="9">
        <f t="shared" si="122"/>
        <v>8.6999999999999994E-3</v>
      </c>
      <c r="AN314" s="9">
        <f t="shared" si="123"/>
        <v>0</v>
      </c>
      <c r="AO314" s="9">
        <f t="shared" si="124"/>
        <v>0</v>
      </c>
      <c r="AP314" s="1">
        <f t="shared" si="134"/>
        <v>0</v>
      </c>
      <c r="AQ314" s="1">
        <f t="shared" si="134"/>
        <v>0</v>
      </c>
      <c r="AS314" s="1">
        <f t="shared" si="135"/>
        <v>0</v>
      </c>
      <c r="AT314" s="1">
        <f t="shared" si="140"/>
        <v>0</v>
      </c>
      <c r="AU314" s="1">
        <f t="shared" si="125"/>
        <v>0</v>
      </c>
      <c r="AV314" s="9">
        <f t="shared" si="136"/>
        <v>0</v>
      </c>
      <c r="AW314" s="9">
        <f t="shared" si="126"/>
        <v>0</v>
      </c>
      <c r="AX314" s="9">
        <f t="shared" si="127"/>
        <v>0</v>
      </c>
      <c r="AY314" s="9">
        <f t="shared" si="128"/>
        <v>0</v>
      </c>
      <c r="AZ314" s="9">
        <f t="shared" si="129"/>
        <v>0</v>
      </c>
      <c r="BA314" s="1" t="e">
        <f t="shared" si="137"/>
        <v>#N/A</v>
      </c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M314" s="74"/>
      <c r="BT314" s="7"/>
      <c r="BU314" s="7"/>
      <c r="BV314" s="7"/>
      <c r="BW314" s="7"/>
      <c r="BX314" s="7"/>
      <c r="CA314" s="7"/>
      <c r="CB314" s="7"/>
      <c r="CC314" s="7"/>
      <c r="CD314" s="7"/>
      <c r="CE314" s="7"/>
      <c r="CF314" s="7"/>
      <c r="CG314" s="7"/>
    </row>
    <row r="315" spans="1:85" s="1" customFormat="1" x14ac:dyDescent="0.3">
      <c r="A315" s="7"/>
      <c r="B315" s="1">
        <f t="shared" si="118"/>
        <v>470</v>
      </c>
      <c r="C315" s="3">
        <v>116</v>
      </c>
      <c r="D315" s="3">
        <v>1529</v>
      </c>
      <c r="E315" s="3">
        <v>33</v>
      </c>
      <c r="F315" s="3">
        <v>0</v>
      </c>
      <c r="G315" s="3">
        <v>437</v>
      </c>
      <c r="H315" s="3">
        <v>0</v>
      </c>
      <c r="I315" s="3">
        <v>0</v>
      </c>
      <c r="J315" s="80">
        <v>0</v>
      </c>
      <c r="K315" s="80">
        <v>0</v>
      </c>
      <c r="L315" s="80">
        <v>0</v>
      </c>
      <c r="M315" s="11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116"/>
      <c r="Z315" s="3"/>
      <c r="AA315" s="1">
        <f t="shared" si="130"/>
        <v>1529</v>
      </c>
      <c r="AB315" s="1">
        <f t="shared" si="130"/>
        <v>33</v>
      </c>
      <c r="AC315" s="1">
        <f t="shared" si="131"/>
        <v>437</v>
      </c>
      <c r="AD315" s="1">
        <f t="shared" si="132"/>
        <v>0</v>
      </c>
      <c r="AE315" s="1">
        <f t="shared" si="138"/>
        <v>-1</v>
      </c>
      <c r="AF315" s="1">
        <f t="shared" si="133"/>
        <v>2</v>
      </c>
      <c r="AG315" s="1">
        <f t="shared" si="133"/>
        <v>0</v>
      </c>
      <c r="AH315" s="1">
        <f t="shared" si="133"/>
        <v>0</v>
      </c>
      <c r="AI315" s="1">
        <f t="shared" si="139"/>
        <v>1</v>
      </c>
      <c r="AJ315" s="9">
        <f t="shared" si="119"/>
        <v>0</v>
      </c>
      <c r="AK315" s="9">
        <f t="shared" si="120"/>
        <v>9.4000000000000004E-3</v>
      </c>
      <c r="AL315" s="9">
        <f t="shared" si="121"/>
        <v>6.6E-4</v>
      </c>
      <c r="AM315" s="9">
        <f t="shared" si="122"/>
        <v>8.7399999999999995E-3</v>
      </c>
      <c r="AN315" s="9">
        <f t="shared" si="123"/>
        <v>0</v>
      </c>
      <c r="AO315" s="9">
        <f t="shared" si="124"/>
        <v>2.0000000000000002E-5</v>
      </c>
      <c r="AP315" s="1">
        <f t="shared" si="134"/>
        <v>0</v>
      </c>
      <c r="AQ315" s="1">
        <f t="shared" si="134"/>
        <v>0</v>
      </c>
      <c r="AS315" s="1">
        <f t="shared" si="135"/>
        <v>0</v>
      </c>
      <c r="AT315" s="1">
        <f t="shared" si="140"/>
        <v>0</v>
      </c>
      <c r="AU315" s="1">
        <f t="shared" si="125"/>
        <v>0</v>
      </c>
      <c r="AV315" s="9">
        <f t="shared" si="136"/>
        <v>0</v>
      </c>
      <c r="AW315" s="9">
        <f t="shared" si="126"/>
        <v>0</v>
      </c>
      <c r="AX315" s="9">
        <f t="shared" si="127"/>
        <v>0</v>
      </c>
      <c r="AY315" s="9">
        <f t="shared" si="128"/>
        <v>0</v>
      </c>
      <c r="AZ315" s="9">
        <f t="shared" si="129"/>
        <v>0</v>
      </c>
      <c r="BA315" s="1" t="e">
        <f t="shared" si="137"/>
        <v>#N/A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M315" s="74"/>
      <c r="BT315" s="7"/>
      <c r="BU315" s="7"/>
      <c r="BV315" s="7"/>
      <c r="BW315" s="7"/>
      <c r="BX315" s="7"/>
      <c r="CA315" s="7"/>
      <c r="CB315" s="7"/>
      <c r="CC315" s="7"/>
      <c r="CD315" s="7"/>
      <c r="CE315" s="7"/>
      <c r="CF315" s="7"/>
      <c r="CG315" s="7"/>
    </row>
    <row r="316" spans="1:85" s="1" customFormat="1" x14ac:dyDescent="0.3">
      <c r="A316" s="7"/>
      <c r="B316" s="1">
        <f t="shared" si="118"/>
        <v>470</v>
      </c>
      <c r="C316" s="3">
        <v>117</v>
      </c>
      <c r="D316" s="3">
        <v>1528</v>
      </c>
      <c r="E316" s="3">
        <v>31</v>
      </c>
      <c r="F316" s="3">
        <v>0</v>
      </c>
      <c r="G316" s="3">
        <v>439</v>
      </c>
      <c r="H316" s="3">
        <v>0</v>
      </c>
      <c r="I316" s="3">
        <v>0</v>
      </c>
      <c r="J316" s="80">
        <v>0</v>
      </c>
      <c r="K316" s="80">
        <v>0</v>
      </c>
      <c r="L316" s="80">
        <v>0</v>
      </c>
      <c r="M316" s="11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116"/>
      <c r="Z316" s="3"/>
      <c r="AA316" s="1">
        <f t="shared" si="130"/>
        <v>1528</v>
      </c>
      <c r="AB316" s="1">
        <f t="shared" si="130"/>
        <v>31</v>
      </c>
      <c r="AC316" s="1">
        <f t="shared" si="131"/>
        <v>439</v>
      </c>
      <c r="AD316" s="1">
        <f t="shared" si="132"/>
        <v>0</v>
      </c>
      <c r="AE316" s="1">
        <f t="shared" si="138"/>
        <v>-2</v>
      </c>
      <c r="AF316" s="1">
        <f t="shared" si="133"/>
        <v>2</v>
      </c>
      <c r="AG316" s="1">
        <f t="shared" si="133"/>
        <v>0</v>
      </c>
      <c r="AH316" s="1">
        <f t="shared" si="133"/>
        <v>0</v>
      </c>
      <c r="AI316" s="1">
        <f t="shared" si="139"/>
        <v>0</v>
      </c>
      <c r="AJ316" s="9">
        <f t="shared" si="119"/>
        <v>0</v>
      </c>
      <c r="AK316" s="9">
        <f t="shared" si="120"/>
        <v>9.4000000000000004E-3</v>
      </c>
      <c r="AL316" s="9">
        <f t="shared" si="121"/>
        <v>6.2E-4</v>
      </c>
      <c r="AM316" s="9">
        <f t="shared" si="122"/>
        <v>8.7799999999999996E-3</v>
      </c>
      <c r="AN316" s="9">
        <f t="shared" si="123"/>
        <v>0</v>
      </c>
      <c r="AO316" s="9">
        <f t="shared" si="124"/>
        <v>0</v>
      </c>
      <c r="AP316" s="1">
        <f t="shared" si="134"/>
        <v>0</v>
      </c>
      <c r="AQ316" s="1">
        <f t="shared" si="134"/>
        <v>0</v>
      </c>
      <c r="AS316" s="1">
        <f t="shared" si="135"/>
        <v>0</v>
      </c>
      <c r="AT316" s="1">
        <f t="shared" si="140"/>
        <v>0</v>
      </c>
      <c r="AU316" s="1">
        <f t="shared" si="125"/>
        <v>0</v>
      </c>
      <c r="AV316" s="9">
        <f t="shared" si="136"/>
        <v>0</v>
      </c>
      <c r="AW316" s="9">
        <f t="shared" si="126"/>
        <v>0</v>
      </c>
      <c r="AX316" s="9">
        <f t="shared" si="127"/>
        <v>0</v>
      </c>
      <c r="AY316" s="9">
        <f t="shared" si="128"/>
        <v>0</v>
      </c>
      <c r="AZ316" s="9">
        <f t="shared" si="129"/>
        <v>0</v>
      </c>
      <c r="BA316" s="1" t="e">
        <f t="shared" si="137"/>
        <v>#N/A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M316" s="74"/>
      <c r="BT316" s="7"/>
      <c r="BU316" s="7"/>
      <c r="BV316" s="7"/>
      <c r="BW316" s="7"/>
      <c r="BX316" s="7"/>
      <c r="CA316" s="7"/>
      <c r="CB316" s="7"/>
      <c r="CC316" s="7"/>
      <c r="CD316" s="7"/>
      <c r="CE316" s="7"/>
      <c r="CF316" s="7"/>
      <c r="CG316" s="7"/>
    </row>
    <row r="317" spans="1:85" s="1" customFormat="1" x14ac:dyDescent="0.3">
      <c r="A317" s="7"/>
      <c r="B317" s="1">
        <f t="shared" si="118"/>
        <v>471</v>
      </c>
      <c r="C317" s="3">
        <v>118</v>
      </c>
      <c r="D317" s="3">
        <v>1528</v>
      </c>
      <c r="E317" s="3">
        <v>29</v>
      </c>
      <c r="F317" s="3">
        <v>0</v>
      </c>
      <c r="G317" s="3">
        <v>442</v>
      </c>
      <c r="H317" s="3">
        <v>0</v>
      </c>
      <c r="I317" s="3">
        <v>0</v>
      </c>
      <c r="J317" s="80">
        <v>0</v>
      </c>
      <c r="K317" s="80">
        <v>0</v>
      </c>
      <c r="L317" s="80">
        <v>0</v>
      </c>
      <c r="M317" s="11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116"/>
      <c r="Z317" s="3"/>
      <c r="AA317" s="1">
        <f t="shared" si="130"/>
        <v>1528</v>
      </c>
      <c r="AB317" s="1">
        <f t="shared" si="130"/>
        <v>29</v>
      </c>
      <c r="AC317" s="1">
        <f t="shared" si="131"/>
        <v>442</v>
      </c>
      <c r="AD317" s="1">
        <f t="shared" si="132"/>
        <v>0</v>
      </c>
      <c r="AE317" s="1">
        <f t="shared" si="138"/>
        <v>-2</v>
      </c>
      <c r="AF317" s="1">
        <f t="shared" si="133"/>
        <v>3</v>
      </c>
      <c r="AG317" s="1">
        <f t="shared" si="133"/>
        <v>0</v>
      </c>
      <c r="AH317" s="1">
        <f t="shared" si="133"/>
        <v>0</v>
      </c>
      <c r="AI317" s="1">
        <f t="shared" si="139"/>
        <v>1</v>
      </c>
      <c r="AJ317" s="9">
        <f t="shared" si="119"/>
        <v>0</v>
      </c>
      <c r="AK317" s="9">
        <f t="shared" si="120"/>
        <v>9.4199999999999996E-3</v>
      </c>
      <c r="AL317" s="9">
        <f t="shared" si="121"/>
        <v>5.8E-4</v>
      </c>
      <c r="AM317" s="9">
        <f t="shared" si="122"/>
        <v>8.8400000000000006E-3</v>
      </c>
      <c r="AN317" s="9">
        <f t="shared" si="123"/>
        <v>0</v>
      </c>
      <c r="AO317" s="9">
        <f t="shared" si="124"/>
        <v>2.0000000000000002E-5</v>
      </c>
      <c r="AP317" s="1">
        <f t="shared" si="134"/>
        <v>0</v>
      </c>
      <c r="AQ317" s="1">
        <f t="shared" si="134"/>
        <v>0</v>
      </c>
      <c r="AS317" s="1">
        <f t="shared" si="135"/>
        <v>0</v>
      </c>
      <c r="AT317" s="1">
        <f t="shared" si="140"/>
        <v>0</v>
      </c>
      <c r="AU317" s="1">
        <f t="shared" si="125"/>
        <v>0</v>
      </c>
      <c r="AV317" s="9">
        <f t="shared" si="136"/>
        <v>0</v>
      </c>
      <c r="AW317" s="9">
        <f t="shared" si="126"/>
        <v>0</v>
      </c>
      <c r="AX317" s="9">
        <f t="shared" si="127"/>
        <v>0</v>
      </c>
      <c r="AY317" s="9">
        <f t="shared" si="128"/>
        <v>0</v>
      </c>
      <c r="AZ317" s="9">
        <f t="shared" si="129"/>
        <v>0</v>
      </c>
      <c r="BA317" s="1" t="e">
        <f t="shared" si="137"/>
        <v>#N/A</v>
      </c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M317" s="74"/>
      <c r="BT317" s="7"/>
      <c r="BU317" s="7"/>
      <c r="BV317" s="7"/>
      <c r="BW317" s="7"/>
      <c r="BX317" s="7"/>
      <c r="CA317" s="7"/>
      <c r="CB317" s="7"/>
      <c r="CC317" s="7"/>
      <c r="CD317" s="7"/>
      <c r="CE317" s="7"/>
      <c r="CF317" s="7"/>
      <c r="CG317" s="7"/>
    </row>
    <row r="318" spans="1:85" s="1" customFormat="1" x14ac:dyDescent="0.3">
      <c r="A318" s="7"/>
      <c r="B318" s="1">
        <f t="shared" si="118"/>
        <v>471</v>
      </c>
      <c r="C318" s="3">
        <v>119</v>
      </c>
      <c r="D318" s="3">
        <v>1528</v>
      </c>
      <c r="E318" s="3">
        <v>27</v>
      </c>
      <c r="F318" s="3">
        <v>0</v>
      </c>
      <c r="G318" s="3">
        <v>444</v>
      </c>
      <c r="H318" s="3">
        <v>0</v>
      </c>
      <c r="I318" s="3">
        <v>0</v>
      </c>
      <c r="J318" s="80">
        <v>0</v>
      </c>
      <c r="K318" s="80">
        <v>0</v>
      </c>
      <c r="L318" s="80">
        <v>0</v>
      </c>
      <c r="M318" s="11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116"/>
      <c r="Z318" s="3"/>
      <c r="AA318" s="1">
        <f t="shared" si="130"/>
        <v>1528</v>
      </c>
      <c r="AB318" s="1">
        <f t="shared" si="130"/>
        <v>27</v>
      </c>
      <c r="AC318" s="1">
        <f t="shared" si="131"/>
        <v>444</v>
      </c>
      <c r="AD318" s="1">
        <f t="shared" si="132"/>
        <v>0</v>
      </c>
      <c r="AE318" s="1">
        <f t="shared" si="138"/>
        <v>-2</v>
      </c>
      <c r="AF318" s="1">
        <f t="shared" si="133"/>
        <v>2</v>
      </c>
      <c r="AG318" s="1">
        <f t="shared" si="133"/>
        <v>0</v>
      </c>
      <c r="AH318" s="1">
        <f t="shared" si="133"/>
        <v>0</v>
      </c>
      <c r="AI318" s="1">
        <f t="shared" si="139"/>
        <v>0</v>
      </c>
      <c r="AJ318" s="9">
        <f t="shared" si="119"/>
        <v>0</v>
      </c>
      <c r="AK318" s="9">
        <f t="shared" si="120"/>
        <v>9.4199999999999996E-3</v>
      </c>
      <c r="AL318" s="9">
        <f t="shared" si="121"/>
        <v>5.4000000000000001E-4</v>
      </c>
      <c r="AM318" s="9">
        <f t="shared" si="122"/>
        <v>8.8800000000000007E-3</v>
      </c>
      <c r="AN318" s="9">
        <f t="shared" si="123"/>
        <v>0</v>
      </c>
      <c r="AO318" s="9">
        <f t="shared" si="124"/>
        <v>0</v>
      </c>
      <c r="AP318" s="1">
        <f t="shared" si="134"/>
        <v>0</v>
      </c>
      <c r="AQ318" s="1">
        <f t="shared" si="134"/>
        <v>0</v>
      </c>
      <c r="AS318" s="1">
        <f t="shared" si="135"/>
        <v>0</v>
      </c>
      <c r="AT318" s="1">
        <f t="shared" si="140"/>
        <v>0</v>
      </c>
      <c r="AU318" s="1">
        <f t="shared" si="125"/>
        <v>0</v>
      </c>
      <c r="AV318" s="9">
        <f t="shared" si="136"/>
        <v>0</v>
      </c>
      <c r="AW318" s="9">
        <f t="shared" si="126"/>
        <v>0</v>
      </c>
      <c r="AX318" s="9">
        <f t="shared" si="127"/>
        <v>0</v>
      </c>
      <c r="AY318" s="9">
        <f t="shared" si="128"/>
        <v>0</v>
      </c>
      <c r="AZ318" s="9">
        <f t="shared" si="129"/>
        <v>0</v>
      </c>
      <c r="BA318" s="1" t="e">
        <f t="shared" si="137"/>
        <v>#N/A</v>
      </c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M318" s="74"/>
      <c r="BT318" s="7"/>
      <c r="BU318" s="7"/>
      <c r="BV318" s="7"/>
      <c r="BW318" s="7"/>
      <c r="BX318" s="7"/>
      <c r="CA318" s="7"/>
      <c r="CB318" s="7"/>
      <c r="CC318" s="7"/>
      <c r="CD318" s="7"/>
      <c r="CE318" s="7"/>
      <c r="CF318" s="7"/>
      <c r="CG318" s="7"/>
    </row>
    <row r="319" spans="1:85" s="1" customFormat="1" x14ac:dyDescent="0.3">
      <c r="A319" s="7"/>
      <c r="B319" s="1">
        <f t="shared" si="118"/>
        <v>471</v>
      </c>
      <c r="C319" s="3">
        <v>120</v>
      </c>
      <c r="D319" s="3">
        <v>1527</v>
      </c>
      <c r="E319" s="3">
        <v>25</v>
      </c>
      <c r="F319" s="3">
        <v>0</v>
      </c>
      <c r="G319" s="3">
        <v>446</v>
      </c>
      <c r="H319" s="3">
        <v>0</v>
      </c>
      <c r="I319" s="3">
        <v>0</v>
      </c>
      <c r="J319" s="80">
        <v>0</v>
      </c>
      <c r="K319" s="80">
        <v>0</v>
      </c>
      <c r="L319" s="80">
        <v>0</v>
      </c>
      <c r="M319" s="11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116"/>
      <c r="Z319" s="3"/>
      <c r="AA319" s="1">
        <f t="shared" si="130"/>
        <v>1527</v>
      </c>
      <c r="AB319" s="1">
        <f t="shared" si="130"/>
        <v>25</v>
      </c>
      <c r="AC319" s="1">
        <f t="shared" si="131"/>
        <v>446</v>
      </c>
      <c r="AD319" s="1">
        <f t="shared" si="132"/>
        <v>0</v>
      </c>
      <c r="AE319" s="1">
        <f t="shared" si="138"/>
        <v>-2</v>
      </c>
      <c r="AF319" s="1">
        <f t="shared" si="133"/>
        <v>2</v>
      </c>
      <c r="AG319" s="1">
        <f t="shared" si="133"/>
        <v>0</v>
      </c>
      <c r="AH319" s="1">
        <f t="shared" si="133"/>
        <v>0</v>
      </c>
      <c r="AI319" s="1">
        <f t="shared" si="139"/>
        <v>0</v>
      </c>
      <c r="AJ319" s="9">
        <f t="shared" si="119"/>
        <v>0</v>
      </c>
      <c r="AK319" s="9">
        <f t="shared" si="120"/>
        <v>9.4199999999999996E-3</v>
      </c>
      <c r="AL319" s="9">
        <f t="shared" si="121"/>
        <v>5.0000000000000001E-4</v>
      </c>
      <c r="AM319" s="9">
        <f t="shared" si="122"/>
        <v>8.9200000000000008E-3</v>
      </c>
      <c r="AN319" s="9">
        <f t="shared" si="123"/>
        <v>0</v>
      </c>
      <c r="AO319" s="9">
        <f t="shared" si="124"/>
        <v>0</v>
      </c>
      <c r="AP319" s="1">
        <f t="shared" si="134"/>
        <v>0</v>
      </c>
      <c r="AQ319" s="1">
        <f t="shared" si="134"/>
        <v>0</v>
      </c>
      <c r="AS319" s="1">
        <f t="shared" si="135"/>
        <v>0</v>
      </c>
      <c r="AT319" s="1">
        <f t="shared" si="140"/>
        <v>0</v>
      </c>
      <c r="AU319" s="1">
        <f t="shared" si="125"/>
        <v>0</v>
      </c>
      <c r="AV319" s="9">
        <f t="shared" si="136"/>
        <v>0</v>
      </c>
      <c r="AW319" s="9">
        <f t="shared" si="126"/>
        <v>0</v>
      </c>
      <c r="AX319" s="9">
        <f t="shared" si="127"/>
        <v>0</v>
      </c>
      <c r="AY319" s="9">
        <f t="shared" si="128"/>
        <v>0</v>
      </c>
      <c r="AZ319" s="9">
        <f t="shared" si="129"/>
        <v>0</v>
      </c>
      <c r="BA319" s="1" t="e">
        <f t="shared" si="137"/>
        <v>#N/A</v>
      </c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M319" s="74"/>
      <c r="BT319" s="7"/>
      <c r="BU319" s="7"/>
      <c r="BV319" s="7"/>
      <c r="BW319" s="7"/>
      <c r="BX319" s="7"/>
      <c r="CA319" s="7"/>
      <c r="CB319" s="7"/>
      <c r="CC319" s="7"/>
      <c r="CD319" s="7"/>
      <c r="CE319" s="7"/>
      <c r="CF319" s="7"/>
      <c r="CG319" s="7"/>
    </row>
    <row r="320" spans="1:85" s="1" customFormat="1" x14ac:dyDescent="0.3">
      <c r="A320" s="7"/>
      <c r="B320" s="1">
        <f t="shared" si="118"/>
        <v>472</v>
      </c>
      <c r="C320" s="3">
        <v>121</v>
      </c>
      <c r="D320" s="3">
        <v>1527</v>
      </c>
      <c r="E320" s="3">
        <v>24</v>
      </c>
      <c r="F320" s="3">
        <v>0</v>
      </c>
      <c r="G320" s="3">
        <v>448</v>
      </c>
      <c r="H320" s="3">
        <v>0</v>
      </c>
      <c r="I320" s="3">
        <v>0</v>
      </c>
      <c r="J320" s="80">
        <v>0</v>
      </c>
      <c r="K320" s="80">
        <v>0</v>
      </c>
      <c r="L320" s="80">
        <v>0</v>
      </c>
      <c r="M320" s="11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116"/>
      <c r="Z320" s="3"/>
      <c r="AA320" s="1">
        <f t="shared" si="130"/>
        <v>1527</v>
      </c>
      <c r="AB320" s="1">
        <f t="shared" si="130"/>
        <v>24</v>
      </c>
      <c r="AC320" s="1">
        <f t="shared" si="131"/>
        <v>448</v>
      </c>
      <c r="AD320" s="1">
        <f t="shared" si="132"/>
        <v>0</v>
      </c>
      <c r="AE320" s="1">
        <f t="shared" si="138"/>
        <v>-1</v>
      </c>
      <c r="AF320" s="1">
        <f t="shared" si="133"/>
        <v>2</v>
      </c>
      <c r="AG320" s="1">
        <f t="shared" si="133"/>
        <v>0</v>
      </c>
      <c r="AH320" s="1">
        <f t="shared" si="133"/>
        <v>0</v>
      </c>
      <c r="AI320" s="1">
        <f t="shared" si="139"/>
        <v>1</v>
      </c>
      <c r="AJ320" s="9">
        <f t="shared" si="119"/>
        <v>0</v>
      </c>
      <c r="AK320" s="9">
        <f t="shared" si="120"/>
        <v>9.4400000000000005E-3</v>
      </c>
      <c r="AL320" s="9">
        <f t="shared" si="121"/>
        <v>4.8000000000000001E-4</v>
      </c>
      <c r="AM320" s="9">
        <f t="shared" si="122"/>
        <v>8.9599999999999992E-3</v>
      </c>
      <c r="AN320" s="9">
        <f t="shared" si="123"/>
        <v>0</v>
      </c>
      <c r="AO320" s="9">
        <f t="shared" si="124"/>
        <v>2.0000000000000002E-5</v>
      </c>
      <c r="AP320" s="1">
        <f t="shared" si="134"/>
        <v>0</v>
      </c>
      <c r="AQ320" s="1">
        <f t="shared" si="134"/>
        <v>0</v>
      </c>
      <c r="AS320" s="1">
        <f t="shared" si="135"/>
        <v>0</v>
      </c>
      <c r="AT320" s="1">
        <f t="shared" si="140"/>
        <v>0</v>
      </c>
      <c r="AU320" s="1">
        <f t="shared" si="125"/>
        <v>0</v>
      </c>
      <c r="AV320" s="9">
        <f t="shared" si="136"/>
        <v>0</v>
      </c>
      <c r="AW320" s="9">
        <f t="shared" si="126"/>
        <v>0</v>
      </c>
      <c r="AX320" s="9">
        <f t="shared" si="127"/>
        <v>0</v>
      </c>
      <c r="AY320" s="9">
        <f t="shared" si="128"/>
        <v>0</v>
      </c>
      <c r="AZ320" s="9">
        <f t="shared" si="129"/>
        <v>0</v>
      </c>
      <c r="BA320" s="1" t="e">
        <f t="shared" si="137"/>
        <v>#N/A</v>
      </c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M320" s="74"/>
      <c r="BT320" s="7"/>
      <c r="BU320" s="7"/>
      <c r="BV320" s="7"/>
      <c r="BW320" s="7"/>
      <c r="BX320" s="7"/>
      <c r="CA320" s="7"/>
      <c r="CB320" s="7"/>
      <c r="CC320" s="7"/>
      <c r="CD320" s="7"/>
      <c r="CE320" s="7"/>
      <c r="CF320" s="7"/>
      <c r="CG320" s="7"/>
    </row>
    <row r="321" spans="1:85" s="1" customFormat="1" x14ac:dyDescent="0.3">
      <c r="A321" s="7"/>
      <c r="B321" s="1">
        <f t="shared" si="118"/>
        <v>472</v>
      </c>
      <c r="C321" s="3">
        <v>122</v>
      </c>
      <c r="D321" s="3">
        <v>1526</v>
      </c>
      <c r="E321" s="3">
        <v>22</v>
      </c>
      <c r="F321" s="3">
        <v>0</v>
      </c>
      <c r="G321" s="3">
        <v>450</v>
      </c>
      <c r="H321" s="3">
        <v>0</v>
      </c>
      <c r="I321" s="3">
        <v>0</v>
      </c>
      <c r="J321" s="80">
        <v>0</v>
      </c>
      <c r="K321" s="80">
        <v>0</v>
      </c>
      <c r="L321" s="80">
        <v>0</v>
      </c>
      <c r="M321" s="11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116"/>
      <c r="Z321" s="3"/>
      <c r="AA321" s="1">
        <f t="shared" si="130"/>
        <v>1526</v>
      </c>
      <c r="AB321" s="1">
        <f t="shared" si="130"/>
        <v>22</v>
      </c>
      <c r="AC321" s="1">
        <f t="shared" si="131"/>
        <v>450</v>
      </c>
      <c r="AD321" s="1">
        <f t="shared" si="132"/>
        <v>0</v>
      </c>
      <c r="AE321" s="1">
        <f t="shared" si="138"/>
        <v>-2</v>
      </c>
      <c r="AF321" s="1">
        <f t="shared" si="133"/>
        <v>2</v>
      </c>
      <c r="AG321" s="1">
        <f t="shared" si="133"/>
        <v>0</v>
      </c>
      <c r="AH321" s="1">
        <f t="shared" si="133"/>
        <v>0</v>
      </c>
      <c r="AI321" s="1">
        <f t="shared" si="139"/>
        <v>0</v>
      </c>
      <c r="AJ321" s="9">
        <f t="shared" si="119"/>
        <v>0</v>
      </c>
      <c r="AK321" s="9">
        <f t="shared" si="120"/>
        <v>9.4400000000000005E-3</v>
      </c>
      <c r="AL321" s="9">
        <f t="shared" si="121"/>
        <v>4.4000000000000002E-4</v>
      </c>
      <c r="AM321" s="9">
        <f t="shared" si="122"/>
        <v>8.9999999999999993E-3</v>
      </c>
      <c r="AN321" s="9">
        <f t="shared" si="123"/>
        <v>0</v>
      </c>
      <c r="AO321" s="9">
        <f t="shared" si="124"/>
        <v>0</v>
      </c>
      <c r="AP321" s="1">
        <f t="shared" si="134"/>
        <v>0</v>
      </c>
      <c r="AQ321" s="1">
        <f t="shared" si="134"/>
        <v>0</v>
      </c>
      <c r="AS321" s="1">
        <f t="shared" si="135"/>
        <v>0</v>
      </c>
      <c r="AT321" s="1">
        <f t="shared" si="140"/>
        <v>0</v>
      </c>
      <c r="AU321" s="1">
        <f t="shared" si="125"/>
        <v>0</v>
      </c>
      <c r="AV321" s="9">
        <f t="shared" si="136"/>
        <v>0</v>
      </c>
      <c r="AW321" s="9">
        <f t="shared" si="126"/>
        <v>0</v>
      </c>
      <c r="AX321" s="9">
        <f t="shared" si="127"/>
        <v>0</v>
      </c>
      <c r="AY321" s="9">
        <f t="shared" si="128"/>
        <v>0</v>
      </c>
      <c r="AZ321" s="9">
        <f t="shared" si="129"/>
        <v>0</v>
      </c>
      <c r="BA321" s="1" t="e">
        <f t="shared" si="137"/>
        <v>#N/A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M321" s="74"/>
      <c r="BT321" s="7"/>
      <c r="BU321" s="7"/>
      <c r="BV321" s="7"/>
      <c r="BW321" s="7"/>
      <c r="BX321" s="7"/>
      <c r="CA321" s="7"/>
      <c r="CB321" s="7"/>
      <c r="CC321" s="7"/>
      <c r="CD321" s="7"/>
      <c r="CE321" s="7"/>
      <c r="CF321" s="7"/>
      <c r="CG321" s="7"/>
    </row>
    <row r="322" spans="1:85" s="1" customFormat="1" x14ac:dyDescent="0.3">
      <c r="A322" s="7"/>
      <c r="B322" s="1">
        <f t="shared" si="118"/>
        <v>473</v>
      </c>
      <c r="C322" s="3">
        <v>123</v>
      </c>
      <c r="D322" s="3">
        <v>1526</v>
      </c>
      <c r="E322" s="3">
        <v>21</v>
      </c>
      <c r="F322" s="3">
        <v>0</v>
      </c>
      <c r="G322" s="3">
        <v>452</v>
      </c>
      <c r="H322" s="3">
        <v>0</v>
      </c>
      <c r="I322" s="3">
        <v>0</v>
      </c>
      <c r="J322" s="80">
        <v>0</v>
      </c>
      <c r="K322" s="80">
        <v>0</v>
      </c>
      <c r="L322" s="80">
        <v>0</v>
      </c>
      <c r="M322" s="11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116"/>
      <c r="Z322" s="3"/>
      <c r="AA322" s="1">
        <f t="shared" si="130"/>
        <v>1526</v>
      </c>
      <c r="AB322" s="1">
        <f t="shared" si="130"/>
        <v>21</v>
      </c>
      <c r="AC322" s="1">
        <f t="shared" si="131"/>
        <v>452</v>
      </c>
      <c r="AD322" s="1">
        <f t="shared" si="132"/>
        <v>0</v>
      </c>
      <c r="AE322" s="1">
        <f t="shared" si="138"/>
        <v>-1</v>
      </c>
      <c r="AF322" s="1">
        <f t="shared" si="133"/>
        <v>2</v>
      </c>
      <c r="AG322" s="1">
        <f t="shared" si="133"/>
        <v>0</v>
      </c>
      <c r="AH322" s="1">
        <f t="shared" si="133"/>
        <v>0</v>
      </c>
      <c r="AI322" s="1">
        <f t="shared" si="139"/>
        <v>1</v>
      </c>
      <c r="AJ322" s="9">
        <f t="shared" si="119"/>
        <v>0</v>
      </c>
      <c r="AK322" s="9">
        <f t="shared" si="120"/>
        <v>9.4599999999999997E-3</v>
      </c>
      <c r="AL322" s="9">
        <f t="shared" si="121"/>
        <v>4.2000000000000002E-4</v>
      </c>
      <c r="AM322" s="9">
        <f t="shared" si="122"/>
        <v>9.0399999999999994E-3</v>
      </c>
      <c r="AN322" s="9">
        <f t="shared" si="123"/>
        <v>0</v>
      </c>
      <c r="AO322" s="9">
        <f t="shared" si="124"/>
        <v>2.0000000000000002E-5</v>
      </c>
      <c r="AP322" s="1">
        <f t="shared" si="134"/>
        <v>0</v>
      </c>
      <c r="AQ322" s="1">
        <f t="shared" si="134"/>
        <v>0</v>
      </c>
      <c r="AS322" s="1">
        <f t="shared" si="135"/>
        <v>0</v>
      </c>
      <c r="AT322" s="1">
        <f t="shared" si="140"/>
        <v>0</v>
      </c>
      <c r="AU322" s="1">
        <f t="shared" si="125"/>
        <v>0</v>
      </c>
      <c r="AV322" s="9">
        <f t="shared" si="136"/>
        <v>0</v>
      </c>
      <c r="AW322" s="9">
        <f t="shared" si="126"/>
        <v>0</v>
      </c>
      <c r="AX322" s="9">
        <f t="shared" si="127"/>
        <v>0</v>
      </c>
      <c r="AY322" s="9">
        <f t="shared" si="128"/>
        <v>0</v>
      </c>
      <c r="AZ322" s="9">
        <f t="shared" si="129"/>
        <v>0</v>
      </c>
      <c r="BA322" s="1" t="e">
        <f t="shared" si="137"/>
        <v>#N/A</v>
      </c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M322" s="74"/>
      <c r="BT322" s="7"/>
      <c r="BU322" s="7"/>
      <c r="BV322" s="7"/>
      <c r="BW322" s="7"/>
      <c r="BX322" s="7"/>
      <c r="CA322" s="7"/>
      <c r="CB322" s="7"/>
      <c r="CC322" s="7"/>
      <c r="CD322" s="7"/>
      <c r="CE322" s="7"/>
      <c r="CF322" s="7"/>
      <c r="CG322" s="7"/>
    </row>
    <row r="323" spans="1:85" s="1" customFormat="1" x14ac:dyDescent="0.3">
      <c r="A323" s="7"/>
      <c r="B323" s="1">
        <f t="shared" si="118"/>
        <v>473</v>
      </c>
      <c r="C323" s="3">
        <v>124</v>
      </c>
      <c r="D323" s="3">
        <v>1526</v>
      </c>
      <c r="E323" s="3">
        <v>20</v>
      </c>
      <c r="F323" s="3">
        <v>0</v>
      </c>
      <c r="G323" s="3">
        <v>453</v>
      </c>
      <c r="H323" s="3">
        <v>0</v>
      </c>
      <c r="I323" s="3">
        <v>0</v>
      </c>
      <c r="J323" s="80">
        <v>0</v>
      </c>
      <c r="K323" s="80">
        <v>0</v>
      </c>
      <c r="L323" s="80">
        <v>0</v>
      </c>
      <c r="M323" s="11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116"/>
      <c r="Z323" s="3"/>
      <c r="AA323" s="1">
        <f t="shared" si="130"/>
        <v>1526</v>
      </c>
      <c r="AB323" s="1">
        <f t="shared" si="130"/>
        <v>20</v>
      </c>
      <c r="AC323" s="1">
        <f t="shared" si="131"/>
        <v>453</v>
      </c>
      <c r="AD323" s="1">
        <f t="shared" si="132"/>
        <v>0</v>
      </c>
      <c r="AE323" s="1">
        <f t="shared" si="138"/>
        <v>-1</v>
      </c>
      <c r="AF323" s="1">
        <f t="shared" si="133"/>
        <v>1</v>
      </c>
      <c r="AG323" s="1">
        <f t="shared" si="133"/>
        <v>0</v>
      </c>
      <c r="AH323" s="1">
        <f t="shared" si="133"/>
        <v>0</v>
      </c>
      <c r="AI323" s="1">
        <f t="shared" si="139"/>
        <v>0</v>
      </c>
      <c r="AJ323" s="9">
        <f t="shared" si="119"/>
        <v>0</v>
      </c>
      <c r="AK323" s="9">
        <f t="shared" si="120"/>
        <v>9.4599999999999997E-3</v>
      </c>
      <c r="AL323" s="9">
        <f t="shared" si="121"/>
        <v>4.0000000000000002E-4</v>
      </c>
      <c r="AM323" s="9">
        <f t="shared" si="122"/>
        <v>9.0600000000000003E-3</v>
      </c>
      <c r="AN323" s="9">
        <f t="shared" si="123"/>
        <v>0</v>
      </c>
      <c r="AO323" s="9">
        <f t="shared" si="124"/>
        <v>0</v>
      </c>
      <c r="AP323" s="1">
        <f t="shared" si="134"/>
        <v>0</v>
      </c>
      <c r="AQ323" s="1">
        <f t="shared" si="134"/>
        <v>0</v>
      </c>
      <c r="AS323" s="1">
        <f t="shared" si="135"/>
        <v>0</v>
      </c>
      <c r="AT323" s="1">
        <f t="shared" si="140"/>
        <v>0</v>
      </c>
      <c r="AU323" s="1">
        <f t="shared" si="125"/>
        <v>0</v>
      </c>
      <c r="AV323" s="9">
        <f t="shared" si="136"/>
        <v>0</v>
      </c>
      <c r="AW323" s="9">
        <f t="shared" si="126"/>
        <v>0</v>
      </c>
      <c r="AX323" s="9">
        <f t="shared" si="127"/>
        <v>0</v>
      </c>
      <c r="AY323" s="9">
        <f t="shared" si="128"/>
        <v>0</v>
      </c>
      <c r="AZ323" s="9">
        <f t="shared" si="129"/>
        <v>0</v>
      </c>
      <c r="BA323" s="1" t="e">
        <f t="shared" si="137"/>
        <v>#N/A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M323" s="74"/>
      <c r="BT323" s="7"/>
      <c r="BU323" s="7"/>
      <c r="BV323" s="7"/>
      <c r="BW323" s="7"/>
      <c r="BX323" s="7"/>
      <c r="CA323" s="7"/>
      <c r="CB323" s="7"/>
      <c r="CC323" s="7"/>
      <c r="CD323" s="7"/>
      <c r="CE323" s="7"/>
      <c r="CF323" s="7"/>
      <c r="CG323" s="7"/>
    </row>
    <row r="324" spans="1:85" s="1" customFormat="1" x14ac:dyDescent="0.3">
      <c r="A324" s="7"/>
      <c r="B324" s="1">
        <f t="shared" si="118"/>
        <v>473</v>
      </c>
      <c r="C324" s="3">
        <v>125</v>
      </c>
      <c r="D324" s="3">
        <v>1526</v>
      </c>
      <c r="E324" s="3">
        <v>18</v>
      </c>
      <c r="F324" s="3">
        <v>0</v>
      </c>
      <c r="G324" s="3">
        <v>455</v>
      </c>
      <c r="H324" s="3">
        <v>0</v>
      </c>
      <c r="I324" s="3">
        <v>0</v>
      </c>
      <c r="J324" s="80">
        <v>0</v>
      </c>
      <c r="K324" s="80">
        <v>0</v>
      </c>
      <c r="L324" s="80">
        <v>0</v>
      </c>
      <c r="M324" s="11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116"/>
      <c r="Z324" s="3"/>
      <c r="AA324" s="1">
        <f t="shared" si="130"/>
        <v>1526</v>
      </c>
      <c r="AB324" s="1">
        <f t="shared" si="130"/>
        <v>18</v>
      </c>
      <c r="AC324" s="1">
        <f t="shared" si="131"/>
        <v>455</v>
      </c>
      <c r="AD324" s="1">
        <f t="shared" si="132"/>
        <v>0</v>
      </c>
      <c r="AE324" s="1">
        <f t="shared" si="138"/>
        <v>-2</v>
      </c>
      <c r="AF324" s="1">
        <f t="shared" si="133"/>
        <v>2</v>
      </c>
      <c r="AG324" s="1">
        <f t="shared" si="133"/>
        <v>0</v>
      </c>
      <c r="AH324" s="1">
        <f t="shared" si="133"/>
        <v>0</v>
      </c>
      <c r="AI324" s="1">
        <f t="shared" si="139"/>
        <v>0</v>
      </c>
      <c r="AJ324" s="9">
        <f t="shared" si="119"/>
        <v>0</v>
      </c>
      <c r="AK324" s="9">
        <f t="shared" si="120"/>
        <v>9.4599999999999997E-3</v>
      </c>
      <c r="AL324" s="9">
        <f t="shared" si="121"/>
        <v>3.6000000000000002E-4</v>
      </c>
      <c r="AM324" s="9">
        <f t="shared" si="122"/>
        <v>9.1000000000000004E-3</v>
      </c>
      <c r="AN324" s="9">
        <f t="shared" si="123"/>
        <v>0</v>
      </c>
      <c r="AO324" s="9">
        <f t="shared" si="124"/>
        <v>0</v>
      </c>
      <c r="AP324" s="1">
        <f t="shared" si="134"/>
        <v>0</v>
      </c>
      <c r="AQ324" s="1">
        <f t="shared" si="134"/>
        <v>0</v>
      </c>
      <c r="AS324" s="1">
        <f t="shared" si="135"/>
        <v>0</v>
      </c>
      <c r="AT324" s="1">
        <f t="shared" si="140"/>
        <v>0</v>
      </c>
      <c r="AU324" s="1">
        <f t="shared" si="125"/>
        <v>0</v>
      </c>
      <c r="AV324" s="9">
        <f t="shared" si="136"/>
        <v>0</v>
      </c>
      <c r="AW324" s="9">
        <f t="shared" si="126"/>
        <v>0</v>
      </c>
      <c r="AX324" s="9">
        <f t="shared" si="127"/>
        <v>0</v>
      </c>
      <c r="AY324" s="9">
        <f t="shared" si="128"/>
        <v>0</v>
      </c>
      <c r="AZ324" s="9">
        <f t="shared" si="129"/>
        <v>0</v>
      </c>
      <c r="BA324" s="1" t="e">
        <f t="shared" si="137"/>
        <v>#N/A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M324" s="74"/>
      <c r="BT324" s="7"/>
      <c r="BU324" s="7"/>
      <c r="BV324" s="7"/>
      <c r="BW324" s="7"/>
      <c r="BX324" s="7"/>
      <c r="CA324" s="7"/>
      <c r="CB324" s="7"/>
      <c r="CC324" s="7"/>
      <c r="CD324" s="7"/>
      <c r="CE324" s="7"/>
      <c r="CF324" s="7"/>
      <c r="CG324" s="7"/>
    </row>
    <row r="325" spans="1:85" s="1" customFormat="1" x14ac:dyDescent="0.3">
      <c r="A325" s="7"/>
      <c r="B325" s="1">
        <f t="shared" si="118"/>
        <v>473</v>
      </c>
      <c r="C325" s="3">
        <v>126</v>
      </c>
      <c r="D325" s="3">
        <v>1526</v>
      </c>
      <c r="E325" s="3">
        <v>17</v>
      </c>
      <c r="F325" s="3">
        <v>0</v>
      </c>
      <c r="G325" s="3">
        <v>456</v>
      </c>
      <c r="H325" s="3">
        <v>0</v>
      </c>
      <c r="I325" s="3">
        <v>0</v>
      </c>
      <c r="J325" s="80">
        <v>0</v>
      </c>
      <c r="K325" s="80">
        <v>0</v>
      </c>
      <c r="L325" s="80">
        <v>0</v>
      </c>
      <c r="M325" s="11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116"/>
      <c r="Z325" s="3"/>
      <c r="AA325" s="1">
        <f t="shared" si="130"/>
        <v>1526</v>
      </c>
      <c r="AB325" s="1">
        <f t="shared" si="130"/>
        <v>17</v>
      </c>
      <c r="AC325" s="1">
        <f t="shared" si="131"/>
        <v>456</v>
      </c>
      <c r="AD325" s="1">
        <f t="shared" si="132"/>
        <v>0</v>
      </c>
      <c r="AE325" s="1">
        <f t="shared" si="138"/>
        <v>-1</v>
      </c>
      <c r="AF325" s="1">
        <f t="shared" si="133"/>
        <v>1</v>
      </c>
      <c r="AG325" s="1">
        <f t="shared" si="133"/>
        <v>0</v>
      </c>
      <c r="AH325" s="1">
        <f t="shared" si="133"/>
        <v>0</v>
      </c>
      <c r="AI325" s="1">
        <f t="shared" si="139"/>
        <v>0</v>
      </c>
      <c r="AJ325" s="9">
        <f t="shared" si="119"/>
        <v>0</v>
      </c>
      <c r="AK325" s="9">
        <f t="shared" si="120"/>
        <v>9.4599999999999997E-3</v>
      </c>
      <c r="AL325" s="9">
        <f t="shared" si="121"/>
        <v>3.4000000000000002E-4</v>
      </c>
      <c r="AM325" s="9">
        <f t="shared" si="122"/>
        <v>9.1199999999999996E-3</v>
      </c>
      <c r="AN325" s="9">
        <f t="shared" si="123"/>
        <v>0</v>
      </c>
      <c r="AO325" s="9">
        <f t="shared" si="124"/>
        <v>0</v>
      </c>
      <c r="AP325" s="1">
        <f t="shared" si="134"/>
        <v>0</v>
      </c>
      <c r="AQ325" s="1">
        <f t="shared" si="134"/>
        <v>0</v>
      </c>
      <c r="AS325" s="1">
        <f t="shared" si="135"/>
        <v>0</v>
      </c>
      <c r="AT325" s="1">
        <f t="shared" si="140"/>
        <v>0</v>
      </c>
      <c r="AU325" s="1">
        <f t="shared" si="125"/>
        <v>0</v>
      </c>
      <c r="AV325" s="9">
        <f t="shared" si="136"/>
        <v>0</v>
      </c>
      <c r="AW325" s="9">
        <f t="shared" si="126"/>
        <v>0</v>
      </c>
      <c r="AX325" s="9">
        <f t="shared" si="127"/>
        <v>0</v>
      </c>
      <c r="AY325" s="9">
        <f t="shared" si="128"/>
        <v>0</v>
      </c>
      <c r="AZ325" s="9">
        <f t="shared" si="129"/>
        <v>0</v>
      </c>
      <c r="BA325" s="1" t="e">
        <f t="shared" si="137"/>
        <v>#N/A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M325" s="74"/>
      <c r="BT325" s="7"/>
      <c r="BU325" s="7"/>
      <c r="BV325" s="7"/>
      <c r="BW325" s="7"/>
      <c r="BX325" s="7"/>
      <c r="CA325" s="7"/>
      <c r="CB325" s="7"/>
      <c r="CC325" s="7"/>
      <c r="CD325" s="7"/>
      <c r="CE325" s="7"/>
      <c r="CF325" s="7"/>
      <c r="CG325" s="7"/>
    </row>
    <row r="326" spans="1:85" s="1" customFormat="1" x14ac:dyDescent="0.3">
      <c r="A326" s="7"/>
      <c r="B326" s="1">
        <f t="shared" si="118"/>
        <v>474</v>
      </c>
      <c r="C326" s="3">
        <v>127</v>
      </c>
      <c r="D326" s="3">
        <v>1525</v>
      </c>
      <c r="E326" s="3">
        <v>16</v>
      </c>
      <c r="F326" s="3">
        <v>0</v>
      </c>
      <c r="G326" s="3">
        <v>458</v>
      </c>
      <c r="H326" s="3">
        <v>0</v>
      </c>
      <c r="I326" s="3">
        <v>0</v>
      </c>
      <c r="J326" s="80">
        <v>0</v>
      </c>
      <c r="K326" s="80">
        <v>0</v>
      </c>
      <c r="L326" s="80">
        <v>0</v>
      </c>
      <c r="M326" s="11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116"/>
      <c r="Z326" s="3"/>
      <c r="AA326" s="1">
        <f t="shared" si="130"/>
        <v>1525</v>
      </c>
      <c r="AB326" s="1">
        <f t="shared" si="130"/>
        <v>16</v>
      </c>
      <c r="AC326" s="1">
        <f t="shared" si="131"/>
        <v>458</v>
      </c>
      <c r="AD326" s="1">
        <f t="shared" si="132"/>
        <v>0</v>
      </c>
      <c r="AE326" s="1">
        <f t="shared" si="138"/>
        <v>-1</v>
      </c>
      <c r="AF326" s="1">
        <f t="shared" si="133"/>
        <v>2</v>
      </c>
      <c r="AG326" s="1">
        <f t="shared" si="133"/>
        <v>0</v>
      </c>
      <c r="AH326" s="1">
        <f t="shared" si="133"/>
        <v>0</v>
      </c>
      <c r="AI326" s="1">
        <f t="shared" si="139"/>
        <v>1</v>
      </c>
      <c r="AJ326" s="9">
        <f t="shared" si="119"/>
        <v>0</v>
      </c>
      <c r="AK326" s="9">
        <f t="shared" si="120"/>
        <v>9.4800000000000006E-3</v>
      </c>
      <c r="AL326" s="9">
        <f t="shared" si="121"/>
        <v>3.2000000000000003E-4</v>
      </c>
      <c r="AM326" s="9">
        <f t="shared" si="122"/>
        <v>9.1599999999999997E-3</v>
      </c>
      <c r="AN326" s="9">
        <f t="shared" si="123"/>
        <v>0</v>
      </c>
      <c r="AO326" s="9">
        <f t="shared" si="124"/>
        <v>2.0000000000000002E-5</v>
      </c>
      <c r="AP326" s="1">
        <f t="shared" si="134"/>
        <v>0</v>
      </c>
      <c r="AQ326" s="1">
        <f t="shared" si="134"/>
        <v>0</v>
      </c>
      <c r="AS326" s="1">
        <f t="shared" si="135"/>
        <v>0</v>
      </c>
      <c r="AT326" s="1">
        <f t="shared" si="140"/>
        <v>0</v>
      </c>
      <c r="AU326" s="1">
        <f t="shared" si="125"/>
        <v>0</v>
      </c>
      <c r="AV326" s="9">
        <f t="shared" si="136"/>
        <v>0</v>
      </c>
      <c r="AW326" s="9">
        <f t="shared" si="126"/>
        <v>0</v>
      </c>
      <c r="AX326" s="9">
        <f t="shared" si="127"/>
        <v>0</v>
      </c>
      <c r="AY326" s="9">
        <f t="shared" si="128"/>
        <v>0</v>
      </c>
      <c r="AZ326" s="9">
        <f t="shared" si="129"/>
        <v>0</v>
      </c>
      <c r="BA326" s="1" t="e">
        <f t="shared" si="137"/>
        <v>#N/A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M326" s="74"/>
      <c r="BT326" s="7"/>
      <c r="BU326" s="7"/>
      <c r="BV326" s="7"/>
      <c r="BW326" s="7"/>
      <c r="BX326" s="7"/>
      <c r="CA326" s="7"/>
      <c r="CB326" s="7"/>
      <c r="CC326" s="7"/>
      <c r="CD326" s="7"/>
      <c r="CE326" s="7"/>
      <c r="CF326" s="7"/>
      <c r="CG326" s="7"/>
    </row>
    <row r="327" spans="1:85" s="1" customFormat="1" x14ac:dyDescent="0.3">
      <c r="A327" s="7"/>
      <c r="B327" s="1">
        <f t="shared" si="118"/>
        <v>473</v>
      </c>
      <c r="C327" s="3">
        <v>128</v>
      </c>
      <c r="D327" s="3">
        <v>1525</v>
      </c>
      <c r="E327" s="3">
        <v>14</v>
      </c>
      <c r="F327" s="3">
        <v>0</v>
      </c>
      <c r="G327" s="3">
        <v>459</v>
      </c>
      <c r="H327" s="3">
        <v>0</v>
      </c>
      <c r="I327" s="3">
        <v>0</v>
      </c>
      <c r="J327" s="80">
        <v>0</v>
      </c>
      <c r="K327" s="80">
        <v>0</v>
      </c>
      <c r="L327" s="80">
        <v>0</v>
      </c>
      <c r="M327" s="11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116"/>
      <c r="Z327" s="3"/>
      <c r="AA327" s="1">
        <f t="shared" si="130"/>
        <v>1525</v>
      </c>
      <c r="AB327" s="1">
        <f t="shared" si="130"/>
        <v>14</v>
      </c>
      <c r="AC327" s="1">
        <f t="shared" si="131"/>
        <v>459</v>
      </c>
      <c r="AD327" s="1">
        <f t="shared" si="132"/>
        <v>0</v>
      </c>
      <c r="AE327" s="1">
        <f t="shared" si="138"/>
        <v>-2</v>
      </c>
      <c r="AF327" s="1">
        <f t="shared" si="133"/>
        <v>1</v>
      </c>
      <c r="AG327" s="1">
        <f t="shared" si="133"/>
        <v>0</v>
      </c>
      <c r="AH327" s="1">
        <f t="shared" si="133"/>
        <v>0</v>
      </c>
      <c r="AI327" s="1">
        <f t="shared" si="139"/>
        <v>-1</v>
      </c>
      <c r="AJ327" s="9">
        <f t="shared" si="119"/>
        <v>0</v>
      </c>
      <c r="AK327" s="9">
        <f t="shared" si="120"/>
        <v>9.4599999999999997E-3</v>
      </c>
      <c r="AL327" s="9">
        <f t="shared" si="121"/>
        <v>2.7999999999999998E-4</v>
      </c>
      <c r="AM327" s="9">
        <f t="shared" si="122"/>
        <v>9.1800000000000007E-3</v>
      </c>
      <c r="AN327" s="9">
        <f t="shared" si="123"/>
        <v>0</v>
      </c>
      <c r="AO327" s="9">
        <f t="shared" si="124"/>
        <v>-2.0000000000000002E-5</v>
      </c>
      <c r="AP327" s="1">
        <f t="shared" si="134"/>
        <v>0</v>
      </c>
      <c r="AQ327" s="1">
        <f t="shared" si="134"/>
        <v>0</v>
      </c>
      <c r="AS327" s="1">
        <f t="shared" si="135"/>
        <v>0</v>
      </c>
      <c r="AT327" s="1">
        <f t="shared" si="140"/>
        <v>0</v>
      </c>
      <c r="AU327" s="1">
        <f t="shared" si="125"/>
        <v>0</v>
      </c>
      <c r="AV327" s="9">
        <f t="shared" si="136"/>
        <v>0</v>
      </c>
      <c r="AW327" s="9">
        <f t="shared" si="126"/>
        <v>0</v>
      </c>
      <c r="AX327" s="9">
        <f t="shared" si="127"/>
        <v>0</v>
      </c>
      <c r="AY327" s="9">
        <f t="shared" si="128"/>
        <v>0</v>
      </c>
      <c r="AZ327" s="9">
        <f t="shared" si="129"/>
        <v>0</v>
      </c>
      <c r="BA327" s="1" t="e">
        <f t="shared" si="137"/>
        <v>#N/A</v>
      </c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M327" s="74"/>
      <c r="BT327" s="7"/>
      <c r="BU327" s="7"/>
      <c r="BV327" s="7"/>
      <c r="BW327" s="7"/>
      <c r="BX327" s="7"/>
      <c r="CA327" s="7"/>
      <c r="CB327" s="7"/>
      <c r="CC327" s="7"/>
      <c r="CD327" s="7"/>
      <c r="CE327" s="7"/>
      <c r="CF327" s="7"/>
      <c r="CG327" s="7"/>
    </row>
    <row r="328" spans="1:85" s="1" customFormat="1" x14ac:dyDescent="0.3">
      <c r="A328" s="7"/>
      <c r="B328" s="1">
        <f t="shared" si="118"/>
        <v>474</v>
      </c>
      <c r="C328" s="3">
        <v>129</v>
      </c>
      <c r="D328" s="3">
        <v>1525</v>
      </c>
      <c r="E328" s="3">
        <v>14</v>
      </c>
      <c r="F328" s="3">
        <v>0</v>
      </c>
      <c r="G328" s="3">
        <v>460</v>
      </c>
      <c r="H328" s="3">
        <v>0</v>
      </c>
      <c r="I328" s="3">
        <v>0</v>
      </c>
      <c r="J328" s="80">
        <v>0</v>
      </c>
      <c r="K328" s="80">
        <v>0</v>
      </c>
      <c r="L328" s="80">
        <v>0</v>
      </c>
      <c r="M328" s="11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116"/>
      <c r="Z328" s="3"/>
      <c r="AA328" s="1">
        <f t="shared" si="130"/>
        <v>1525</v>
      </c>
      <c r="AB328" s="1">
        <f t="shared" si="130"/>
        <v>14</v>
      </c>
      <c r="AC328" s="1">
        <f t="shared" si="131"/>
        <v>460</v>
      </c>
      <c r="AD328" s="1">
        <f t="shared" si="132"/>
        <v>0</v>
      </c>
      <c r="AE328" s="1">
        <f t="shared" si="138"/>
        <v>0</v>
      </c>
      <c r="AF328" s="1">
        <f t="shared" si="133"/>
        <v>1</v>
      </c>
      <c r="AG328" s="1">
        <f t="shared" si="133"/>
        <v>0</v>
      </c>
      <c r="AH328" s="1">
        <f t="shared" si="133"/>
        <v>0</v>
      </c>
      <c r="AI328" s="1">
        <f t="shared" si="139"/>
        <v>1</v>
      </c>
      <c r="AJ328" s="9">
        <f t="shared" si="119"/>
        <v>0</v>
      </c>
      <c r="AK328" s="9">
        <f t="shared" si="120"/>
        <v>9.4800000000000006E-3</v>
      </c>
      <c r="AL328" s="9">
        <f t="shared" si="121"/>
        <v>2.7999999999999998E-4</v>
      </c>
      <c r="AM328" s="9">
        <f t="shared" si="122"/>
        <v>9.1999999999999998E-3</v>
      </c>
      <c r="AN328" s="9">
        <f t="shared" si="123"/>
        <v>0</v>
      </c>
      <c r="AO328" s="9">
        <f t="shared" si="124"/>
        <v>2.0000000000000002E-5</v>
      </c>
      <c r="AP328" s="1">
        <f t="shared" si="134"/>
        <v>0</v>
      </c>
      <c r="AQ328" s="1">
        <f t="shared" si="134"/>
        <v>0</v>
      </c>
      <c r="AS328" s="1">
        <f t="shared" si="135"/>
        <v>0</v>
      </c>
      <c r="AT328" s="1">
        <f t="shared" si="140"/>
        <v>0</v>
      </c>
      <c r="AU328" s="1">
        <f t="shared" si="125"/>
        <v>0</v>
      </c>
      <c r="AV328" s="9">
        <f t="shared" si="136"/>
        <v>0</v>
      </c>
      <c r="AW328" s="9">
        <f t="shared" si="126"/>
        <v>0</v>
      </c>
      <c r="AX328" s="9">
        <f t="shared" si="127"/>
        <v>0</v>
      </c>
      <c r="AY328" s="9">
        <f t="shared" si="128"/>
        <v>0</v>
      </c>
      <c r="AZ328" s="9">
        <f t="shared" si="129"/>
        <v>0</v>
      </c>
      <c r="BA328" s="1" t="e">
        <f t="shared" si="137"/>
        <v>#N/A</v>
      </c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M328" s="74"/>
      <c r="BT328" s="7"/>
      <c r="BU328" s="7"/>
      <c r="BV328" s="7"/>
      <c r="BW328" s="7"/>
      <c r="BX328" s="7"/>
      <c r="CA328" s="7"/>
      <c r="CB328" s="7"/>
      <c r="CC328" s="7"/>
      <c r="CD328" s="7"/>
      <c r="CE328" s="7"/>
      <c r="CF328" s="7"/>
      <c r="CG328" s="7"/>
    </row>
    <row r="329" spans="1:85" s="1" customFormat="1" x14ac:dyDescent="0.3">
      <c r="A329" s="7"/>
      <c r="B329" s="1">
        <f t="shared" si="118"/>
        <v>474</v>
      </c>
      <c r="C329" s="3">
        <v>130</v>
      </c>
      <c r="D329" s="3">
        <v>1525</v>
      </c>
      <c r="E329" s="3">
        <v>13</v>
      </c>
      <c r="F329" s="3">
        <v>0</v>
      </c>
      <c r="G329" s="3">
        <v>461</v>
      </c>
      <c r="H329" s="3">
        <v>0</v>
      </c>
      <c r="I329" s="3">
        <v>0</v>
      </c>
      <c r="J329" s="80">
        <v>0</v>
      </c>
      <c r="K329" s="80">
        <v>0</v>
      </c>
      <c r="L329" s="80">
        <v>0</v>
      </c>
      <c r="M329" s="11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116"/>
      <c r="Z329" s="3"/>
      <c r="AA329" s="1">
        <f t="shared" si="130"/>
        <v>1525</v>
      </c>
      <c r="AB329" s="1">
        <f t="shared" si="130"/>
        <v>13</v>
      </c>
      <c r="AC329" s="1">
        <f t="shared" si="131"/>
        <v>461</v>
      </c>
      <c r="AD329" s="1">
        <f t="shared" si="132"/>
        <v>0</v>
      </c>
      <c r="AE329" s="1">
        <f t="shared" si="138"/>
        <v>-1</v>
      </c>
      <c r="AF329" s="1">
        <f t="shared" si="133"/>
        <v>1</v>
      </c>
      <c r="AG329" s="1">
        <f t="shared" si="133"/>
        <v>0</v>
      </c>
      <c r="AH329" s="1">
        <f t="shared" si="133"/>
        <v>0</v>
      </c>
      <c r="AI329" s="1">
        <f t="shared" si="139"/>
        <v>0</v>
      </c>
      <c r="AJ329" s="9">
        <f t="shared" si="119"/>
        <v>0</v>
      </c>
      <c r="AK329" s="9">
        <f t="shared" si="120"/>
        <v>9.4800000000000006E-3</v>
      </c>
      <c r="AL329" s="9">
        <f t="shared" si="121"/>
        <v>2.5999999999999998E-4</v>
      </c>
      <c r="AM329" s="9">
        <f t="shared" si="122"/>
        <v>9.2200000000000008E-3</v>
      </c>
      <c r="AN329" s="9">
        <f t="shared" si="123"/>
        <v>0</v>
      </c>
      <c r="AO329" s="9">
        <f t="shared" si="124"/>
        <v>0</v>
      </c>
      <c r="AP329" s="1">
        <f t="shared" si="134"/>
        <v>0</v>
      </c>
      <c r="AQ329" s="1">
        <f t="shared" si="134"/>
        <v>0</v>
      </c>
      <c r="AS329" s="1">
        <f t="shared" si="135"/>
        <v>0</v>
      </c>
      <c r="AT329" s="1">
        <f t="shared" si="140"/>
        <v>0</v>
      </c>
      <c r="AU329" s="1">
        <f t="shared" si="125"/>
        <v>0</v>
      </c>
      <c r="AV329" s="9">
        <f t="shared" si="136"/>
        <v>0</v>
      </c>
      <c r="AW329" s="9">
        <f t="shared" si="126"/>
        <v>0</v>
      </c>
      <c r="AX329" s="9">
        <f t="shared" si="127"/>
        <v>0</v>
      </c>
      <c r="AY329" s="9">
        <f t="shared" si="128"/>
        <v>0</v>
      </c>
      <c r="AZ329" s="9">
        <f t="shared" si="129"/>
        <v>0</v>
      </c>
      <c r="BA329" s="1" t="e">
        <f t="shared" si="137"/>
        <v>#N/A</v>
      </c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M329" s="74"/>
      <c r="BT329" s="7"/>
      <c r="BU329" s="7"/>
      <c r="BV329" s="7"/>
      <c r="BW329" s="7"/>
      <c r="BX329" s="7"/>
      <c r="CA329" s="7"/>
      <c r="CB329" s="7"/>
      <c r="CC329" s="7"/>
      <c r="CD329" s="7"/>
      <c r="CE329" s="7"/>
      <c r="CF329" s="7"/>
      <c r="CG329" s="7"/>
    </row>
    <row r="330" spans="1:85" s="1" customFormat="1" x14ac:dyDescent="0.3">
      <c r="A330" s="7"/>
      <c r="B330" s="1">
        <f t="shared" si="118"/>
        <v>474</v>
      </c>
      <c r="C330" s="3">
        <v>131</v>
      </c>
      <c r="D330" s="3">
        <v>1525</v>
      </c>
      <c r="E330" s="3">
        <v>12</v>
      </c>
      <c r="F330" s="3">
        <v>0</v>
      </c>
      <c r="G330" s="3">
        <v>462</v>
      </c>
      <c r="H330" s="3">
        <v>0</v>
      </c>
      <c r="I330" s="3">
        <v>0</v>
      </c>
      <c r="J330" s="80">
        <v>0</v>
      </c>
      <c r="K330" s="80">
        <v>0</v>
      </c>
      <c r="L330" s="80">
        <v>0</v>
      </c>
      <c r="M330" s="11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116"/>
      <c r="Z330" s="3"/>
      <c r="AA330" s="1">
        <f t="shared" si="130"/>
        <v>1525</v>
      </c>
      <c r="AB330" s="1">
        <f t="shared" si="130"/>
        <v>12</v>
      </c>
      <c r="AC330" s="1">
        <f t="shared" si="131"/>
        <v>462</v>
      </c>
      <c r="AD330" s="1">
        <f t="shared" si="132"/>
        <v>0</v>
      </c>
      <c r="AE330" s="1">
        <f t="shared" si="138"/>
        <v>-1</v>
      </c>
      <c r="AF330" s="1">
        <f t="shared" si="133"/>
        <v>1</v>
      </c>
      <c r="AG330" s="1">
        <f t="shared" si="133"/>
        <v>0</v>
      </c>
      <c r="AH330" s="1">
        <f t="shared" si="133"/>
        <v>0</v>
      </c>
      <c r="AI330" s="1">
        <f t="shared" si="139"/>
        <v>0</v>
      </c>
      <c r="AJ330" s="9">
        <f t="shared" si="119"/>
        <v>0</v>
      </c>
      <c r="AK330" s="9">
        <f t="shared" si="120"/>
        <v>9.4800000000000006E-3</v>
      </c>
      <c r="AL330" s="9">
        <f t="shared" si="121"/>
        <v>2.4000000000000001E-4</v>
      </c>
      <c r="AM330" s="9">
        <f t="shared" si="122"/>
        <v>9.2399999999999999E-3</v>
      </c>
      <c r="AN330" s="9">
        <f t="shared" si="123"/>
        <v>0</v>
      </c>
      <c r="AO330" s="9">
        <f t="shared" si="124"/>
        <v>0</v>
      </c>
      <c r="AP330" s="1">
        <f t="shared" si="134"/>
        <v>0</v>
      </c>
      <c r="AQ330" s="1">
        <f t="shared" si="134"/>
        <v>0</v>
      </c>
      <c r="AS330" s="1">
        <f t="shared" si="135"/>
        <v>0</v>
      </c>
      <c r="AT330" s="1">
        <f t="shared" si="140"/>
        <v>0</v>
      </c>
      <c r="AU330" s="1">
        <f t="shared" si="125"/>
        <v>0</v>
      </c>
      <c r="AV330" s="9">
        <f t="shared" si="136"/>
        <v>0</v>
      </c>
      <c r="AW330" s="9">
        <f t="shared" si="126"/>
        <v>0</v>
      </c>
      <c r="AX330" s="9">
        <f t="shared" si="127"/>
        <v>0</v>
      </c>
      <c r="AY330" s="9">
        <f t="shared" si="128"/>
        <v>0</v>
      </c>
      <c r="AZ330" s="9">
        <f t="shared" si="129"/>
        <v>0</v>
      </c>
      <c r="BA330" s="1" t="e">
        <f t="shared" si="137"/>
        <v>#N/A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M330" s="74"/>
      <c r="BT330" s="7"/>
      <c r="BU330" s="7"/>
      <c r="BV330" s="7"/>
      <c r="BW330" s="7"/>
      <c r="BX330" s="7"/>
      <c r="CA330" s="7"/>
      <c r="CB330" s="7"/>
      <c r="CC330" s="7"/>
      <c r="CD330" s="7"/>
      <c r="CE330" s="7"/>
      <c r="CF330" s="7"/>
      <c r="CG330" s="7"/>
    </row>
    <row r="331" spans="1:85" s="1" customFormat="1" x14ac:dyDescent="0.3">
      <c r="A331" s="7"/>
      <c r="B331" s="1">
        <f t="shared" si="118"/>
        <v>474</v>
      </c>
      <c r="C331" s="3">
        <v>132</v>
      </c>
      <c r="D331" s="3">
        <v>1524</v>
      </c>
      <c r="E331" s="3">
        <v>11</v>
      </c>
      <c r="F331" s="3">
        <v>0</v>
      </c>
      <c r="G331" s="3">
        <v>463</v>
      </c>
      <c r="H331" s="3">
        <v>0</v>
      </c>
      <c r="I331" s="3">
        <v>0</v>
      </c>
      <c r="J331" s="80">
        <v>0</v>
      </c>
      <c r="K331" s="80">
        <v>0</v>
      </c>
      <c r="L331" s="80">
        <v>0</v>
      </c>
      <c r="M331" s="11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116"/>
      <c r="Z331" s="3"/>
      <c r="AA331" s="1">
        <f t="shared" si="130"/>
        <v>1524</v>
      </c>
      <c r="AB331" s="1">
        <f t="shared" si="130"/>
        <v>11</v>
      </c>
      <c r="AC331" s="1">
        <f t="shared" si="131"/>
        <v>463</v>
      </c>
      <c r="AD331" s="1">
        <f t="shared" si="132"/>
        <v>0</v>
      </c>
      <c r="AE331" s="1">
        <f t="shared" si="138"/>
        <v>-1</v>
      </c>
      <c r="AF331" s="1">
        <f t="shared" si="133"/>
        <v>1</v>
      </c>
      <c r="AG331" s="1">
        <f t="shared" si="133"/>
        <v>0</v>
      </c>
      <c r="AH331" s="1">
        <f t="shared" si="133"/>
        <v>0</v>
      </c>
      <c r="AI331" s="1">
        <f t="shared" si="139"/>
        <v>0</v>
      </c>
      <c r="AJ331" s="9">
        <f t="shared" si="119"/>
        <v>0</v>
      </c>
      <c r="AK331" s="9">
        <f t="shared" si="120"/>
        <v>9.4800000000000006E-3</v>
      </c>
      <c r="AL331" s="9">
        <f t="shared" si="121"/>
        <v>2.2000000000000001E-4</v>
      </c>
      <c r="AM331" s="9">
        <f t="shared" si="122"/>
        <v>9.2599999999999991E-3</v>
      </c>
      <c r="AN331" s="9">
        <f t="shared" si="123"/>
        <v>0</v>
      </c>
      <c r="AO331" s="9">
        <f t="shared" si="124"/>
        <v>0</v>
      </c>
      <c r="AP331" s="1">
        <f t="shared" si="134"/>
        <v>0</v>
      </c>
      <c r="AQ331" s="1">
        <f t="shared" si="134"/>
        <v>0</v>
      </c>
      <c r="AS331" s="1">
        <f t="shared" si="135"/>
        <v>0</v>
      </c>
      <c r="AT331" s="1">
        <f t="shared" si="140"/>
        <v>0</v>
      </c>
      <c r="AU331" s="1">
        <f t="shared" si="125"/>
        <v>0</v>
      </c>
      <c r="AV331" s="9">
        <f t="shared" si="136"/>
        <v>0</v>
      </c>
      <c r="AW331" s="9">
        <f t="shared" si="126"/>
        <v>0</v>
      </c>
      <c r="AX331" s="9">
        <f t="shared" si="127"/>
        <v>0</v>
      </c>
      <c r="AY331" s="9">
        <f t="shared" si="128"/>
        <v>0</v>
      </c>
      <c r="AZ331" s="9">
        <f t="shared" si="129"/>
        <v>0</v>
      </c>
      <c r="BA331" s="1" t="e">
        <f t="shared" si="137"/>
        <v>#N/A</v>
      </c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M331" s="74"/>
      <c r="BT331" s="7"/>
      <c r="BU331" s="7"/>
      <c r="BV331" s="7"/>
      <c r="BW331" s="7"/>
      <c r="BX331" s="7"/>
      <c r="CA331" s="7"/>
      <c r="CB331" s="7"/>
      <c r="CC331" s="7"/>
      <c r="CD331" s="7"/>
      <c r="CE331" s="7"/>
      <c r="CF331" s="7"/>
      <c r="CG331" s="7"/>
    </row>
    <row r="332" spans="1:85" s="1" customFormat="1" x14ac:dyDescent="0.3">
      <c r="A332" s="7"/>
      <c r="B332" s="1">
        <f t="shared" si="118"/>
        <v>474</v>
      </c>
      <c r="C332" s="3">
        <v>133</v>
      </c>
      <c r="D332" s="3">
        <v>1524</v>
      </c>
      <c r="E332" s="3">
        <v>10</v>
      </c>
      <c r="F332" s="3">
        <v>0</v>
      </c>
      <c r="G332" s="3">
        <v>464</v>
      </c>
      <c r="H332" s="3">
        <v>0</v>
      </c>
      <c r="I332" s="3">
        <v>0</v>
      </c>
      <c r="J332" s="80">
        <v>0</v>
      </c>
      <c r="K332" s="80">
        <v>0</v>
      </c>
      <c r="L332" s="80">
        <v>0</v>
      </c>
      <c r="M332" s="11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116"/>
      <c r="Z332" s="3"/>
      <c r="AA332" s="1">
        <f t="shared" si="130"/>
        <v>1524</v>
      </c>
      <c r="AB332" s="1">
        <f t="shared" si="130"/>
        <v>10</v>
      </c>
      <c r="AC332" s="1">
        <f t="shared" si="131"/>
        <v>464</v>
      </c>
      <c r="AD332" s="1">
        <f t="shared" si="132"/>
        <v>0</v>
      </c>
      <c r="AE332" s="1">
        <f t="shared" si="138"/>
        <v>-1</v>
      </c>
      <c r="AF332" s="1">
        <f t="shared" si="133"/>
        <v>1</v>
      </c>
      <c r="AG332" s="1">
        <f t="shared" si="133"/>
        <v>0</v>
      </c>
      <c r="AH332" s="1">
        <f t="shared" si="133"/>
        <v>0</v>
      </c>
      <c r="AI332" s="1">
        <f t="shared" si="139"/>
        <v>0</v>
      </c>
      <c r="AJ332" s="9">
        <f t="shared" si="119"/>
        <v>0</v>
      </c>
      <c r="AK332" s="9">
        <f t="shared" si="120"/>
        <v>9.4800000000000006E-3</v>
      </c>
      <c r="AL332" s="9">
        <f t="shared" si="121"/>
        <v>2.0000000000000001E-4</v>
      </c>
      <c r="AM332" s="9">
        <f t="shared" si="122"/>
        <v>9.2800000000000001E-3</v>
      </c>
      <c r="AN332" s="9">
        <f t="shared" si="123"/>
        <v>0</v>
      </c>
      <c r="AO332" s="9">
        <f t="shared" si="124"/>
        <v>0</v>
      </c>
      <c r="AP332" s="1">
        <f t="shared" si="134"/>
        <v>0</v>
      </c>
      <c r="AQ332" s="1">
        <f t="shared" si="134"/>
        <v>0</v>
      </c>
      <c r="AS332" s="1">
        <f t="shared" si="135"/>
        <v>0</v>
      </c>
      <c r="AT332" s="1">
        <f t="shared" si="140"/>
        <v>0</v>
      </c>
      <c r="AU332" s="1">
        <f t="shared" si="125"/>
        <v>0</v>
      </c>
      <c r="AV332" s="9">
        <f t="shared" si="136"/>
        <v>0</v>
      </c>
      <c r="AW332" s="9">
        <f t="shared" si="126"/>
        <v>0</v>
      </c>
      <c r="AX332" s="9">
        <f t="shared" si="127"/>
        <v>0</v>
      </c>
      <c r="AY332" s="9">
        <f t="shared" si="128"/>
        <v>0</v>
      </c>
      <c r="AZ332" s="9">
        <f t="shared" si="129"/>
        <v>0</v>
      </c>
      <c r="BA332" s="1" t="e">
        <f t="shared" si="137"/>
        <v>#N/A</v>
      </c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M332" s="74"/>
      <c r="BT332" s="7"/>
      <c r="BU332" s="7"/>
      <c r="BV332" s="7"/>
      <c r="BW332" s="7"/>
      <c r="BX332" s="7"/>
      <c r="CA332" s="7"/>
      <c r="CB332" s="7"/>
      <c r="CC332" s="7"/>
      <c r="CD332" s="7"/>
      <c r="CE332" s="7"/>
      <c r="CF332" s="7"/>
      <c r="CG332" s="7"/>
    </row>
    <row r="333" spans="1:85" s="1" customFormat="1" x14ac:dyDescent="0.3">
      <c r="A333" s="7"/>
      <c r="B333" s="1">
        <f t="shared" si="118"/>
        <v>475</v>
      </c>
      <c r="C333" s="3">
        <v>134</v>
      </c>
      <c r="D333" s="3">
        <v>1524</v>
      </c>
      <c r="E333" s="3">
        <v>10</v>
      </c>
      <c r="F333" s="3">
        <v>0</v>
      </c>
      <c r="G333" s="3">
        <v>465</v>
      </c>
      <c r="H333" s="3">
        <v>0</v>
      </c>
      <c r="I333" s="3">
        <v>0</v>
      </c>
      <c r="J333" s="80">
        <v>0</v>
      </c>
      <c r="K333" s="80">
        <v>0</v>
      </c>
      <c r="L333" s="80">
        <v>0</v>
      </c>
      <c r="M333" s="11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116"/>
      <c r="Z333" s="3"/>
      <c r="AA333" s="1">
        <f t="shared" si="130"/>
        <v>1524</v>
      </c>
      <c r="AB333" s="1">
        <f t="shared" si="130"/>
        <v>10</v>
      </c>
      <c r="AC333" s="1">
        <f t="shared" si="131"/>
        <v>465</v>
      </c>
      <c r="AD333" s="1">
        <f t="shared" si="132"/>
        <v>0</v>
      </c>
      <c r="AE333" s="1">
        <f t="shared" si="138"/>
        <v>0</v>
      </c>
      <c r="AF333" s="1">
        <f t="shared" si="133"/>
        <v>1</v>
      </c>
      <c r="AG333" s="1">
        <f t="shared" si="133"/>
        <v>0</v>
      </c>
      <c r="AH333" s="1">
        <f t="shared" si="133"/>
        <v>0</v>
      </c>
      <c r="AI333" s="1">
        <f t="shared" si="139"/>
        <v>1</v>
      </c>
      <c r="AJ333" s="9">
        <f t="shared" si="119"/>
        <v>0</v>
      </c>
      <c r="AK333" s="9">
        <f t="shared" si="120"/>
        <v>9.4999999999999998E-3</v>
      </c>
      <c r="AL333" s="9">
        <f t="shared" si="121"/>
        <v>2.0000000000000001E-4</v>
      </c>
      <c r="AM333" s="9">
        <f t="shared" si="122"/>
        <v>9.2999999999999992E-3</v>
      </c>
      <c r="AN333" s="9">
        <f t="shared" si="123"/>
        <v>0</v>
      </c>
      <c r="AO333" s="9">
        <f t="shared" si="124"/>
        <v>2.0000000000000002E-5</v>
      </c>
      <c r="AP333" s="1">
        <f t="shared" si="134"/>
        <v>0</v>
      </c>
      <c r="AQ333" s="1">
        <f t="shared" si="134"/>
        <v>0</v>
      </c>
      <c r="AS333" s="1">
        <f t="shared" si="135"/>
        <v>0</v>
      </c>
      <c r="AT333" s="1">
        <f t="shared" si="140"/>
        <v>0</v>
      </c>
      <c r="AU333" s="1">
        <f t="shared" si="125"/>
        <v>0</v>
      </c>
      <c r="AV333" s="9">
        <f t="shared" si="136"/>
        <v>0</v>
      </c>
      <c r="AW333" s="9">
        <f t="shared" si="126"/>
        <v>0</v>
      </c>
      <c r="AX333" s="9">
        <f t="shared" si="127"/>
        <v>0</v>
      </c>
      <c r="AY333" s="9">
        <f t="shared" si="128"/>
        <v>0</v>
      </c>
      <c r="AZ333" s="9">
        <f t="shared" si="129"/>
        <v>0</v>
      </c>
      <c r="BA333" s="1" t="e">
        <f t="shared" si="137"/>
        <v>#N/A</v>
      </c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M333" s="74"/>
      <c r="BT333" s="7"/>
      <c r="BU333" s="7"/>
      <c r="BV333" s="7"/>
      <c r="BW333" s="7"/>
      <c r="BX333" s="7"/>
      <c r="CA333" s="7"/>
      <c r="CB333" s="7"/>
      <c r="CC333" s="7"/>
      <c r="CD333" s="7"/>
      <c r="CE333" s="7"/>
      <c r="CF333" s="7"/>
      <c r="CG333" s="7"/>
    </row>
    <row r="334" spans="1:85" s="1" customFormat="1" x14ac:dyDescent="0.3">
      <c r="A334" s="7"/>
      <c r="B334" s="1">
        <f t="shared" ref="B334:B373" si="141">IF(C334="",NA(),E334+G334+H334+I334)</f>
        <v>475</v>
      </c>
      <c r="C334" s="3">
        <v>135</v>
      </c>
      <c r="D334" s="3">
        <v>1524</v>
      </c>
      <c r="E334" s="3">
        <v>9</v>
      </c>
      <c r="F334" s="3">
        <v>0</v>
      </c>
      <c r="G334" s="3">
        <v>466</v>
      </c>
      <c r="H334" s="3">
        <v>0</v>
      </c>
      <c r="I334" s="3">
        <v>0</v>
      </c>
      <c r="J334" s="80">
        <v>0</v>
      </c>
      <c r="K334" s="80">
        <v>0</v>
      </c>
      <c r="L334" s="80">
        <v>0</v>
      </c>
      <c r="M334" s="11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116"/>
      <c r="Z334" s="3"/>
      <c r="AA334" s="1">
        <f t="shared" si="130"/>
        <v>1524</v>
      </c>
      <c r="AB334" s="1">
        <f t="shared" si="130"/>
        <v>9</v>
      </c>
      <c r="AC334" s="1">
        <f t="shared" si="131"/>
        <v>466</v>
      </c>
      <c r="AD334" s="1">
        <f t="shared" si="132"/>
        <v>0</v>
      </c>
      <c r="AE334" s="1">
        <f t="shared" si="138"/>
        <v>-1</v>
      </c>
      <c r="AF334" s="1">
        <f t="shared" si="133"/>
        <v>1</v>
      </c>
      <c r="AG334" s="1">
        <f t="shared" si="133"/>
        <v>0</v>
      </c>
      <c r="AH334" s="1">
        <f t="shared" si="133"/>
        <v>0</v>
      </c>
      <c r="AI334" s="1">
        <f t="shared" si="139"/>
        <v>0</v>
      </c>
      <c r="AJ334" s="9">
        <f t="shared" ref="AJ334:AJ373" si="142">IF(OR(ISNA(B334),B334=0),NA(),I334/B334)</f>
        <v>0</v>
      </c>
      <c r="AK334" s="9">
        <f t="shared" ref="AK334:AK373" si="143">IF(OR(ISNA(B334),B334=0),NA(),B334/$AK$11)</f>
        <v>9.4999999999999998E-3</v>
      </c>
      <c r="AL334" s="9">
        <f t="shared" ref="AL334:AL373" si="144">IF(OR(ISNA(B334),B334=0),NA(),E334/$AK$11)</f>
        <v>1.8000000000000001E-4</v>
      </c>
      <c r="AM334" s="9">
        <f t="shared" ref="AM334:AM373" si="145">IF(OR(ISNA(B334),B334=0),NA(),G334/$AK$11)</f>
        <v>9.3200000000000002E-3</v>
      </c>
      <c r="AN334" s="9">
        <f t="shared" ref="AN334:AN373" si="146">IF(OR(ISNA(B334),B334=0),NA(),I334/$AK$11)</f>
        <v>0</v>
      </c>
      <c r="AO334" s="9">
        <f t="shared" ref="AO334:AO373" si="147">+IF(OR(ISNA(B334),B334=0),NA(),AI334/$AK$11)</f>
        <v>0</v>
      </c>
      <c r="AP334" s="1">
        <f t="shared" si="134"/>
        <v>0</v>
      </c>
      <c r="AQ334" s="1">
        <f t="shared" si="134"/>
        <v>0</v>
      </c>
      <c r="AS334" s="1">
        <f t="shared" si="135"/>
        <v>0</v>
      </c>
      <c r="AT334" s="1">
        <f t="shared" si="140"/>
        <v>0</v>
      </c>
      <c r="AU334" s="1">
        <f t="shared" ref="AU334:AU373" si="148">IF(C334="",NA(),V334+W334+X334)</f>
        <v>0</v>
      </c>
      <c r="AV334" s="9">
        <f t="shared" si="136"/>
        <v>0</v>
      </c>
      <c r="AW334" s="9">
        <f t="shared" ref="AW334:AW373" si="149">IF(OR(ISNA(B334),B334=0),NA(),V334/$AK$11)</f>
        <v>0</v>
      </c>
      <c r="AX334" s="9">
        <f t="shared" ref="AX334:AX373" si="150">IF(OR(ISNA(B334),B334=0),NA(),W334/$AK$11)</f>
        <v>0</v>
      </c>
      <c r="AY334" s="9">
        <f t="shared" ref="AY334:AY373" si="151">IF(OR(ISNA(B334),B334=0),NA(),X334/$AK$11)</f>
        <v>0</v>
      </c>
      <c r="AZ334" s="9">
        <f t="shared" ref="AZ334:AZ373" si="152">IF(OR(ISNA(B334),B334=0),NA(),AT334/$AK$11)</f>
        <v>0</v>
      </c>
      <c r="BA334" s="1" t="e">
        <f t="shared" si="137"/>
        <v>#N/A</v>
      </c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M334" s="74"/>
      <c r="BT334" s="7"/>
      <c r="BU334" s="7"/>
      <c r="BV334" s="7"/>
      <c r="BW334" s="7"/>
      <c r="BX334" s="7"/>
      <c r="CA334" s="7"/>
      <c r="CB334" s="7"/>
      <c r="CC334" s="7"/>
      <c r="CD334" s="7"/>
      <c r="CE334" s="7"/>
      <c r="CF334" s="7"/>
      <c r="CG334" s="7"/>
    </row>
    <row r="335" spans="1:85" s="1" customFormat="1" x14ac:dyDescent="0.3">
      <c r="A335" s="7"/>
      <c r="B335" s="1">
        <f t="shared" si="141"/>
        <v>475</v>
      </c>
      <c r="C335" s="3">
        <v>136</v>
      </c>
      <c r="D335" s="3">
        <v>1524</v>
      </c>
      <c r="E335" s="3">
        <v>9</v>
      </c>
      <c r="F335" s="3">
        <v>0</v>
      </c>
      <c r="G335" s="3">
        <v>466</v>
      </c>
      <c r="H335" s="3">
        <v>0</v>
      </c>
      <c r="I335" s="3">
        <v>0</v>
      </c>
      <c r="J335" s="80">
        <v>0</v>
      </c>
      <c r="K335" s="80">
        <v>0</v>
      </c>
      <c r="L335" s="80">
        <v>0</v>
      </c>
      <c r="M335" s="11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116"/>
      <c r="Z335" s="3"/>
      <c r="AA335" s="1">
        <f t="shared" ref="AA335:AB373" si="153">+D335+U335</f>
        <v>1524</v>
      </c>
      <c r="AB335" s="1">
        <f t="shared" si="153"/>
        <v>9</v>
      </c>
      <c r="AC335" s="1">
        <f t="shared" ref="AC335:AC373" si="154">+G335+W335</f>
        <v>466</v>
      </c>
      <c r="AD335" s="1">
        <f t="shared" ref="AD335:AD373" si="155">+I335+X335</f>
        <v>0</v>
      </c>
      <c r="AE335" s="1">
        <f t="shared" si="138"/>
        <v>0</v>
      </c>
      <c r="AF335" s="1">
        <f t="shared" ref="AF335:AH373" si="156">IF($C335="","",G335-G334)</f>
        <v>0</v>
      </c>
      <c r="AG335" s="1">
        <f t="shared" si="156"/>
        <v>0</v>
      </c>
      <c r="AH335" s="1">
        <f t="shared" si="156"/>
        <v>0</v>
      </c>
      <c r="AI335" s="1">
        <f t="shared" si="139"/>
        <v>0</v>
      </c>
      <c r="AJ335" s="9">
        <f t="shared" si="142"/>
        <v>0</v>
      </c>
      <c r="AK335" s="9">
        <f t="shared" si="143"/>
        <v>9.4999999999999998E-3</v>
      </c>
      <c r="AL335" s="9">
        <f t="shared" si="144"/>
        <v>1.8000000000000001E-4</v>
      </c>
      <c r="AM335" s="9">
        <f t="shared" si="145"/>
        <v>9.3200000000000002E-3</v>
      </c>
      <c r="AN335" s="9">
        <f t="shared" si="146"/>
        <v>0</v>
      </c>
      <c r="AO335" s="9">
        <f t="shared" si="147"/>
        <v>0</v>
      </c>
      <c r="AP335" s="1">
        <f t="shared" ref="AP335:AQ373" si="157">IF($C335="","",V335-V334)</f>
        <v>0</v>
      </c>
      <c r="AQ335" s="1">
        <f t="shared" si="157"/>
        <v>0</v>
      </c>
      <c r="AS335" s="1">
        <f t="shared" ref="AS335:AS373" si="158">IF($C335="","",X335-X334)</f>
        <v>0</v>
      </c>
      <c r="AT335" s="1">
        <f t="shared" si="140"/>
        <v>0</v>
      </c>
      <c r="AU335" s="1">
        <f t="shared" si="148"/>
        <v>0</v>
      </c>
      <c r="AV335" s="9">
        <f t="shared" ref="AV335:AV373" si="159">IF(OR(ISNA(B335),B335=0),NA(),AU335/$AK$11)</f>
        <v>0</v>
      </c>
      <c r="AW335" s="9">
        <f t="shared" si="149"/>
        <v>0</v>
      </c>
      <c r="AX335" s="9">
        <f t="shared" si="150"/>
        <v>0</v>
      </c>
      <c r="AY335" s="9">
        <f t="shared" si="151"/>
        <v>0</v>
      </c>
      <c r="AZ335" s="9">
        <f t="shared" si="152"/>
        <v>0</v>
      </c>
      <c r="BA335" s="1" t="e">
        <f t="shared" ref="BA335:BA373" si="160">IF(OR(ISNA(AU335),AU335=0),NA(),X335/AU335)</f>
        <v>#N/A</v>
      </c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M335" s="74"/>
      <c r="BT335" s="7"/>
      <c r="BU335" s="7"/>
      <c r="BV335" s="7"/>
      <c r="BW335" s="7"/>
      <c r="BX335" s="7"/>
      <c r="CA335" s="7"/>
      <c r="CB335" s="7"/>
      <c r="CC335" s="7"/>
      <c r="CD335" s="7"/>
      <c r="CE335" s="7"/>
      <c r="CF335" s="7"/>
      <c r="CG335" s="7"/>
    </row>
    <row r="336" spans="1:85" s="1" customFormat="1" x14ac:dyDescent="0.3">
      <c r="A336" s="7"/>
      <c r="B336" s="1">
        <f t="shared" si="141"/>
        <v>475</v>
      </c>
      <c r="C336" s="3">
        <v>137</v>
      </c>
      <c r="D336" s="3">
        <v>1523</v>
      </c>
      <c r="E336" s="3">
        <v>8</v>
      </c>
      <c r="F336" s="3">
        <v>0</v>
      </c>
      <c r="G336" s="3">
        <v>467</v>
      </c>
      <c r="H336" s="3">
        <v>0</v>
      </c>
      <c r="I336" s="3">
        <v>0</v>
      </c>
      <c r="J336" s="80">
        <v>0</v>
      </c>
      <c r="K336" s="80">
        <v>0</v>
      </c>
      <c r="L336" s="80">
        <v>0</v>
      </c>
      <c r="M336" s="11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116"/>
      <c r="Z336" s="3"/>
      <c r="AA336" s="1">
        <f t="shared" si="153"/>
        <v>1523</v>
      </c>
      <c r="AB336" s="1">
        <f t="shared" si="153"/>
        <v>8</v>
      </c>
      <c r="AC336" s="1">
        <f t="shared" si="154"/>
        <v>467</v>
      </c>
      <c r="AD336" s="1">
        <f t="shared" si="155"/>
        <v>0</v>
      </c>
      <c r="AE336" s="1">
        <f t="shared" ref="AE336:AE373" si="161">IF($C336="","",E336-E335)</f>
        <v>-1</v>
      </c>
      <c r="AF336" s="1">
        <f t="shared" si="156"/>
        <v>1</v>
      </c>
      <c r="AG336" s="1">
        <f t="shared" si="156"/>
        <v>0</v>
      </c>
      <c r="AH336" s="1">
        <f t="shared" si="156"/>
        <v>0</v>
      </c>
      <c r="AI336" s="1">
        <f t="shared" ref="AI336:AI373" si="162">IF(OR($C336="",ISNA($C336)),NA(),AE336+AF336+AG336+AH336)</f>
        <v>0</v>
      </c>
      <c r="AJ336" s="9">
        <f t="shared" si="142"/>
        <v>0</v>
      </c>
      <c r="AK336" s="9">
        <f t="shared" si="143"/>
        <v>9.4999999999999998E-3</v>
      </c>
      <c r="AL336" s="9">
        <f t="shared" si="144"/>
        <v>1.6000000000000001E-4</v>
      </c>
      <c r="AM336" s="9">
        <f t="shared" si="145"/>
        <v>9.3399999999999993E-3</v>
      </c>
      <c r="AN336" s="9">
        <f t="shared" si="146"/>
        <v>0</v>
      </c>
      <c r="AO336" s="9">
        <f t="shared" si="147"/>
        <v>0</v>
      </c>
      <c r="AP336" s="1">
        <f t="shared" si="157"/>
        <v>0</v>
      </c>
      <c r="AQ336" s="1">
        <f t="shared" si="157"/>
        <v>0</v>
      </c>
      <c r="AS336" s="1">
        <f t="shared" si="158"/>
        <v>0</v>
      </c>
      <c r="AT336" s="1">
        <f t="shared" ref="AT336:AT373" si="163">IF(OR($C336="",ISNA($C336)),NA(),AP336+AQ336+AR336+AS336)</f>
        <v>0</v>
      </c>
      <c r="AU336" s="1">
        <f t="shared" si="148"/>
        <v>0</v>
      </c>
      <c r="AV336" s="9">
        <f t="shared" si="159"/>
        <v>0</v>
      </c>
      <c r="AW336" s="9">
        <f t="shared" si="149"/>
        <v>0</v>
      </c>
      <c r="AX336" s="9">
        <f t="shared" si="150"/>
        <v>0</v>
      </c>
      <c r="AY336" s="9">
        <f t="shared" si="151"/>
        <v>0</v>
      </c>
      <c r="AZ336" s="9">
        <f t="shared" si="152"/>
        <v>0</v>
      </c>
      <c r="BA336" s="1" t="e">
        <f t="shared" si="160"/>
        <v>#N/A</v>
      </c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M336" s="74"/>
      <c r="BT336" s="7"/>
      <c r="BU336" s="7"/>
      <c r="BV336" s="7"/>
      <c r="BW336" s="7"/>
      <c r="BX336" s="7"/>
      <c r="CA336" s="7"/>
      <c r="CB336" s="7"/>
      <c r="CC336" s="7"/>
      <c r="CD336" s="7"/>
      <c r="CE336" s="7"/>
      <c r="CF336" s="7"/>
      <c r="CG336" s="7"/>
    </row>
    <row r="337" spans="1:85" s="1" customFormat="1" x14ac:dyDescent="0.3">
      <c r="A337" s="7"/>
      <c r="B337" s="1">
        <f t="shared" si="141"/>
        <v>476</v>
      </c>
      <c r="C337" s="3">
        <v>138</v>
      </c>
      <c r="D337" s="3">
        <v>1523</v>
      </c>
      <c r="E337" s="3">
        <v>8</v>
      </c>
      <c r="F337" s="3">
        <v>0</v>
      </c>
      <c r="G337" s="3">
        <v>468</v>
      </c>
      <c r="H337" s="3">
        <v>0</v>
      </c>
      <c r="I337" s="3">
        <v>0</v>
      </c>
      <c r="J337" s="80">
        <v>0</v>
      </c>
      <c r="K337" s="80">
        <v>0</v>
      </c>
      <c r="L337" s="80">
        <v>0</v>
      </c>
      <c r="M337" s="11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116"/>
      <c r="Z337" s="3"/>
      <c r="AA337" s="1">
        <f t="shared" si="153"/>
        <v>1523</v>
      </c>
      <c r="AB337" s="1">
        <f t="shared" si="153"/>
        <v>8</v>
      </c>
      <c r="AC337" s="1">
        <f t="shared" si="154"/>
        <v>468</v>
      </c>
      <c r="AD337" s="1">
        <f t="shared" si="155"/>
        <v>0</v>
      </c>
      <c r="AE337" s="1">
        <f t="shared" si="161"/>
        <v>0</v>
      </c>
      <c r="AF337" s="1">
        <f t="shared" si="156"/>
        <v>1</v>
      </c>
      <c r="AG337" s="1">
        <f t="shared" si="156"/>
        <v>0</v>
      </c>
      <c r="AH337" s="1">
        <f t="shared" si="156"/>
        <v>0</v>
      </c>
      <c r="AI337" s="1">
        <f t="shared" si="162"/>
        <v>1</v>
      </c>
      <c r="AJ337" s="9">
        <f t="shared" si="142"/>
        <v>0</v>
      </c>
      <c r="AK337" s="9">
        <f t="shared" si="143"/>
        <v>9.5200000000000007E-3</v>
      </c>
      <c r="AL337" s="9">
        <f t="shared" si="144"/>
        <v>1.6000000000000001E-4</v>
      </c>
      <c r="AM337" s="9">
        <f t="shared" si="145"/>
        <v>9.3600000000000003E-3</v>
      </c>
      <c r="AN337" s="9">
        <f t="shared" si="146"/>
        <v>0</v>
      </c>
      <c r="AO337" s="9">
        <f t="shared" si="147"/>
        <v>2.0000000000000002E-5</v>
      </c>
      <c r="AP337" s="1">
        <f t="shared" si="157"/>
        <v>0</v>
      </c>
      <c r="AQ337" s="1">
        <f t="shared" si="157"/>
        <v>0</v>
      </c>
      <c r="AS337" s="1">
        <f t="shared" si="158"/>
        <v>0</v>
      </c>
      <c r="AT337" s="1">
        <f t="shared" si="163"/>
        <v>0</v>
      </c>
      <c r="AU337" s="1">
        <f t="shared" si="148"/>
        <v>0</v>
      </c>
      <c r="AV337" s="9">
        <f t="shared" si="159"/>
        <v>0</v>
      </c>
      <c r="AW337" s="9">
        <f t="shared" si="149"/>
        <v>0</v>
      </c>
      <c r="AX337" s="9">
        <f t="shared" si="150"/>
        <v>0</v>
      </c>
      <c r="AY337" s="9">
        <f t="shared" si="151"/>
        <v>0</v>
      </c>
      <c r="AZ337" s="9">
        <f t="shared" si="152"/>
        <v>0</v>
      </c>
      <c r="BA337" s="1" t="e">
        <f t="shared" si="160"/>
        <v>#N/A</v>
      </c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M337" s="74"/>
      <c r="BT337" s="7"/>
      <c r="BU337" s="7"/>
      <c r="BV337" s="7"/>
      <c r="BW337" s="7"/>
      <c r="BX337" s="7"/>
      <c r="CA337" s="7"/>
      <c r="CB337" s="7"/>
      <c r="CC337" s="7"/>
      <c r="CD337" s="7"/>
      <c r="CE337" s="7"/>
      <c r="CF337" s="7"/>
      <c r="CG337" s="7"/>
    </row>
    <row r="338" spans="1:85" s="1" customFormat="1" x14ac:dyDescent="0.3">
      <c r="A338" s="7"/>
      <c r="B338" s="1">
        <f t="shared" si="141"/>
        <v>475</v>
      </c>
      <c r="C338" s="3">
        <v>139</v>
      </c>
      <c r="D338" s="3">
        <v>1523</v>
      </c>
      <c r="E338" s="3">
        <v>7</v>
      </c>
      <c r="F338" s="3">
        <v>0</v>
      </c>
      <c r="G338" s="3">
        <v>468</v>
      </c>
      <c r="H338" s="3">
        <v>0</v>
      </c>
      <c r="I338" s="3">
        <v>0</v>
      </c>
      <c r="J338" s="80">
        <v>0</v>
      </c>
      <c r="K338" s="80">
        <v>0</v>
      </c>
      <c r="L338" s="80">
        <v>0</v>
      </c>
      <c r="M338" s="11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116"/>
      <c r="Z338" s="3"/>
      <c r="AA338" s="1">
        <f t="shared" si="153"/>
        <v>1523</v>
      </c>
      <c r="AB338" s="1">
        <f t="shared" si="153"/>
        <v>7</v>
      </c>
      <c r="AC338" s="1">
        <f t="shared" si="154"/>
        <v>468</v>
      </c>
      <c r="AD338" s="1">
        <f t="shared" si="155"/>
        <v>0</v>
      </c>
      <c r="AE338" s="1">
        <f t="shared" si="161"/>
        <v>-1</v>
      </c>
      <c r="AF338" s="1">
        <f t="shared" si="156"/>
        <v>0</v>
      </c>
      <c r="AG338" s="1">
        <f t="shared" si="156"/>
        <v>0</v>
      </c>
      <c r="AH338" s="1">
        <f t="shared" si="156"/>
        <v>0</v>
      </c>
      <c r="AI338" s="1">
        <f t="shared" si="162"/>
        <v>-1</v>
      </c>
      <c r="AJ338" s="9">
        <f t="shared" si="142"/>
        <v>0</v>
      </c>
      <c r="AK338" s="9">
        <f t="shared" si="143"/>
        <v>9.4999999999999998E-3</v>
      </c>
      <c r="AL338" s="9">
        <f t="shared" si="144"/>
        <v>1.3999999999999999E-4</v>
      </c>
      <c r="AM338" s="9">
        <f t="shared" si="145"/>
        <v>9.3600000000000003E-3</v>
      </c>
      <c r="AN338" s="9">
        <f t="shared" si="146"/>
        <v>0</v>
      </c>
      <c r="AO338" s="9">
        <f t="shared" si="147"/>
        <v>-2.0000000000000002E-5</v>
      </c>
      <c r="AP338" s="1">
        <f t="shared" si="157"/>
        <v>0</v>
      </c>
      <c r="AQ338" s="1">
        <f t="shared" si="157"/>
        <v>0</v>
      </c>
      <c r="AS338" s="1">
        <f t="shared" si="158"/>
        <v>0</v>
      </c>
      <c r="AT338" s="1">
        <f t="shared" si="163"/>
        <v>0</v>
      </c>
      <c r="AU338" s="1">
        <f t="shared" si="148"/>
        <v>0</v>
      </c>
      <c r="AV338" s="9">
        <f t="shared" si="159"/>
        <v>0</v>
      </c>
      <c r="AW338" s="9">
        <f t="shared" si="149"/>
        <v>0</v>
      </c>
      <c r="AX338" s="9">
        <f t="shared" si="150"/>
        <v>0</v>
      </c>
      <c r="AY338" s="9">
        <f t="shared" si="151"/>
        <v>0</v>
      </c>
      <c r="AZ338" s="9">
        <f t="shared" si="152"/>
        <v>0</v>
      </c>
      <c r="BA338" s="1" t="e">
        <f t="shared" si="160"/>
        <v>#N/A</v>
      </c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M338" s="74"/>
      <c r="BT338" s="7"/>
      <c r="BU338" s="7"/>
      <c r="BV338" s="7"/>
      <c r="BW338" s="7"/>
      <c r="BX338" s="7"/>
      <c r="CA338" s="7"/>
      <c r="CB338" s="7"/>
      <c r="CC338" s="7"/>
      <c r="CD338" s="7"/>
      <c r="CE338" s="7"/>
      <c r="CF338" s="7"/>
      <c r="CG338" s="7"/>
    </row>
    <row r="339" spans="1:85" s="1" customFormat="1" x14ac:dyDescent="0.3">
      <c r="A339" s="7"/>
      <c r="B339" s="1">
        <f t="shared" si="141"/>
        <v>476</v>
      </c>
      <c r="C339" s="3">
        <v>140</v>
      </c>
      <c r="D339" s="3">
        <v>1523</v>
      </c>
      <c r="E339" s="3">
        <v>7</v>
      </c>
      <c r="F339" s="3">
        <v>0</v>
      </c>
      <c r="G339" s="3">
        <v>469</v>
      </c>
      <c r="H339" s="3">
        <v>0</v>
      </c>
      <c r="I339" s="3">
        <v>0</v>
      </c>
      <c r="J339" s="80">
        <v>0</v>
      </c>
      <c r="K339" s="80">
        <v>0</v>
      </c>
      <c r="L339" s="80">
        <v>0</v>
      </c>
      <c r="M339" s="11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116"/>
      <c r="Z339" s="3"/>
      <c r="AA339" s="1">
        <f t="shared" si="153"/>
        <v>1523</v>
      </c>
      <c r="AB339" s="1">
        <f t="shared" si="153"/>
        <v>7</v>
      </c>
      <c r="AC339" s="1">
        <f t="shared" si="154"/>
        <v>469</v>
      </c>
      <c r="AD339" s="1">
        <f t="shared" si="155"/>
        <v>0</v>
      </c>
      <c r="AE339" s="1">
        <f t="shared" si="161"/>
        <v>0</v>
      </c>
      <c r="AF339" s="1">
        <f t="shared" si="156"/>
        <v>1</v>
      </c>
      <c r="AG339" s="1">
        <f t="shared" si="156"/>
        <v>0</v>
      </c>
      <c r="AH339" s="1">
        <f t="shared" si="156"/>
        <v>0</v>
      </c>
      <c r="AI339" s="1">
        <f t="shared" si="162"/>
        <v>1</v>
      </c>
      <c r="AJ339" s="9">
        <f t="shared" si="142"/>
        <v>0</v>
      </c>
      <c r="AK339" s="9">
        <f t="shared" si="143"/>
        <v>9.5200000000000007E-3</v>
      </c>
      <c r="AL339" s="9">
        <f t="shared" si="144"/>
        <v>1.3999999999999999E-4</v>
      </c>
      <c r="AM339" s="9">
        <f t="shared" si="145"/>
        <v>9.3799999999999994E-3</v>
      </c>
      <c r="AN339" s="9">
        <f t="shared" si="146"/>
        <v>0</v>
      </c>
      <c r="AO339" s="9">
        <f t="shared" si="147"/>
        <v>2.0000000000000002E-5</v>
      </c>
      <c r="AP339" s="1">
        <f t="shared" si="157"/>
        <v>0</v>
      </c>
      <c r="AQ339" s="1">
        <f t="shared" si="157"/>
        <v>0</v>
      </c>
      <c r="AS339" s="1">
        <f t="shared" si="158"/>
        <v>0</v>
      </c>
      <c r="AT339" s="1">
        <f t="shared" si="163"/>
        <v>0</v>
      </c>
      <c r="AU339" s="1">
        <f t="shared" si="148"/>
        <v>0</v>
      </c>
      <c r="AV339" s="9">
        <f t="shared" si="159"/>
        <v>0</v>
      </c>
      <c r="AW339" s="9">
        <f t="shared" si="149"/>
        <v>0</v>
      </c>
      <c r="AX339" s="9">
        <f t="shared" si="150"/>
        <v>0</v>
      </c>
      <c r="AY339" s="9">
        <f t="shared" si="151"/>
        <v>0</v>
      </c>
      <c r="AZ339" s="9">
        <f t="shared" si="152"/>
        <v>0</v>
      </c>
      <c r="BA339" s="1" t="e">
        <f t="shared" si="160"/>
        <v>#N/A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M339" s="74"/>
      <c r="BT339" s="7"/>
      <c r="BU339" s="7"/>
      <c r="BV339" s="7"/>
      <c r="BW339" s="7"/>
      <c r="BX339" s="7"/>
      <c r="CA339" s="7"/>
      <c r="CB339" s="7"/>
      <c r="CC339" s="7"/>
      <c r="CD339" s="7"/>
      <c r="CE339" s="7"/>
      <c r="CF339" s="7"/>
      <c r="CG339" s="7"/>
    </row>
    <row r="340" spans="1:85" s="1" customFormat="1" x14ac:dyDescent="0.3">
      <c r="A340" s="7"/>
      <c r="B340" s="1">
        <f t="shared" si="141"/>
        <v>475</v>
      </c>
      <c r="C340" s="3">
        <v>141</v>
      </c>
      <c r="D340" s="3">
        <v>1523</v>
      </c>
      <c r="E340" s="3">
        <v>6</v>
      </c>
      <c r="F340" s="3">
        <v>0</v>
      </c>
      <c r="G340" s="3">
        <v>469</v>
      </c>
      <c r="H340" s="3">
        <v>0</v>
      </c>
      <c r="I340" s="3">
        <v>0</v>
      </c>
      <c r="J340" s="80">
        <v>0</v>
      </c>
      <c r="K340" s="80">
        <v>0</v>
      </c>
      <c r="L340" s="80">
        <v>0</v>
      </c>
      <c r="M340" s="11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116"/>
      <c r="Z340" s="3"/>
      <c r="AA340" s="1">
        <f t="shared" si="153"/>
        <v>1523</v>
      </c>
      <c r="AB340" s="1">
        <f t="shared" si="153"/>
        <v>6</v>
      </c>
      <c r="AC340" s="1">
        <f t="shared" si="154"/>
        <v>469</v>
      </c>
      <c r="AD340" s="1">
        <f t="shared" si="155"/>
        <v>0</v>
      </c>
      <c r="AE340" s="1">
        <f t="shared" si="161"/>
        <v>-1</v>
      </c>
      <c r="AF340" s="1">
        <f t="shared" si="156"/>
        <v>0</v>
      </c>
      <c r="AG340" s="1">
        <f t="shared" si="156"/>
        <v>0</v>
      </c>
      <c r="AH340" s="1">
        <f t="shared" si="156"/>
        <v>0</v>
      </c>
      <c r="AI340" s="1">
        <f t="shared" si="162"/>
        <v>-1</v>
      </c>
      <c r="AJ340" s="9">
        <f t="shared" si="142"/>
        <v>0</v>
      </c>
      <c r="AK340" s="9">
        <f t="shared" si="143"/>
        <v>9.4999999999999998E-3</v>
      </c>
      <c r="AL340" s="9">
        <f t="shared" si="144"/>
        <v>1.2E-4</v>
      </c>
      <c r="AM340" s="9">
        <f t="shared" si="145"/>
        <v>9.3799999999999994E-3</v>
      </c>
      <c r="AN340" s="9">
        <f t="shared" si="146"/>
        <v>0</v>
      </c>
      <c r="AO340" s="9">
        <f t="shared" si="147"/>
        <v>-2.0000000000000002E-5</v>
      </c>
      <c r="AP340" s="1">
        <f t="shared" si="157"/>
        <v>0</v>
      </c>
      <c r="AQ340" s="1">
        <f t="shared" si="157"/>
        <v>0</v>
      </c>
      <c r="AS340" s="1">
        <f t="shared" si="158"/>
        <v>0</v>
      </c>
      <c r="AT340" s="1">
        <f t="shared" si="163"/>
        <v>0</v>
      </c>
      <c r="AU340" s="1">
        <f t="shared" si="148"/>
        <v>0</v>
      </c>
      <c r="AV340" s="9">
        <f t="shared" si="159"/>
        <v>0</v>
      </c>
      <c r="AW340" s="9">
        <f t="shared" si="149"/>
        <v>0</v>
      </c>
      <c r="AX340" s="9">
        <f t="shared" si="150"/>
        <v>0</v>
      </c>
      <c r="AY340" s="9">
        <f t="shared" si="151"/>
        <v>0</v>
      </c>
      <c r="AZ340" s="9">
        <f t="shared" si="152"/>
        <v>0</v>
      </c>
      <c r="BA340" s="1" t="e">
        <f t="shared" si="160"/>
        <v>#N/A</v>
      </c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M340" s="74"/>
      <c r="BT340" s="7"/>
      <c r="BU340" s="7"/>
      <c r="BV340" s="7"/>
      <c r="BW340" s="7"/>
      <c r="BX340" s="7"/>
      <c r="CA340" s="7"/>
      <c r="CB340" s="7"/>
      <c r="CC340" s="7"/>
      <c r="CD340" s="7"/>
      <c r="CE340" s="7"/>
      <c r="CF340" s="7"/>
      <c r="CG340" s="7"/>
    </row>
    <row r="341" spans="1:85" s="1" customFormat="1" x14ac:dyDescent="0.3">
      <c r="A341" s="7"/>
      <c r="B341" s="1">
        <f t="shared" si="141"/>
        <v>476</v>
      </c>
      <c r="C341" s="3">
        <v>142</v>
      </c>
      <c r="D341" s="3">
        <v>1523</v>
      </c>
      <c r="E341" s="3">
        <v>6</v>
      </c>
      <c r="F341" s="3">
        <v>0</v>
      </c>
      <c r="G341" s="3">
        <v>470</v>
      </c>
      <c r="H341" s="3">
        <v>0</v>
      </c>
      <c r="I341" s="3">
        <v>0</v>
      </c>
      <c r="J341" s="80">
        <v>0</v>
      </c>
      <c r="K341" s="80">
        <v>0</v>
      </c>
      <c r="L341" s="80">
        <v>0</v>
      </c>
      <c r="M341" s="11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116"/>
      <c r="Z341" s="3"/>
      <c r="AA341" s="1">
        <f t="shared" si="153"/>
        <v>1523</v>
      </c>
      <c r="AB341" s="1">
        <f t="shared" si="153"/>
        <v>6</v>
      </c>
      <c r="AC341" s="1">
        <f t="shared" si="154"/>
        <v>470</v>
      </c>
      <c r="AD341" s="1">
        <f t="shared" si="155"/>
        <v>0</v>
      </c>
      <c r="AE341" s="1">
        <f t="shared" si="161"/>
        <v>0</v>
      </c>
      <c r="AF341" s="1">
        <f t="shared" si="156"/>
        <v>1</v>
      </c>
      <c r="AG341" s="1">
        <f t="shared" si="156"/>
        <v>0</v>
      </c>
      <c r="AH341" s="1">
        <f t="shared" si="156"/>
        <v>0</v>
      </c>
      <c r="AI341" s="1">
        <f t="shared" si="162"/>
        <v>1</v>
      </c>
      <c r="AJ341" s="9">
        <f t="shared" si="142"/>
        <v>0</v>
      </c>
      <c r="AK341" s="9">
        <f t="shared" si="143"/>
        <v>9.5200000000000007E-3</v>
      </c>
      <c r="AL341" s="9">
        <f t="shared" si="144"/>
        <v>1.2E-4</v>
      </c>
      <c r="AM341" s="9">
        <f t="shared" si="145"/>
        <v>9.4000000000000004E-3</v>
      </c>
      <c r="AN341" s="9">
        <f t="shared" si="146"/>
        <v>0</v>
      </c>
      <c r="AO341" s="9">
        <f t="shared" si="147"/>
        <v>2.0000000000000002E-5</v>
      </c>
      <c r="AP341" s="1">
        <f t="shared" si="157"/>
        <v>0</v>
      </c>
      <c r="AQ341" s="1">
        <f t="shared" si="157"/>
        <v>0</v>
      </c>
      <c r="AS341" s="1">
        <f t="shared" si="158"/>
        <v>0</v>
      </c>
      <c r="AT341" s="1">
        <f t="shared" si="163"/>
        <v>0</v>
      </c>
      <c r="AU341" s="1">
        <f t="shared" si="148"/>
        <v>0</v>
      </c>
      <c r="AV341" s="9">
        <f t="shared" si="159"/>
        <v>0</v>
      </c>
      <c r="AW341" s="9">
        <f t="shared" si="149"/>
        <v>0</v>
      </c>
      <c r="AX341" s="9">
        <f t="shared" si="150"/>
        <v>0</v>
      </c>
      <c r="AY341" s="9">
        <f t="shared" si="151"/>
        <v>0</v>
      </c>
      <c r="AZ341" s="9">
        <f t="shared" si="152"/>
        <v>0</v>
      </c>
      <c r="BA341" s="1" t="e">
        <f t="shared" si="160"/>
        <v>#N/A</v>
      </c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M341" s="74"/>
      <c r="BT341" s="7"/>
      <c r="BU341" s="7"/>
      <c r="BV341" s="7"/>
      <c r="BW341" s="7"/>
      <c r="BX341" s="7"/>
      <c r="CA341" s="7"/>
      <c r="CB341" s="7"/>
      <c r="CC341" s="7"/>
      <c r="CD341" s="7"/>
      <c r="CE341" s="7"/>
      <c r="CF341" s="7"/>
      <c r="CG341" s="7"/>
    </row>
    <row r="342" spans="1:85" s="1" customFormat="1" x14ac:dyDescent="0.3">
      <c r="A342" s="7"/>
      <c r="B342" s="1">
        <f t="shared" si="141"/>
        <v>475</v>
      </c>
      <c r="C342" s="3">
        <v>143</v>
      </c>
      <c r="D342" s="3">
        <v>1523</v>
      </c>
      <c r="E342" s="3">
        <v>5</v>
      </c>
      <c r="F342" s="3">
        <v>0</v>
      </c>
      <c r="G342" s="3">
        <v>470</v>
      </c>
      <c r="H342" s="3">
        <v>0</v>
      </c>
      <c r="I342" s="3">
        <v>0</v>
      </c>
      <c r="J342" s="80">
        <v>0</v>
      </c>
      <c r="K342" s="80">
        <v>0</v>
      </c>
      <c r="L342" s="80">
        <v>0</v>
      </c>
      <c r="M342" s="11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116"/>
      <c r="Z342" s="3"/>
      <c r="AA342" s="1">
        <f t="shared" si="153"/>
        <v>1523</v>
      </c>
      <c r="AB342" s="1">
        <f t="shared" si="153"/>
        <v>5</v>
      </c>
      <c r="AC342" s="1">
        <f t="shared" si="154"/>
        <v>470</v>
      </c>
      <c r="AD342" s="1">
        <f t="shared" si="155"/>
        <v>0</v>
      </c>
      <c r="AE342" s="1">
        <f t="shared" si="161"/>
        <v>-1</v>
      </c>
      <c r="AF342" s="1">
        <f t="shared" si="156"/>
        <v>0</v>
      </c>
      <c r="AG342" s="1">
        <f t="shared" si="156"/>
        <v>0</v>
      </c>
      <c r="AH342" s="1">
        <f t="shared" si="156"/>
        <v>0</v>
      </c>
      <c r="AI342" s="1">
        <f t="shared" si="162"/>
        <v>-1</v>
      </c>
      <c r="AJ342" s="9">
        <f t="shared" si="142"/>
        <v>0</v>
      </c>
      <c r="AK342" s="9">
        <f t="shared" si="143"/>
        <v>9.4999999999999998E-3</v>
      </c>
      <c r="AL342" s="9">
        <f t="shared" si="144"/>
        <v>1E-4</v>
      </c>
      <c r="AM342" s="9">
        <f t="shared" si="145"/>
        <v>9.4000000000000004E-3</v>
      </c>
      <c r="AN342" s="9">
        <f t="shared" si="146"/>
        <v>0</v>
      </c>
      <c r="AO342" s="9">
        <f t="shared" si="147"/>
        <v>-2.0000000000000002E-5</v>
      </c>
      <c r="AP342" s="1">
        <f t="shared" si="157"/>
        <v>0</v>
      </c>
      <c r="AQ342" s="1">
        <f t="shared" si="157"/>
        <v>0</v>
      </c>
      <c r="AS342" s="1">
        <f t="shared" si="158"/>
        <v>0</v>
      </c>
      <c r="AT342" s="1">
        <f t="shared" si="163"/>
        <v>0</v>
      </c>
      <c r="AU342" s="1">
        <f t="shared" si="148"/>
        <v>0</v>
      </c>
      <c r="AV342" s="9">
        <f t="shared" si="159"/>
        <v>0</v>
      </c>
      <c r="AW342" s="9">
        <f t="shared" si="149"/>
        <v>0</v>
      </c>
      <c r="AX342" s="9">
        <f t="shared" si="150"/>
        <v>0</v>
      </c>
      <c r="AY342" s="9">
        <f t="shared" si="151"/>
        <v>0</v>
      </c>
      <c r="AZ342" s="9">
        <f t="shared" si="152"/>
        <v>0</v>
      </c>
      <c r="BA342" s="1" t="e">
        <f t="shared" si="160"/>
        <v>#N/A</v>
      </c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M342" s="74"/>
      <c r="BT342" s="7"/>
      <c r="BU342" s="7"/>
      <c r="BV342" s="7"/>
      <c r="BW342" s="7"/>
      <c r="BX342" s="7"/>
      <c r="CA342" s="7"/>
      <c r="CB342" s="7"/>
      <c r="CC342" s="7"/>
      <c r="CD342" s="7"/>
      <c r="CE342" s="7"/>
      <c r="CF342" s="7"/>
      <c r="CG342" s="7"/>
    </row>
    <row r="343" spans="1:85" s="1" customFormat="1" x14ac:dyDescent="0.3">
      <c r="A343" s="7"/>
      <c r="B343" s="1">
        <f t="shared" si="141"/>
        <v>476</v>
      </c>
      <c r="C343" s="3">
        <v>144</v>
      </c>
      <c r="D343" s="3">
        <v>1523</v>
      </c>
      <c r="E343" s="3">
        <v>5</v>
      </c>
      <c r="F343" s="3">
        <v>0</v>
      </c>
      <c r="G343" s="3">
        <v>471</v>
      </c>
      <c r="H343" s="3">
        <v>0</v>
      </c>
      <c r="I343" s="3">
        <v>0</v>
      </c>
      <c r="J343" s="80">
        <v>0</v>
      </c>
      <c r="K343" s="80">
        <v>0</v>
      </c>
      <c r="L343" s="80">
        <v>0</v>
      </c>
      <c r="M343" s="11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116"/>
      <c r="Z343" s="3"/>
      <c r="AA343" s="1">
        <f t="shared" si="153"/>
        <v>1523</v>
      </c>
      <c r="AB343" s="1">
        <f t="shared" si="153"/>
        <v>5</v>
      </c>
      <c r="AC343" s="1">
        <f t="shared" si="154"/>
        <v>471</v>
      </c>
      <c r="AD343" s="1">
        <f t="shared" si="155"/>
        <v>0</v>
      </c>
      <c r="AE343" s="1">
        <f t="shared" si="161"/>
        <v>0</v>
      </c>
      <c r="AF343" s="1">
        <f t="shared" si="156"/>
        <v>1</v>
      </c>
      <c r="AG343" s="1">
        <f t="shared" si="156"/>
        <v>0</v>
      </c>
      <c r="AH343" s="1">
        <f t="shared" si="156"/>
        <v>0</v>
      </c>
      <c r="AI343" s="1">
        <f t="shared" si="162"/>
        <v>1</v>
      </c>
      <c r="AJ343" s="9">
        <f t="shared" si="142"/>
        <v>0</v>
      </c>
      <c r="AK343" s="9">
        <f t="shared" si="143"/>
        <v>9.5200000000000007E-3</v>
      </c>
      <c r="AL343" s="9">
        <f t="shared" si="144"/>
        <v>1E-4</v>
      </c>
      <c r="AM343" s="9">
        <f t="shared" si="145"/>
        <v>9.4199999999999996E-3</v>
      </c>
      <c r="AN343" s="9">
        <f t="shared" si="146"/>
        <v>0</v>
      </c>
      <c r="AO343" s="9">
        <f t="shared" si="147"/>
        <v>2.0000000000000002E-5</v>
      </c>
      <c r="AP343" s="1">
        <f t="shared" si="157"/>
        <v>0</v>
      </c>
      <c r="AQ343" s="1">
        <f t="shared" si="157"/>
        <v>0</v>
      </c>
      <c r="AS343" s="1">
        <f t="shared" si="158"/>
        <v>0</v>
      </c>
      <c r="AT343" s="1">
        <f t="shared" si="163"/>
        <v>0</v>
      </c>
      <c r="AU343" s="1">
        <f t="shared" si="148"/>
        <v>0</v>
      </c>
      <c r="AV343" s="9">
        <f t="shared" si="159"/>
        <v>0</v>
      </c>
      <c r="AW343" s="9">
        <f t="shared" si="149"/>
        <v>0</v>
      </c>
      <c r="AX343" s="9">
        <f t="shared" si="150"/>
        <v>0</v>
      </c>
      <c r="AY343" s="9">
        <f t="shared" si="151"/>
        <v>0</v>
      </c>
      <c r="AZ343" s="9">
        <f t="shared" si="152"/>
        <v>0</v>
      </c>
      <c r="BA343" s="1" t="e">
        <f t="shared" si="160"/>
        <v>#N/A</v>
      </c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M343" s="74"/>
      <c r="BT343" s="7"/>
      <c r="BU343" s="7"/>
      <c r="BV343" s="7"/>
      <c r="BW343" s="7"/>
      <c r="BX343" s="7"/>
      <c r="CA343" s="7"/>
      <c r="CB343" s="7"/>
      <c r="CC343" s="7"/>
      <c r="CD343" s="7"/>
      <c r="CE343" s="7"/>
      <c r="CF343" s="7"/>
      <c r="CG343" s="7"/>
    </row>
    <row r="344" spans="1:85" s="1" customFormat="1" x14ac:dyDescent="0.3">
      <c r="A344" s="7"/>
      <c r="B344" s="1">
        <f t="shared" si="141"/>
        <v>476</v>
      </c>
      <c r="C344" s="3">
        <v>145</v>
      </c>
      <c r="D344" s="3">
        <v>1523</v>
      </c>
      <c r="E344" s="3">
        <v>5</v>
      </c>
      <c r="F344" s="3">
        <v>0</v>
      </c>
      <c r="G344" s="3">
        <v>471</v>
      </c>
      <c r="H344" s="3">
        <v>0</v>
      </c>
      <c r="I344" s="3">
        <v>0</v>
      </c>
      <c r="J344" s="80">
        <v>0</v>
      </c>
      <c r="K344" s="80">
        <v>0</v>
      </c>
      <c r="L344" s="80">
        <v>0</v>
      </c>
      <c r="M344" s="11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116"/>
      <c r="Z344" s="3"/>
      <c r="AA344" s="1">
        <f t="shared" si="153"/>
        <v>1523</v>
      </c>
      <c r="AB344" s="1">
        <f t="shared" si="153"/>
        <v>5</v>
      </c>
      <c r="AC344" s="1">
        <f t="shared" si="154"/>
        <v>471</v>
      </c>
      <c r="AD344" s="1">
        <f t="shared" si="155"/>
        <v>0</v>
      </c>
      <c r="AE344" s="1">
        <f t="shared" si="161"/>
        <v>0</v>
      </c>
      <c r="AF344" s="1">
        <f t="shared" si="156"/>
        <v>0</v>
      </c>
      <c r="AG344" s="1">
        <f t="shared" si="156"/>
        <v>0</v>
      </c>
      <c r="AH344" s="1">
        <f t="shared" si="156"/>
        <v>0</v>
      </c>
      <c r="AI344" s="1">
        <f t="shared" si="162"/>
        <v>0</v>
      </c>
      <c r="AJ344" s="9">
        <f t="shared" si="142"/>
        <v>0</v>
      </c>
      <c r="AK344" s="9">
        <f t="shared" si="143"/>
        <v>9.5200000000000007E-3</v>
      </c>
      <c r="AL344" s="9">
        <f t="shared" si="144"/>
        <v>1E-4</v>
      </c>
      <c r="AM344" s="9">
        <f t="shared" si="145"/>
        <v>9.4199999999999996E-3</v>
      </c>
      <c r="AN344" s="9">
        <f t="shared" si="146"/>
        <v>0</v>
      </c>
      <c r="AO344" s="9">
        <f t="shared" si="147"/>
        <v>0</v>
      </c>
      <c r="AP344" s="1">
        <f t="shared" si="157"/>
        <v>0</v>
      </c>
      <c r="AQ344" s="1">
        <f t="shared" si="157"/>
        <v>0</v>
      </c>
      <c r="AS344" s="1">
        <f t="shared" si="158"/>
        <v>0</v>
      </c>
      <c r="AT344" s="1">
        <f t="shared" si="163"/>
        <v>0</v>
      </c>
      <c r="AU344" s="1">
        <f t="shared" si="148"/>
        <v>0</v>
      </c>
      <c r="AV344" s="9">
        <f t="shared" si="159"/>
        <v>0</v>
      </c>
      <c r="AW344" s="9">
        <f t="shared" si="149"/>
        <v>0</v>
      </c>
      <c r="AX344" s="9">
        <f t="shared" si="150"/>
        <v>0</v>
      </c>
      <c r="AY344" s="9">
        <f t="shared" si="151"/>
        <v>0</v>
      </c>
      <c r="AZ344" s="9">
        <f t="shared" si="152"/>
        <v>0</v>
      </c>
      <c r="BA344" s="1" t="e">
        <f t="shared" si="160"/>
        <v>#N/A</v>
      </c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M344" s="74"/>
      <c r="BT344" s="7"/>
      <c r="BU344" s="7"/>
      <c r="BV344" s="7"/>
      <c r="BW344" s="7"/>
      <c r="BX344" s="7"/>
      <c r="CA344" s="7"/>
      <c r="CB344" s="7"/>
      <c r="CC344" s="7"/>
      <c r="CD344" s="7"/>
      <c r="CE344" s="7"/>
      <c r="CF344" s="7"/>
      <c r="CG344" s="7"/>
    </row>
    <row r="345" spans="1:85" s="1" customFormat="1" x14ac:dyDescent="0.3">
      <c r="A345" s="7"/>
      <c r="B345" s="1">
        <f t="shared" si="141"/>
        <v>476</v>
      </c>
      <c r="C345" s="3">
        <v>146</v>
      </c>
      <c r="D345" s="3">
        <v>1523</v>
      </c>
      <c r="E345" s="3">
        <v>4</v>
      </c>
      <c r="F345" s="3">
        <v>0</v>
      </c>
      <c r="G345" s="3">
        <v>472</v>
      </c>
      <c r="H345" s="3">
        <v>0</v>
      </c>
      <c r="I345" s="3">
        <v>0</v>
      </c>
      <c r="J345" s="80">
        <v>0</v>
      </c>
      <c r="K345" s="80">
        <v>0</v>
      </c>
      <c r="L345" s="80">
        <v>0</v>
      </c>
      <c r="M345" s="11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116"/>
      <c r="Z345" s="3"/>
      <c r="AA345" s="1">
        <f t="shared" si="153"/>
        <v>1523</v>
      </c>
      <c r="AB345" s="1">
        <f t="shared" si="153"/>
        <v>4</v>
      </c>
      <c r="AC345" s="1">
        <f t="shared" si="154"/>
        <v>472</v>
      </c>
      <c r="AD345" s="1">
        <f t="shared" si="155"/>
        <v>0</v>
      </c>
      <c r="AE345" s="1">
        <f t="shared" si="161"/>
        <v>-1</v>
      </c>
      <c r="AF345" s="1">
        <f t="shared" si="156"/>
        <v>1</v>
      </c>
      <c r="AG345" s="1">
        <f t="shared" si="156"/>
        <v>0</v>
      </c>
      <c r="AH345" s="1">
        <f t="shared" si="156"/>
        <v>0</v>
      </c>
      <c r="AI345" s="1">
        <f t="shared" si="162"/>
        <v>0</v>
      </c>
      <c r="AJ345" s="9">
        <f t="shared" si="142"/>
        <v>0</v>
      </c>
      <c r="AK345" s="9">
        <f t="shared" si="143"/>
        <v>9.5200000000000007E-3</v>
      </c>
      <c r="AL345" s="9">
        <f t="shared" si="144"/>
        <v>8.0000000000000007E-5</v>
      </c>
      <c r="AM345" s="9">
        <f t="shared" si="145"/>
        <v>9.4400000000000005E-3</v>
      </c>
      <c r="AN345" s="9">
        <f t="shared" si="146"/>
        <v>0</v>
      </c>
      <c r="AO345" s="9">
        <f t="shared" si="147"/>
        <v>0</v>
      </c>
      <c r="AP345" s="1">
        <f t="shared" si="157"/>
        <v>0</v>
      </c>
      <c r="AQ345" s="1">
        <f t="shared" si="157"/>
        <v>0</v>
      </c>
      <c r="AS345" s="1">
        <f t="shared" si="158"/>
        <v>0</v>
      </c>
      <c r="AT345" s="1">
        <f t="shared" si="163"/>
        <v>0</v>
      </c>
      <c r="AU345" s="1">
        <f t="shared" si="148"/>
        <v>0</v>
      </c>
      <c r="AV345" s="9">
        <f t="shared" si="159"/>
        <v>0</v>
      </c>
      <c r="AW345" s="9">
        <f t="shared" si="149"/>
        <v>0</v>
      </c>
      <c r="AX345" s="9">
        <f t="shared" si="150"/>
        <v>0</v>
      </c>
      <c r="AY345" s="9">
        <f t="shared" si="151"/>
        <v>0</v>
      </c>
      <c r="AZ345" s="9">
        <f t="shared" si="152"/>
        <v>0</v>
      </c>
      <c r="BA345" s="1" t="e">
        <f t="shared" si="160"/>
        <v>#N/A</v>
      </c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M345" s="74"/>
      <c r="BT345" s="7"/>
      <c r="BU345" s="7"/>
      <c r="BV345" s="7"/>
      <c r="BW345" s="7"/>
      <c r="BX345" s="7"/>
      <c r="CA345" s="7"/>
      <c r="CB345" s="7"/>
      <c r="CC345" s="7"/>
      <c r="CD345" s="7"/>
      <c r="CE345" s="7"/>
      <c r="CF345" s="7"/>
      <c r="CG345" s="7"/>
    </row>
    <row r="346" spans="1:85" s="1" customFormat="1" x14ac:dyDescent="0.3">
      <c r="A346" s="7"/>
      <c r="B346" s="1">
        <f t="shared" si="141"/>
        <v>476</v>
      </c>
      <c r="C346" s="3">
        <v>147</v>
      </c>
      <c r="D346" s="3">
        <v>1523</v>
      </c>
      <c r="E346" s="3">
        <v>4</v>
      </c>
      <c r="F346" s="3">
        <v>0</v>
      </c>
      <c r="G346" s="3">
        <v>472</v>
      </c>
      <c r="H346" s="3">
        <v>0</v>
      </c>
      <c r="I346" s="3">
        <v>0</v>
      </c>
      <c r="J346" s="80">
        <v>0</v>
      </c>
      <c r="K346" s="80">
        <v>0</v>
      </c>
      <c r="L346" s="80">
        <v>0</v>
      </c>
      <c r="M346" s="11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116"/>
      <c r="Z346" s="3"/>
      <c r="AA346" s="1">
        <f t="shared" si="153"/>
        <v>1523</v>
      </c>
      <c r="AB346" s="1">
        <f t="shared" si="153"/>
        <v>4</v>
      </c>
      <c r="AC346" s="1">
        <f t="shared" si="154"/>
        <v>472</v>
      </c>
      <c r="AD346" s="1">
        <f t="shared" si="155"/>
        <v>0</v>
      </c>
      <c r="AE346" s="1">
        <f t="shared" si="161"/>
        <v>0</v>
      </c>
      <c r="AF346" s="1">
        <f t="shared" si="156"/>
        <v>0</v>
      </c>
      <c r="AG346" s="1">
        <f t="shared" si="156"/>
        <v>0</v>
      </c>
      <c r="AH346" s="1">
        <f t="shared" si="156"/>
        <v>0</v>
      </c>
      <c r="AI346" s="1">
        <f t="shared" si="162"/>
        <v>0</v>
      </c>
      <c r="AJ346" s="9">
        <f t="shared" si="142"/>
        <v>0</v>
      </c>
      <c r="AK346" s="9">
        <f t="shared" si="143"/>
        <v>9.5200000000000007E-3</v>
      </c>
      <c r="AL346" s="9">
        <f t="shared" si="144"/>
        <v>8.0000000000000007E-5</v>
      </c>
      <c r="AM346" s="9">
        <f t="shared" si="145"/>
        <v>9.4400000000000005E-3</v>
      </c>
      <c r="AN346" s="9">
        <f t="shared" si="146"/>
        <v>0</v>
      </c>
      <c r="AO346" s="9">
        <f t="shared" si="147"/>
        <v>0</v>
      </c>
      <c r="AP346" s="1">
        <f t="shared" si="157"/>
        <v>0</v>
      </c>
      <c r="AQ346" s="1">
        <f t="shared" si="157"/>
        <v>0</v>
      </c>
      <c r="AS346" s="1">
        <f t="shared" si="158"/>
        <v>0</v>
      </c>
      <c r="AT346" s="1">
        <f t="shared" si="163"/>
        <v>0</v>
      </c>
      <c r="AU346" s="1">
        <f t="shared" si="148"/>
        <v>0</v>
      </c>
      <c r="AV346" s="9">
        <f t="shared" si="159"/>
        <v>0</v>
      </c>
      <c r="AW346" s="9">
        <f t="shared" si="149"/>
        <v>0</v>
      </c>
      <c r="AX346" s="9">
        <f t="shared" si="150"/>
        <v>0</v>
      </c>
      <c r="AY346" s="9">
        <f t="shared" si="151"/>
        <v>0</v>
      </c>
      <c r="AZ346" s="9">
        <f t="shared" si="152"/>
        <v>0</v>
      </c>
      <c r="BA346" s="1" t="e">
        <f t="shared" si="160"/>
        <v>#N/A</v>
      </c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M346" s="74"/>
      <c r="BT346" s="7"/>
      <c r="BU346" s="7"/>
      <c r="BV346" s="7"/>
      <c r="BW346" s="7"/>
      <c r="BX346" s="7"/>
      <c r="CA346" s="7"/>
      <c r="CB346" s="7"/>
      <c r="CC346" s="7"/>
      <c r="CD346" s="7"/>
      <c r="CE346" s="7"/>
      <c r="CF346" s="7"/>
      <c r="CG346" s="7"/>
    </row>
    <row r="347" spans="1:85" s="1" customFormat="1" x14ac:dyDescent="0.3">
      <c r="A347" s="7"/>
      <c r="B347" s="1">
        <f t="shared" si="141"/>
        <v>476</v>
      </c>
      <c r="C347" s="3">
        <v>148</v>
      </c>
      <c r="D347" s="3">
        <v>1522</v>
      </c>
      <c r="E347" s="3">
        <v>3</v>
      </c>
      <c r="F347" s="3">
        <v>0</v>
      </c>
      <c r="G347" s="3">
        <v>473</v>
      </c>
      <c r="H347" s="3">
        <v>0</v>
      </c>
      <c r="I347" s="3">
        <v>0</v>
      </c>
      <c r="J347" s="80">
        <v>0</v>
      </c>
      <c r="K347" s="80">
        <v>0</v>
      </c>
      <c r="L347" s="80">
        <v>0</v>
      </c>
      <c r="M347" s="11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116"/>
      <c r="Z347" s="3"/>
      <c r="AA347" s="1">
        <f t="shared" si="153"/>
        <v>1522</v>
      </c>
      <c r="AB347" s="1">
        <f t="shared" si="153"/>
        <v>3</v>
      </c>
      <c r="AC347" s="1">
        <f t="shared" si="154"/>
        <v>473</v>
      </c>
      <c r="AD347" s="1">
        <f t="shared" si="155"/>
        <v>0</v>
      </c>
      <c r="AE347" s="1">
        <f t="shared" si="161"/>
        <v>-1</v>
      </c>
      <c r="AF347" s="1">
        <f t="shared" si="156"/>
        <v>1</v>
      </c>
      <c r="AG347" s="1">
        <f t="shared" si="156"/>
        <v>0</v>
      </c>
      <c r="AH347" s="1">
        <f t="shared" si="156"/>
        <v>0</v>
      </c>
      <c r="AI347" s="1">
        <f t="shared" si="162"/>
        <v>0</v>
      </c>
      <c r="AJ347" s="9">
        <f t="shared" si="142"/>
        <v>0</v>
      </c>
      <c r="AK347" s="9">
        <f t="shared" si="143"/>
        <v>9.5200000000000007E-3</v>
      </c>
      <c r="AL347" s="9">
        <f t="shared" si="144"/>
        <v>6.0000000000000002E-5</v>
      </c>
      <c r="AM347" s="9">
        <f t="shared" si="145"/>
        <v>9.4599999999999997E-3</v>
      </c>
      <c r="AN347" s="9">
        <f t="shared" si="146"/>
        <v>0</v>
      </c>
      <c r="AO347" s="9">
        <f t="shared" si="147"/>
        <v>0</v>
      </c>
      <c r="AP347" s="1">
        <f t="shared" si="157"/>
        <v>0</v>
      </c>
      <c r="AQ347" s="1">
        <f t="shared" si="157"/>
        <v>0</v>
      </c>
      <c r="AS347" s="1">
        <f t="shared" si="158"/>
        <v>0</v>
      </c>
      <c r="AT347" s="1">
        <f t="shared" si="163"/>
        <v>0</v>
      </c>
      <c r="AU347" s="1">
        <f t="shared" si="148"/>
        <v>0</v>
      </c>
      <c r="AV347" s="9">
        <f t="shared" si="159"/>
        <v>0</v>
      </c>
      <c r="AW347" s="9">
        <f t="shared" si="149"/>
        <v>0</v>
      </c>
      <c r="AX347" s="9">
        <f t="shared" si="150"/>
        <v>0</v>
      </c>
      <c r="AY347" s="9">
        <f t="shared" si="151"/>
        <v>0</v>
      </c>
      <c r="AZ347" s="9">
        <f t="shared" si="152"/>
        <v>0</v>
      </c>
      <c r="BA347" s="1" t="e">
        <f t="shared" si="160"/>
        <v>#N/A</v>
      </c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M347" s="74"/>
      <c r="BT347" s="7"/>
      <c r="BU347" s="7"/>
      <c r="BV347" s="7"/>
      <c r="BW347" s="7"/>
      <c r="BX347" s="7"/>
      <c r="CA347" s="7"/>
      <c r="CB347" s="7"/>
      <c r="CC347" s="7"/>
      <c r="CD347" s="7"/>
      <c r="CE347" s="7"/>
      <c r="CF347" s="7"/>
      <c r="CG347" s="7"/>
    </row>
    <row r="348" spans="1:85" s="1" customFormat="1" x14ac:dyDescent="0.3">
      <c r="A348" s="7"/>
      <c r="B348" s="1">
        <f t="shared" si="141"/>
        <v>476</v>
      </c>
      <c r="C348" s="3">
        <v>149</v>
      </c>
      <c r="D348" s="3">
        <v>1522</v>
      </c>
      <c r="E348" s="3">
        <v>3</v>
      </c>
      <c r="F348" s="3">
        <v>0</v>
      </c>
      <c r="G348" s="3">
        <v>473</v>
      </c>
      <c r="H348" s="3">
        <v>0</v>
      </c>
      <c r="I348" s="3">
        <v>0</v>
      </c>
      <c r="J348" s="80">
        <v>0</v>
      </c>
      <c r="K348" s="80">
        <v>0</v>
      </c>
      <c r="L348" s="80">
        <v>0</v>
      </c>
      <c r="M348" s="11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116"/>
      <c r="Z348" s="3"/>
      <c r="AA348" s="1">
        <f t="shared" si="153"/>
        <v>1522</v>
      </c>
      <c r="AB348" s="1">
        <f t="shared" si="153"/>
        <v>3</v>
      </c>
      <c r="AC348" s="1">
        <f t="shared" si="154"/>
        <v>473</v>
      </c>
      <c r="AD348" s="1">
        <f t="shared" si="155"/>
        <v>0</v>
      </c>
      <c r="AE348" s="1">
        <f t="shared" si="161"/>
        <v>0</v>
      </c>
      <c r="AF348" s="1">
        <f t="shared" si="156"/>
        <v>0</v>
      </c>
      <c r="AG348" s="1">
        <f t="shared" si="156"/>
        <v>0</v>
      </c>
      <c r="AH348" s="1">
        <f t="shared" si="156"/>
        <v>0</v>
      </c>
      <c r="AI348" s="1">
        <f t="shared" si="162"/>
        <v>0</v>
      </c>
      <c r="AJ348" s="9">
        <f t="shared" si="142"/>
        <v>0</v>
      </c>
      <c r="AK348" s="9">
        <f t="shared" si="143"/>
        <v>9.5200000000000007E-3</v>
      </c>
      <c r="AL348" s="9">
        <f t="shared" si="144"/>
        <v>6.0000000000000002E-5</v>
      </c>
      <c r="AM348" s="9">
        <f t="shared" si="145"/>
        <v>9.4599999999999997E-3</v>
      </c>
      <c r="AN348" s="9">
        <f t="shared" si="146"/>
        <v>0</v>
      </c>
      <c r="AO348" s="9">
        <f t="shared" si="147"/>
        <v>0</v>
      </c>
      <c r="AP348" s="1">
        <f t="shared" si="157"/>
        <v>0</v>
      </c>
      <c r="AQ348" s="1">
        <f t="shared" si="157"/>
        <v>0</v>
      </c>
      <c r="AS348" s="1">
        <f t="shared" si="158"/>
        <v>0</v>
      </c>
      <c r="AT348" s="1">
        <f t="shared" si="163"/>
        <v>0</v>
      </c>
      <c r="AU348" s="1">
        <f t="shared" si="148"/>
        <v>0</v>
      </c>
      <c r="AV348" s="9">
        <f t="shared" si="159"/>
        <v>0</v>
      </c>
      <c r="AW348" s="9">
        <f t="shared" si="149"/>
        <v>0</v>
      </c>
      <c r="AX348" s="9">
        <f t="shared" si="150"/>
        <v>0</v>
      </c>
      <c r="AY348" s="9">
        <f t="shared" si="151"/>
        <v>0</v>
      </c>
      <c r="AZ348" s="9">
        <f t="shared" si="152"/>
        <v>0</v>
      </c>
      <c r="BA348" s="1" t="e">
        <f t="shared" si="160"/>
        <v>#N/A</v>
      </c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M348" s="74"/>
      <c r="BT348" s="7"/>
      <c r="BU348" s="7"/>
      <c r="BV348" s="7"/>
      <c r="BW348" s="7"/>
      <c r="BX348" s="7"/>
      <c r="CA348" s="7"/>
      <c r="CB348" s="7"/>
      <c r="CC348" s="7"/>
      <c r="CD348" s="7"/>
      <c r="CE348" s="7"/>
      <c r="CF348" s="7"/>
      <c r="CG348" s="7"/>
    </row>
    <row r="349" spans="1:85" s="1" customFormat="1" x14ac:dyDescent="0.3">
      <c r="A349" s="7"/>
      <c r="B349" s="1">
        <f t="shared" si="141"/>
        <v>476</v>
      </c>
      <c r="C349" s="3">
        <v>150</v>
      </c>
      <c r="D349" s="3">
        <v>1522</v>
      </c>
      <c r="E349" s="3">
        <v>3</v>
      </c>
      <c r="F349" s="3">
        <v>0</v>
      </c>
      <c r="G349" s="3">
        <v>473</v>
      </c>
      <c r="H349" s="3">
        <v>0</v>
      </c>
      <c r="I349" s="3">
        <v>0</v>
      </c>
      <c r="J349" s="80">
        <v>0</v>
      </c>
      <c r="K349" s="80">
        <v>0</v>
      </c>
      <c r="L349" s="80">
        <v>0</v>
      </c>
      <c r="M349" s="11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116"/>
      <c r="Z349" s="3"/>
      <c r="AA349" s="1">
        <f t="shared" si="153"/>
        <v>1522</v>
      </c>
      <c r="AB349" s="1">
        <f t="shared" si="153"/>
        <v>3</v>
      </c>
      <c r="AC349" s="1">
        <f t="shared" si="154"/>
        <v>473</v>
      </c>
      <c r="AD349" s="1">
        <f t="shared" si="155"/>
        <v>0</v>
      </c>
      <c r="AE349" s="1">
        <f t="shared" si="161"/>
        <v>0</v>
      </c>
      <c r="AF349" s="1">
        <f t="shared" si="156"/>
        <v>0</v>
      </c>
      <c r="AG349" s="1">
        <f t="shared" si="156"/>
        <v>0</v>
      </c>
      <c r="AH349" s="1">
        <f t="shared" si="156"/>
        <v>0</v>
      </c>
      <c r="AI349" s="1">
        <f t="shared" si="162"/>
        <v>0</v>
      </c>
      <c r="AJ349" s="9">
        <f t="shared" si="142"/>
        <v>0</v>
      </c>
      <c r="AK349" s="9">
        <f t="shared" si="143"/>
        <v>9.5200000000000007E-3</v>
      </c>
      <c r="AL349" s="9">
        <f t="shared" si="144"/>
        <v>6.0000000000000002E-5</v>
      </c>
      <c r="AM349" s="9">
        <f t="shared" si="145"/>
        <v>9.4599999999999997E-3</v>
      </c>
      <c r="AN349" s="9">
        <f t="shared" si="146"/>
        <v>0</v>
      </c>
      <c r="AO349" s="9">
        <f t="shared" si="147"/>
        <v>0</v>
      </c>
      <c r="AP349" s="1">
        <f t="shared" si="157"/>
        <v>0</v>
      </c>
      <c r="AQ349" s="1">
        <f t="shared" si="157"/>
        <v>0</v>
      </c>
      <c r="AS349" s="1">
        <f t="shared" si="158"/>
        <v>0</v>
      </c>
      <c r="AT349" s="1">
        <f t="shared" si="163"/>
        <v>0</v>
      </c>
      <c r="AU349" s="1">
        <f t="shared" si="148"/>
        <v>0</v>
      </c>
      <c r="AV349" s="9">
        <f t="shared" si="159"/>
        <v>0</v>
      </c>
      <c r="AW349" s="9">
        <f t="shared" si="149"/>
        <v>0</v>
      </c>
      <c r="AX349" s="9">
        <f t="shared" si="150"/>
        <v>0</v>
      </c>
      <c r="AY349" s="9">
        <f t="shared" si="151"/>
        <v>0</v>
      </c>
      <c r="AZ349" s="9">
        <f t="shared" si="152"/>
        <v>0</v>
      </c>
      <c r="BA349" s="1" t="e">
        <f t="shared" si="160"/>
        <v>#N/A</v>
      </c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M349" s="74"/>
      <c r="BT349" s="7"/>
      <c r="BU349" s="7"/>
      <c r="BV349" s="7"/>
      <c r="BW349" s="7"/>
      <c r="BX349" s="7"/>
      <c r="CA349" s="7"/>
      <c r="CB349" s="7"/>
      <c r="CC349" s="7"/>
      <c r="CD349" s="7"/>
      <c r="CE349" s="7"/>
      <c r="CF349" s="7"/>
      <c r="CG349" s="7"/>
    </row>
    <row r="350" spans="1:85" s="1" customFormat="1" x14ac:dyDescent="0.3">
      <c r="A350" s="7"/>
      <c r="B350" s="1">
        <f t="shared" si="141"/>
        <v>476</v>
      </c>
      <c r="C350" s="3">
        <v>151</v>
      </c>
      <c r="D350" s="3">
        <v>1522</v>
      </c>
      <c r="E350" s="3">
        <v>3</v>
      </c>
      <c r="F350" s="3">
        <v>0</v>
      </c>
      <c r="G350" s="3">
        <v>473</v>
      </c>
      <c r="H350" s="3">
        <v>0</v>
      </c>
      <c r="I350" s="3">
        <v>0</v>
      </c>
      <c r="J350" s="80">
        <v>0</v>
      </c>
      <c r="K350" s="80">
        <v>0</v>
      </c>
      <c r="L350" s="80">
        <v>0</v>
      </c>
      <c r="M350" s="11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116"/>
      <c r="Z350" s="3"/>
      <c r="AA350" s="1">
        <f t="shared" si="153"/>
        <v>1522</v>
      </c>
      <c r="AB350" s="1">
        <f t="shared" si="153"/>
        <v>3</v>
      </c>
      <c r="AC350" s="1">
        <f t="shared" si="154"/>
        <v>473</v>
      </c>
      <c r="AD350" s="1">
        <f t="shared" si="155"/>
        <v>0</v>
      </c>
      <c r="AE350" s="1">
        <f t="shared" si="161"/>
        <v>0</v>
      </c>
      <c r="AF350" s="1">
        <f t="shared" si="156"/>
        <v>0</v>
      </c>
      <c r="AG350" s="1">
        <f t="shared" si="156"/>
        <v>0</v>
      </c>
      <c r="AH350" s="1">
        <f t="shared" si="156"/>
        <v>0</v>
      </c>
      <c r="AI350" s="1">
        <f t="shared" si="162"/>
        <v>0</v>
      </c>
      <c r="AJ350" s="9">
        <f t="shared" si="142"/>
        <v>0</v>
      </c>
      <c r="AK350" s="9">
        <f t="shared" si="143"/>
        <v>9.5200000000000007E-3</v>
      </c>
      <c r="AL350" s="9">
        <f t="shared" si="144"/>
        <v>6.0000000000000002E-5</v>
      </c>
      <c r="AM350" s="9">
        <f t="shared" si="145"/>
        <v>9.4599999999999997E-3</v>
      </c>
      <c r="AN350" s="9">
        <f t="shared" si="146"/>
        <v>0</v>
      </c>
      <c r="AO350" s="9">
        <f t="shared" si="147"/>
        <v>0</v>
      </c>
      <c r="AP350" s="1">
        <f t="shared" si="157"/>
        <v>0</v>
      </c>
      <c r="AQ350" s="1">
        <f t="shared" si="157"/>
        <v>0</v>
      </c>
      <c r="AS350" s="1">
        <f t="shared" si="158"/>
        <v>0</v>
      </c>
      <c r="AT350" s="1">
        <f t="shared" si="163"/>
        <v>0</v>
      </c>
      <c r="AU350" s="1">
        <f t="shared" si="148"/>
        <v>0</v>
      </c>
      <c r="AV350" s="9">
        <f t="shared" si="159"/>
        <v>0</v>
      </c>
      <c r="AW350" s="9">
        <f t="shared" si="149"/>
        <v>0</v>
      </c>
      <c r="AX350" s="9">
        <f t="shared" si="150"/>
        <v>0</v>
      </c>
      <c r="AY350" s="9">
        <f t="shared" si="151"/>
        <v>0</v>
      </c>
      <c r="AZ350" s="9">
        <f t="shared" si="152"/>
        <v>0</v>
      </c>
      <c r="BA350" s="1" t="e">
        <f t="shared" si="160"/>
        <v>#N/A</v>
      </c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M350" s="74"/>
      <c r="BT350" s="7"/>
      <c r="BU350" s="7"/>
      <c r="BV350" s="7"/>
      <c r="BW350" s="7"/>
      <c r="BX350" s="7"/>
      <c r="CA350" s="7"/>
      <c r="CB350" s="7"/>
      <c r="CC350" s="7"/>
      <c r="CD350" s="7"/>
      <c r="CE350" s="7"/>
      <c r="CF350" s="7"/>
      <c r="CG350" s="7"/>
    </row>
    <row r="351" spans="1:85" s="1" customFormat="1" x14ac:dyDescent="0.3">
      <c r="A351" s="7"/>
      <c r="B351" s="1">
        <f t="shared" si="141"/>
        <v>477</v>
      </c>
      <c r="C351" s="3">
        <v>152</v>
      </c>
      <c r="D351" s="3">
        <v>1522</v>
      </c>
      <c r="E351" s="3">
        <v>3</v>
      </c>
      <c r="F351" s="3">
        <v>0</v>
      </c>
      <c r="G351" s="3">
        <v>474</v>
      </c>
      <c r="H351" s="3">
        <v>0</v>
      </c>
      <c r="I351" s="3">
        <v>0</v>
      </c>
      <c r="J351" s="80">
        <v>0</v>
      </c>
      <c r="K351" s="80">
        <v>0</v>
      </c>
      <c r="L351" s="80">
        <v>0</v>
      </c>
      <c r="M351" s="11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116"/>
      <c r="Z351" s="3"/>
      <c r="AA351" s="1">
        <f t="shared" si="153"/>
        <v>1522</v>
      </c>
      <c r="AB351" s="1">
        <f t="shared" si="153"/>
        <v>3</v>
      </c>
      <c r="AC351" s="1">
        <f t="shared" si="154"/>
        <v>474</v>
      </c>
      <c r="AD351" s="1">
        <f t="shared" si="155"/>
        <v>0</v>
      </c>
      <c r="AE351" s="1">
        <f t="shared" si="161"/>
        <v>0</v>
      </c>
      <c r="AF351" s="1">
        <f t="shared" si="156"/>
        <v>1</v>
      </c>
      <c r="AG351" s="1">
        <f t="shared" si="156"/>
        <v>0</v>
      </c>
      <c r="AH351" s="1">
        <f t="shared" si="156"/>
        <v>0</v>
      </c>
      <c r="AI351" s="1">
        <f t="shared" si="162"/>
        <v>1</v>
      </c>
      <c r="AJ351" s="9">
        <f t="shared" si="142"/>
        <v>0</v>
      </c>
      <c r="AK351" s="9">
        <f t="shared" si="143"/>
        <v>9.5399999999999999E-3</v>
      </c>
      <c r="AL351" s="9">
        <f t="shared" si="144"/>
        <v>6.0000000000000002E-5</v>
      </c>
      <c r="AM351" s="9">
        <f t="shared" si="145"/>
        <v>9.4800000000000006E-3</v>
      </c>
      <c r="AN351" s="9">
        <f t="shared" si="146"/>
        <v>0</v>
      </c>
      <c r="AO351" s="9">
        <f t="shared" si="147"/>
        <v>2.0000000000000002E-5</v>
      </c>
      <c r="AP351" s="1">
        <f t="shared" si="157"/>
        <v>0</v>
      </c>
      <c r="AQ351" s="1">
        <f t="shared" si="157"/>
        <v>0</v>
      </c>
      <c r="AS351" s="1">
        <f t="shared" si="158"/>
        <v>0</v>
      </c>
      <c r="AT351" s="1">
        <f t="shared" si="163"/>
        <v>0</v>
      </c>
      <c r="AU351" s="1">
        <f t="shared" si="148"/>
        <v>0</v>
      </c>
      <c r="AV351" s="9">
        <f t="shared" si="159"/>
        <v>0</v>
      </c>
      <c r="AW351" s="9">
        <f t="shared" si="149"/>
        <v>0</v>
      </c>
      <c r="AX351" s="9">
        <f t="shared" si="150"/>
        <v>0</v>
      </c>
      <c r="AY351" s="9">
        <f t="shared" si="151"/>
        <v>0</v>
      </c>
      <c r="AZ351" s="9">
        <f t="shared" si="152"/>
        <v>0</v>
      </c>
      <c r="BA351" s="1" t="e">
        <f t="shared" si="160"/>
        <v>#N/A</v>
      </c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M351" s="74"/>
      <c r="BT351" s="7"/>
      <c r="BU351" s="7"/>
      <c r="BV351" s="7"/>
      <c r="BW351" s="7"/>
      <c r="BX351" s="7"/>
      <c r="CA351" s="7"/>
      <c r="CB351" s="7"/>
      <c r="CC351" s="7"/>
      <c r="CD351" s="7"/>
      <c r="CE351" s="7"/>
      <c r="CF351" s="7"/>
      <c r="CG351" s="7"/>
    </row>
    <row r="352" spans="1:85" s="1" customFormat="1" x14ac:dyDescent="0.3">
      <c r="A352" s="7"/>
      <c r="B352" s="1">
        <f t="shared" si="141"/>
        <v>477</v>
      </c>
      <c r="C352" s="3">
        <v>153</v>
      </c>
      <c r="D352" s="3">
        <v>1522</v>
      </c>
      <c r="E352" s="3">
        <v>3</v>
      </c>
      <c r="F352" s="3">
        <v>0</v>
      </c>
      <c r="G352" s="3">
        <v>474</v>
      </c>
      <c r="H352" s="3">
        <v>0</v>
      </c>
      <c r="I352" s="3">
        <v>0</v>
      </c>
      <c r="J352" s="80">
        <v>0</v>
      </c>
      <c r="K352" s="80">
        <v>0</v>
      </c>
      <c r="L352" s="80">
        <v>0</v>
      </c>
      <c r="M352" s="11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116"/>
      <c r="Z352" s="3"/>
      <c r="AA352" s="1">
        <f t="shared" si="153"/>
        <v>1522</v>
      </c>
      <c r="AB352" s="1">
        <f t="shared" si="153"/>
        <v>3</v>
      </c>
      <c r="AC352" s="1">
        <f t="shared" si="154"/>
        <v>474</v>
      </c>
      <c r="AD352" s="1">
        <f t="shared" si="155"/>
        <v>0</v>
      </c>
      <c r="AE352" s="1">
        <f t="shared" si="161"/>
        <v>0</v>
      </c>
      <c r="AF352" s="1">
        <f t="shared" si="156"/>
        <v>0</v>
      </c>
      <c r="AG352" s="1">
        <f t="shared" si="156"/>
        <v>0</v>
      </c>
      <c r="AH352" s="1">
        <f t="shared" si="156"/>
        <v>0</v>
      </c>
      <c r="AI352" s="1">
        <f t="shared" si="162"/>
        <v>0</v>
      </c>
      <c r="AJ352" s="9">
        <f t="shared" si="142"/>
        <v>0</v>
      </c>
      <c r="AK352" s="9">
        <f t="shared" si="143"/>
        <v>9.5399999999999999E-3</v>
      </c>
      <c r="AL352" s="9">
        <f t="shared" si="144"/>
        <v>6.0000000000000002E-5</v>
      </c>
      <c r="AM352" s="9">
        <f t="shared" si="145"/>
        <v>9.4800000000000006E-3</v>
      </c>
      <c r="AN352" s="9">
        <f t="shared" si="146"/>
        <v>0</v>
      </c>
      <c r="AO352" s="9">
        <f t="shared" si="147"/>
        <v>0</v>
      </c>
      <c r="AP352" s="1">
        <f t="shared" si="157"/>
        <v>0</v>
      </c>
      <c r="AQ352" s="1">
        <f t="shared" si="157"/>
        <v>0</v>
      </c>
      <c r="AS352" s="1">
        <f t="shared" si="158"/>
        <v>0</v>
      </c>
      <c r="AT352" s="1">
        <f t="shared" si="163"/>
        <v>0</v>
      </c>
      <c r="AU352" s="1">
        <f t="shared" si="148"/>
        <v>0</v>
      </c>
      <c r="AV352" s="9">
        <f t="shared" si="159"/>
        <v>0</v>
      </c>
      <c r="AW352" s="9">
        <f t="shared" si="149"/>
        <v>0</v>
      </c>
      <c r="AX352" s="9">
        <f t="shared" si="150"/>
        <v>0</v>
      </c>
      <c r="AY352" s="9">
        <f t="shared" si="151"/>
        <v>0</v>
      </c>
      <c r="AZ352" s="9">
        <f t="shared" si="152"/>
        <v>0</v>
      </c>
      <c r="BA352" s="1" t="e">
        <f t="shared" si="160"/>
        <v>#N/A</v>
      </c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M352" s="74"/>
      <c r="BT352" s="7"/>
      <c r="BU352" s="7"/>
      <c r="BV352" s="7"/>
      <c r="BW352" s="7"/>
      <c r="BX352" s="7"/>
      <c r="CA352" s="7"/>
      <c r="CB352" s="7"/>
      <c r="CC352" s="7"/>
      <c r="CD352" s="7"/>
      <c r="CE352" s="7"/>
      <c r="CF352" s="7"/>
      <c r="CG352" s="7"/>
    </row>
    <row r="353" spans="1:85" s="1" customFormat="1" x14ac:dyDescent="0.3">
      <c r="A353" s="7"/>
      <c r="B353" s="1">
        <f t="shared" si="141"/>
        <v>477</v>
      </c>
      <c r="C353" s="3">
        <v>154</v>
      </c>
      <c r="D353" s="3">
        <v>1522</v>
      </c>
      <c r="E353" s="3">
        <v>3</v>
      </c>
      <c r="F353" s="3">
        <v>0</v>
      </c>
      <c r="G353" s="3">
        <v>474</v>
      </c>
      <c r="H353" s="3">
        <v>0</v>
      </c>
      <c r="I353" s="3">
        <v>0</v>
      </c>
      <c r="J353" s="80">
        <v>0</v>
      </c>
      <c r="K353" s="80">
        <v>0</v>
      </c>
      <c r="L353" s="80">
        <v>0</v>
      </c>
      <c r="M353" s="11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116"/>
      <c r="Z353" s="3"/>
      <c r="AA353" s="1">
        <f t="shared" si="153"/>
        <v>1522</v>
      </c>
      <c r="AB353" s="1">
        <f t="shared" si="153"/>
        <v>3</v>
      </c>
      <c r="AC353" s="1">
        <f t="shared" si="154"/>
        <v>474</v>
      </c>
      <c r="AD353" s="1">
        <f t="shared" si="155"/>
        <v>0</v>
      </c>
      <c r="AE353" s="1">
        <f t="shared" si="161"/>
        <v>0</v>
      </c>
      <c r="AF353" s="1">
        <f t="shared" si="156"/>
        <v>0</v>
      </c>
      <c r="AG353" s="1">
        <f t="shared" si="156"/>
        <v>0</v>
      </c>
      <c r="AH353" s="1">
        <f t="shared" si="156"/>
        <v>0</v>
      </c>
      <c r="AI353" s="1">
        <f t="shared" si="162"/>
        <v>0</v>
      </c>
      <c r="AJ353" s="9">
        <f t="shared" si="142"/>
        <v>0</v>
      </c>
      <c r="AK353" s="9">
        <f t="shared" si="143"/>
        <v>9.5399999999999999E-3</v>
      </c>
      <c r="AL353" s="9">
        <f t="shared" si="144"/>
        <v>6.0000000000000002E-5</v>
      </c>
      <c r="AM353" s="9">
        <f t="shared" si="145"/>
        <v>9.4800000000000006E-3</v>
      </c>
      <c r="AN353" s="9">
        <f t="shared" si="146"/>
        <v>0</v>
      </c>
      <c r="AO353" s="9">
        <f t="shared" si="147"/>
        <v>0</v>
      </c>
      <c r="AP353" s="1">
        <f t="shared" si="157"/>
        <v>0</v>
      </c>
      <c r="AQ353" s="1">
        <f t="shared" si="157"/>
        <v>0</v>
      </c>
      <c r="AS353" s="1">
        <f t="shared" si="158"/>
        <v>0</v>
      </c>
      <c r="AT353" s="1">
        <f t="shared" si="163"/>
        <v>0</v>
      </c>
      <c r="AU353" s="1">
        <f t="shared" si="148"/>
        <v>0</v>
      </c>
      <c r="AV353" s="9">
        <f t="shared" si="159"/>
        <v>0</v>
      </c>
      <c r="AW353" s="9">
        <f t="shared" si="149"/>
        <v>0</v>
      </c>
      <c r="AX353" s="9">
        <f t="shared" si="150"/>
        <v>0</v>
      </c>
      <c r="AY353" s="9">
        <f t="shared" si="151"/>
        <v>0</v>
      </c>
      <c r="AZ353" s="9">
        <f t="shared" si="152"/>
        <v>0</v>
      </c>
      <c r="BA353" s="1" t="e">
        <f t="shared" si="160"/>
        <v>#N/A</v>
      </c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M353" s="74"/>
      <c r="BT353" s="7"/>
      <c r="BU353" s="7"/>
      <c r="BV353" s="7"/>
      <c r="BW353" s="7"/>
      <c r="BX353" s="7"/>
      <c r="CA353" s="7"/>
      <c r="CB353" s="7"/>
      <c r="CC353" s="7"/>
      <c r="CD353" s="7"/>
      <c r="CE353" s="7"/>
      <c r="CF353" s="7"/>
      <c r="CG353" s="7"/>
    </row>
    <row r="354" spans="1:85" s="1" customFormat="1" x14ac:dyDescent="0.3">
      <c r="A354" s="7"/>
      <c r="B354" s="1">
        <f t="shared" si="141"/>
        <v>476</v>
      </c>
      <c r="C354" s="3">
        <v>155</v>
      </c>
      <c r="D354" s="3">
        <v>1522</v>
      </c>
      <c r="E354" s="3">
        <v>2</v>
      </c>
      <c r="F354" s="3">
        <v>0</v>
      </c>
      <c r="G354" s="3">
        <v>474</v>
      </c>
      <c r="H354" s="3">
        <v>0</v>
      </c>
      <c r="I354" s="3">
        <v>0</v>
      </c>
      <c r="J354" s="80">
        <v>0</v>
      </c>
      <c r="K354" s="80">
        <v>0</v>
      </c>
      <c r="L354" s="80">
        <v>0</v>
      </c>
      <c r="M354" s="11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116"/>
      <c r="Z354" s="3"/>
      <c r="AA354" s="1">
        <f t="shared" si="153"/>
        <v>1522</v>
      </c>
      <c r="AB354" s="1">
        <f t="shared" si="153"/>
        <v>2</v>
      </c>
      <c r="AC354" s="1">
        <f t="shared" si="154"/>
        <v>474</v>
      </c>
      <c r="AD354" s="1">
        <f t="shared" si="155"/>
        <v>0</v>
      </c>
      <c r="AE354" s="1">
        <f t="shared" si="161"/>
        <v>-1</v>
      </c>
      <c r="AF354" s="1">
        <f t="shared" si="156"/>
        <v>0</v>
      </c>
      <c r="AG354" s="1">
        <f t="shared" si="156"/>
        <v>0</v>
      </c>
      <c r="AH354" s="1">
        <f t="shared" si="156"/>
        <v>0</v>
      </c>
      <c r="AI354" s="1">
        <f t="shared" si="162"/>
        <v>-1</v>
      </c>
      <c r="AJ354" s="9">
        <f t="shared" si="142"/>
        <v>0</v>
      </c>
      <c r="AK354" s="9">
        <f t="shared" si="143"/>
        <v>9.5200000000000007E-3</v>
      </c>
      <c r="AL354" s="9">
        <f t="shared" si="144"/>
        <v>4.0000000000000003E-5</v>
      </c>
      <c r="AM354" s="9">
        <f t="shared" si="145"/>
        <v>9.4800000000000006E-3</v>
      </c>
      <c r="AN354" s="9">
        <f t="shared" si="146"/>
        <v>0</v>
      </c>
      <c r="AO354" s="9">
        <f t="shared" si="147"/>
        <v>-2.0000000000000002E-5</v>
      </c>
      <c r="AP354" s="1">
        <f t="shared" si="157"/>
        <v>0</v>
      </c>
      <c r="AQ354" s="1">
        <f t="shared" si="157"/>
        <v>0</v>
      </c>
      <c r="AS354" s="1">
        <f t="shared" si="158"/>
        <v>0</v>
      </c>
      <c r="AT354" s="1">
        <f t="shared" si="163"/>
        <v>0</v>
      </c>
      <c r="AU354" s="1">
        <f t="shared" si="148"/>
        <v>0</v>
      </c>
      <c r="AV354" s="9">
        <f t="shared" si="159"/>
        <v>0</v>
      </c>
      <c r="AW354" s="9">
        <f t="shared" si="149"/>
        <v>0</v>
      </c>
      <c r="AX354" s="9">
        <f t="shared" si="150"/>
        <v>0</v>
      </c>
      <c r="AY354" s="9">
        <f t="shared" si="151"/>
        <v>0</v>
      </c>
      <c r="AZ354" s="9">
        <f t="shared" si="152"/>
        <v>0</v>
      </c>
      <c r="BA354" s="1" t="e">
        <f t="shared" si="160"/>
        <v>#N/A</v>
      </c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M354" s="74"/>
      <c r="BT354" s="7"/>
      <c r="BU354" s="7"/>
      <c r="BV354" s="7"/>
      <c r="BW354" s="7"/>
      <c r="BX354" s="7"/>
      <c r="CA354" s="7"/>
      <c r="CB354" s="7"/>
      <c r="CC354" s="7"/>
      <c r="CD354" s="7"/>
      <c r="CE354" s="7"/>
      <c r="CF354" s="7"/>
      <c r="CG354" s="7"/>
    </row>
    <row r="355" spans="1:85" s="1" customFormat="1" x14ac:dyDescent="0.3">
      <c r="A355" s="7"/>
      <c r="B355" s="1">
        <f t="shared" si="141"/>
        <v>476</v>
      </c>
      <c r="C355" s="3">
        <v>156</v>
      </c>
      <c r="D355" s="3">
        <v>1522</v>
      </c>
      <c r="E355" s="3">
        <v>2</v>
      </c>
      <c r="F355" s="3">
        <v>0</v>
      </c>
      <c r="G355" s="3">
        <v>474</v>
      </c>
      <c r="H355" s="3">
        <v>0</v>
      </c>
      <c r="I355" s="3">
        <v>0</v>
      </c>
      <c r="J355" s="80">
        <v>0</v>
      </c>
      <c r="K355" s="80">
        <v>0</v>
      </c>
      <c r="L355" s="80">
        <v>0</v>
      </c>
      <c r="M355" s="11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116"/>
      <c r="Z355" s="3"/>
      <c r="AA355" s="1">
        <f t="shared" si="153"/>
        <v>1522</v>
      </c>
      <c r="AB355" s="1">
        <f t="shared" si="153"/>
        <v>2</v>
      </c>
      <c r="AC355" s="1">
        <f t="shared" si="154"/>
        <v>474</v>
      </c>
      <c r="AD355" s="1">
        <f t="shared" si="155"/>
        <v>0</v>
      </c>
      <c r="AE355" s="1">
        <f t="shared" si="161"/>
        <v>0</v>
      </c>
      <c r="AF355" s="1">
        <f t="shared" si="156"/>
        <v>0</v>
      </c>
      <c r="AG355" s="1">
        <f t="shared" si="156"/>
        <v>0</v>
      </c>
      <c r="AH355" s="1">
        <f t="shared" si="156"/>
        <v>0</v>
      </c>
      <c r="AI355" s="1">
        <f t="shared" si="162"/>
        <v>0</v>
      </c>
      <c r="AJ355" s="9">
        <f t="shared" si="142"/>
        <v>0</v>
      </c>
      <c r="AK355" s="9">
        <f t="shared" si="143"/>
        <v>9.5200000000000007E-3</v>
      </c>
      <c r="AL355" s="9">
        <f t="shared" si="144"/>
        <v>4.0000000000000003E-5</v>
      </c>
      <c r="AM355" s="9">
        <f t="shared" si="145"/>
        <v>9.4800000000000006E-3</v>
      </c>
      <c r="AN355" s="9">
        <f t="shared" si="146"/>
        <v>0</v>
      </c>
      <c r="AO355" s="9">
        <f t="shared" si="147"/>
        <v>0</v>
      </c>
      <c r="AP355" s="1">
        <f t="shared" si="157"/>
        <v>0</v>
      </c>
      <c r="AQ355" s="1">
        <f t="shared" si="157"/>
        <v>0</v>
      </c>
      <c r="AS355" s="1">
        <f t="shared" si="158"/>
        <v>0</v>
      </c>
      <c r="AT355" s="1">
        <f t="shared" si="163"/>
        <v>0</v>
      </c>
      <c r="AU355" s="1">
        <f t="shared" si="148"/>
        <v>0</v>
      </c>
      <c r="AV355" s="9">
        <f t="shared" si="159"/>
        <v>0</v>
      </c>
      <c r="AW355" s="9">
        <f t="shared" si="149"/>
        <v>0</v>
      </c>
      <c r="AX355" s="9">
        <f t="shared" si="150"/>
        <v>0</v>
      </c>
      <c r="AY355" s="9">
        <f t="shared" si="151"/>
        <v>0</v>
      </c>
      <c r="AZ355" s="9">
        <f t="shared" si="152"/>
        <v>0</v>
      </c>
      <c r="BA355" s="1" t="e">
        <f t="shared" si="160"/>
        <v>#N/A</v>
      </c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M355" s="74"/>
      <c r="BT355" s="7"/>
      <c r="BU355" s="7"/>
      <c r="BV355" s="7"/>
      <c r="BW355" s="7"/>
      <c r="BX355" s="7"/>
      <c r="CA355" s="7"/>
      <c r="CB355" s="7"/>
      <c r="CC355" s="7"/>
      <c r="CD355" s="7"/>
      <c r="CE355" s="7"/>
      <c r="CF355" s="7"/>
      <c r="CG355" s="7"/>
    </row>
    <row r="356" spans="1:85" s="1" customFormat="1" x14ac:dyDescent="0.3">
      <c r="A356" s="7"/>
      <c r="B356" s="1">
        <f t="shared" si="141"/>
        <v>476</v>
      </c>
      <c r="C356" s="3">
        <v>157</v>
      </c>
      <c r="D356" s="3">
        <v>1522</v>
      </c>
      <c r="E356" s="3">
        <v>2</v>
      </c>
      <c r="F356" s="3">
        <v>0</v>
      </c>
      <c r="G356" s="3">
        <v>474</v>
      </c>
      <c r="H356" s="3">
        <v>0</v>
      </c>
      <c r="I356" s="3">
        <v>0</v>
      </c>
      <c r="J356" s="80">
        <v>0</v>
      </c>
      <c r="K356" s="80">
        <v>0</v>
      </c>
      <c r="L356" s="80">
        <v>0</v>
      </c>
      <c r="M356" s="11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116"/>
      <c r="Z356" s="3"/>
      <c r="AA356" s="1">
        <f t="shared" si="153"/>
        <v>1522</v>
      </c>
      <c r="AB356" s="1">
        <f t="shared" si="153"/>
        <v>2</v>
      </c>
      <c r="AC356" s="1">
        <f t="shared" si="154"/>
        <v>474</v>
      </c>
      <c r="AD356" s="1">
        <f t="shared" si="155"/>
        <v>0</v>
      </c>
      <c r="AE356" s="1">
        <f t="shared" si="161"/>
        <v>0</v>
      </c>
      <c r="AF356" s="1">
        <f t="shared" si="156"/>
        <v>0</v>
      </c>
      <c r="AG356" s="1">
        <f t="shared" si="156"/>
        <v>0</v>
      </c>
      <c r="AH356" s="1">
        <f t="shared" si="156"/>
        <v>0</v>
      </c>
      <c r="AI356" s="1">
        <f t="shared" si="162"/>
        <v>0</v>
      </c>
      <c r="AJ356" s="9">
        <f t="shared" si="142"/>
        <v>0</v>
      </c>
      <c r="AK356" s="9">
        <f t="shared" si="143"/>
        <v>9.5200000000000007E-3</v>
      </c>
      <c r="AL356" s="9">
        <f t="shared" si="144"/>
        <v>4.0000000000000003E-5</v>
      </c>
      <c r="AM356" s="9">
        <f t="shared" si="145"/>
        <v>9.4800000000000006E-3</v>
      </c>
      <c r="AN356" s="9">
        <f t="shared" si="146"/>
        <v>0</v>
      </c>
      <c r="AO356" s="9">
        <f t="shared" si="147"/>
        <v>0</v>
      </c>
      <c r="AP356" s="1">
        <f t="shared" si="157"/>
        <v>0</v>
      </c>
      <c r="AQ356" s="1">
        <f t="shared" si="157"/>
        <v>0</v>
      </c>
      <c r="AS356" s="1">
        <f t="shared" si="158"/>
        <v>0</v>
      </c>
      <c r="AT356" s="1">
        <f t="shared" si="163"/>
        <v>0</v>
      </c>
      <c r="AU356" s="1">
        <f t="shared" si="148"/>
        <v>0</v>
      </c>
      <c r="AV356" s="9">
        <f t="shared" si="159"/>
        <v>0</v>
      </c>
      <c r="AW356" s="9">
        <f t="shared" si="149"/>
        <v>0</v>
      </c>
      <c r="AX356" s="9">
        <f t="shared" si="150"/>
        <v>0</v>
      </c>
      <c r="AY356" s="9">
        <f t="shared" si="151"/>
        <v>0</v>
      </c>
      <c r="AZ356" s="9">
        <f t="shared" si="152"/>
        <v>0</v>
      </c>
      <c r="BA356" s="1" t="e">
        <f t="shared" si="160"/>
        <v>#N/A</v>
      </c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M356" s="74"/>
      <c r="BT356" s="7"/>
      <c r="BU356" s="7"/>
      <c r="BV356" s="7"/>
      <c r="BW356" s="7"/>
      <c r="BX356" s="7"/>
      <c r="CA356" s="7"/>
      <c r="CB356" s="7"/>
      <c r="CC356" s="7"/>
      <c r="CD356" s="7"/>
      <c r="CE356" s="7"/>
      <c r="CF356" s="7"/>
      <c r="CG356" s="7"/>
    </row>
    <row r="357" spans="1:85" s="1" customFormat="1" x14ac:dyDescent="0.3">
      <c r="A357" s="7"/>
      <c r="B357" s="1">
        <f t="shared" si="141"/>
        <v>476</v>
      </c>
      <c r="C357" s="3">
        <v>158</v>
      </c>
      <c r="D357" s="3">
        <v>1522</v>
      </c>
      <c r="E357" s="3">
        <v>2</v>
      </c>
      <c r="F357" s="3">
        <v>0</v>
      </c>
      <c r="G357" s="3">
        <v>474</v>
      </c>
      <c r="H357" s="3">
        <v>0</v>
      </c>
      <c r="I357" s="3">
        <v>0</v>
      </c>
      <c r="J357" s="80">
        <v>0</v>
      </c>
      <c r="K357" s="80">
        <v>0</v>
      </c>
      <c r="L357" s="80">
        <v>0</v>
      </c>
      <c r="M357" s="11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116"/>
      <c r="Z357" s="3"/>
      <c r="AA357" s="1">
        <f t="shared" si="153"/>
        <v>1522</v>
      </c>
      <c r="AB357" s="1">
        <f t="shared" si="153"/>
        <v>2</v>
      </c>
      <c r="AC357" s="1">
        <f t="shared" si="154"/>
        <v>474</v>
      </c>
      <c r="AD357" s="1">
        <f t="shared" si="155"/>
        <v>0</v>
      </c>
      <c r="AE357" s="1">
        <f t="shared" si="161"/>
        <v>0</v>
      </c>
      <c r="AF357" s="1">
        <f t="shared" si="156"/>
        <v>0</v>
      </c>
      <c r="AG357" s="1">
        <f t="shared" si="156"/>
        <v>0</v>
      </c>
      <c r="AH357" s="1">
        <f t="shared" si="156"/>
        <v>0</v>
      </c>
      <c r="AI357" s="1">
        <f t="shared" si="162"/>
        <v>0</v>
      </c>
      <c r="AJ357" s="9">
        <f t="shared" si="142"/>
        <v>0</v>
      </c>
      <c r="AK357" s="9">
        <f t="shared" si="143"/>
        <v>9.5200000000000007E-3</v>
      </c>
      <c r="AL357" s="9">
        <f t="shared" si="144"/>
        <v>4.0000000000000003E-5</v>
      </c>
      <c r="AM357" s="9">
        <f t="shared" si="145"/>
        <v>9.4800000000000006E-3</v>
      </c>
      <c r="AN357" s="9">
        <f t="shared" si="146"/>
        <v>0</v>
      </c>
      <c r="AO357" s="9">
        <f t="shared" si="147"/>
        <v>0</v>
      </c>
      <c r="AP357" s="1">
        <f t="shared" si="157"/>
        <v>0</v>
      </c>
      <c r="AQ357" s="1">
        <f t="shared" si="157"/>
        <v>0</v>
      </c>
      <c r="AS357" s="1">
        <f t="shared" si="158"/>
        <v>0</v>
      </c>
      <c r="AT357" s="1">
        <f t="shared" si="163"/>
        <v>0</v>
      </c>
      <c r="AU357" s="1">
        <f t="shared" si="148"/>
        <v>0</v>
      </c>
      <c r="AV357" s="9">
        <f t="shared" si="159"/>
        <v>0</v>
      </c>
      <c r="AW357" s="9">
        <f t="shared" si="149"/>
        <v>0</v>
      </c>
      <c r="AX357" s="9">
        <f t="shared" si="150"/>
        <v>0</v>
      </c>
      <c r="AY357" s="9">
        <f t="shared" si="151"/>
        <v>0</v>
      </c>
      <c r="AZ357" s="9">
        <f t="shared" si="152"/>
        <v>0</v>
      </c>
      <c r="BA357" s="1" t="e">
        <f t="shared" si="160"/>
        <v>#N/A</v>
      </c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M357" s="74"/>
      <c r="BT357" s="7"/>
      <c r="BU357" s="7"/>
      <c r="BV357" s="7"/>
      <c r="BW357" s="7"/>
      <c r="BX357" s="7"/>
      <c r="CA357" s="7"/>
      <c r="CB357" s="7"/>
      <c r="CC357" s="7"/>
      <c r="CD357" s="7"/>
      <c r="CE357" s="7"/>
      <c r="CF357" s="7"/>
      <c r="CG357" s="7"/>
    </row>
    <row r="358" spans="1:85" s="1" customFormat="1" x14ac:dyDescent="0.3">
      <c r="A358" s="7"/>
      <c r="B358" s="1">
        <f t="shared" si="141"/>
        <v>477</v>
      </c>
      <c r="C358" s="3">
        <v>159</v>
      </c>
      <c r="D358" s="3">
        <v>1522</v>
      </c>
      <c r="E358" s="3">
        <v>2</v>
      </c>
      <c r="F358" s="3">
        <v>0</v>
      </c>
      <c r="G358" s="3">
        <v>475</v>
      </c>
      <c r="H358" s="3">
        <v>0</v>
      </c>
      <c r="I358" s="3">
        <v>0</v>
      </c>
      <c r="J358" s="80">
        <v>0</v>
      </c>
      <c r="K358" s="80">
        <v>0</v>
      </c>
      <c r="L358" s="80">
        <v>0</v>
      </c>
      <c r="M358" s="11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116"/>
      <c r="Z358" s="3"/>
      <c r="AA358" s="1">
        <f t="shared" si="153"/>
        <v>1522</v>
      </c>
      <c r="AB358" s="1">
        <f t="shared" si="153"/>
        <v>2</v>
      </c>
      <c r="AC358" s="1">
        <f t="shared" si="154"/>
        <v>475</v>
      </c>
      <c r="AD358" s="1">
        <f t="shared" si="155"/>
        <v>0</v>
      </c>
      <c r="AE358" s="1">
        <f t="shared" si="161"/>
        <v>0</v>
      </c>
      <c r="AF358" s="1">
        <f t="shared" si="156"/>
        <v>1</v>
      </c>
      <c r="AG358" s="1">
        <f t="shared" si="156"/>
        <v>0</v>
      </c>
      <c r="AH358" s="1">
        <f t="shared" si="156"/>
        <v>0</v>
      </c>
      <c r="AI358" s="1">
        <f t="shared" si="162"/>
        <v>1</v>
      </c>
      <c r="AJ358" s="9">
        <f t="shared" si="142"/>
        <v>0</v>
      </c>
      <c r="AK358" s="9">
        <f t="shared" si="143"/>
        <v>9.5399999999999999E-3</v>
      </c>
      <c r="AL358" s="9">
        <f t="shared" si="144"/>
        <v>4.0000000000000003E-5</v>
      </c>
      <c r="AM358" s="9">
        <f t="shared" si="145"/>
        <v>9.4999999999999998E-3</v>
      </c>
      <c r="AN358" s="9">
        <f t="shared" si="146"/>
        <v>0</v>
      </c>
      <c r="AO358" s="9">
        <f t="shared" si="147"/>
        <v>2.0000000000000002E-5</v>
      </c>
      <c r="AP358" s="1">
        <f t="shared" si="157"/>
        <v>0</v>
      </c>
      <c r="AQ358" s="1">
        <f t="shared" si="157"/>
        <v>0</v>
      </c>
      <c r="AS358" s="1">
        <f t="shared" si="158"/>
        <v>0</v>
      </c>
      <c r="AT358" s="1">
        <f t="shared" si="163"/>
        <v>0</v>
      </c>
      <c r="AU358" s="1">
        <f t="shared" si="148"/>
        <v>0</v>
      </c>
      <c r="AV358" s="9">
        <f t="shared" si="159"/>
        <v>0</v>
      </c>
      <c r="AW358" s="9">
        <f t="shared" si="149"/>
        <v>0</v>
      </c>
      <c r="AX358" s="9">
        <f t="shared" si="150"/>
        <v>0</v>
      </c>
      <c r="AY358" s="9">
        <f t="shared" si="151"/>
        <v>0</v>
      </c>
      <c r="AZ358" s="9">
        <f t="shared" si="152"/>
        <v>0</v>
      </c>
      <c r="BA358" s="1" t="e">
        <f t="shared" si="160"/>
        <v>#N/A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M358" s="74"/>
      <c r="BT358" s="7"/>
      <c r="BU358" s="7"/>
      <c r="BV358" s="7"/>
      <c r="BW358" s="7"/>
      <c r="BX358" s="7"/>
      <c r="CA358" s="7"/>
      <c r="CB358" s="7"/>
      <c r="CC358" s="7"/>
      <c r="CD358" s="7"/>
      <c r="CE358" s="7"/>
      <c r="CF358" s="7"/>
      <c r="CG358" s="7"/>
    </row>
    <row r="359" spans="1:85" s="1" customFormat="1" x14ac:dyDescent="0.3">
      <c r="A359" s="7"/>
      <c r="B359" s="1">
        <f t="shared" si="141"/>
        <v>477</v>
      </c>
      <c r="C359" s="3">
        <v>160</v>
      </c>
      <c r="D359" s="3">
        <v>1522</v>
      </c>
      <c r="E359" s="3">
        <v>2</v>
      </c>
      <c r="F359" s="3">
        <v>0</v>
      </c>
      <c r="G359" s="3">
        <v>475</v>
      </c>
      <c r="H359" s="3">
        <v>0</v>
      </c>
      <c r="I359" s="3">
        <v>0</v>
      </c>
      <c r="J359" s="80">
        <v>0</v>
      </c>
      <c r="K359" s="80">
        <v>0</v>
      </c>
      <c r="L359" s="80">
        <v>0</v>
      </c>
      <c r="M359" s="11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116"/>
      <c r="Z359" s="3"/>
      <c r="AA359" s="1">
        <f t="shared" si="153"/>
        <v>1522</v>
      </c>
      <c r="AB359" s="1">
        <f t="shared" si="153"/>
        <v>2</v>
      </c>
      <c r="AC359" s="1">
        <f t="shared" si="154"/>
        <v>475</v>
      </c>
      <c r="AD359" s="1">
        <f t="shared" si="155"/>
        <v>0</v>
      </c>
      <c r="AE359" s="1">
        <f t="shared" si="161"/>
        <v>0</v>
      </c>
      <c r="AF359" s="1">
        <f t="shared" si="156"/>
        <v>0</v>
      </c>
      <c r="AG359" s="1">
        <f t="shared" si="156"/>
        <v>0</v>
      </c>
      <c r="AH359" s="1">
        <f t="shared" si="156"/>
        <v>0</v>
      </c>
      <c r="AI359" s="1">
        <f t="shared" si="162"/>
        <v>0</v>
      </c>
      <c r="AJ359" s="9">
        <f t="shared" si="142"/>
        <v>0</v>
      </c>
      <c r="AK359" s="9">
        <f t="shared" si="143"/>
        <v>9.5399999999999999E-3</v>
      </c>
      <c r="AL359" s="9">
        <f t="shared" si="144"/>
        <v>4.0000000000000003E-5</v>
      </c>
      <c r="AM359" s="9">
        <f t="shared" si="145"/>
        <v>9.4999999999999998E-3</v>
      </c>
      <c r="AN359" s="9">
        <f t="shared" si="146"/>
        <v>0</v>
      </c>
      <c r="AO359" s="9">
        <f t="shared" si="147"/>
        <v>0</v>
      </c>
      <c r="AP359" s="1">
        <f t="shared" si="157"/>
        <v>0</v>
      </c>
      <c r="AQ359" s="1">
        <f t="shared" si="157"/>
        <v>0</v>
      </c>
      <c r="AS359" s="1">
        <f t="shared" si="158"/>
        <v>0</v>
      </c>
      <c r="AT359" s="1">
        <f t="shared" si="163"/>
        <v>0</v>
      </c>
      <c r="AU359" s="1">
        <f t="shared" si="148"/>
        <v>0</v>
      </c>
      <c r="AV359" s="9">
        <f t="shared" si="159"/>
        <v>0</v>
      </c>
      <c r="AW359" s="9">
        <f t="shared" si="149"/>
        <v>0</v>
      </c>
      <c r="AX359" s="9">
        <f t="shared" si="150"/>
        <v>0</v>
      </c>
      <c r="AY359" s="9">
        <f t="shared" si="151"/>
        <v>0</v>
      </c>
      <c r="AZ359" s="9">
        <f t="shared" si="152"/>
        <v>0</v>
      </c>
      <c r="BA359" s="1" t="e">
        <f t="shared" si="160"/>
        <v>#N/A</v>
      </c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M359" s="74"/>
      <c r="BT359" s="7"/>
      <c r="BU359" s="7"/>
      <c r="BV359" s="7"/>
      <c r="BW359" s="7"/>
      <c r="BX359" s="7"/>
      <c r="CA359" s="7"/>
      <c r="CB359" s="7"/>
      <c r="CC359" s="7"/>
      <c r="CD359" s="7"/>
      <c r="CE359" s="7"/>
      <c r="CF359" s="7"/>
      <c r="CG359" s="7"/>
    </row>
    <row r="360" spans="1:85" s="1" customFormat="1" x14ac:dyDescent="0.3">
      <c r="A360" s="7"/>
      <c r="B360" s="1">
        <f t="shared" si="141"/>
        <v>477</v>
      </c>
      <c r="C360" s="3">
        <v>161</v>
      </c>
      <c r="D360" s="3">
        <v>1522</v>
      </c>
      <c r="E360" s="3">
        <v>2</v>
      </c>
      <c r="F360" s="3">
        <v>0</v>
      </c>
      <c r="G360" s="3">
        <v>475</v>
      </c>
      <c r="H360" s="3">
        <v>0</v>
      </c>
      <c r="I360" s="3">
        <v>0</v>
      </c>
      <c r="J360" s="80">
        <v>0</v>
      </c>
      <c r="K360" s="80">
        <v>0</v>
      </c>
      <c r="L360" s="80">
        <v>0</v>
      </c>
      <c r="M360" s="11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116"/>
      <c r="Z360" s="3"/>
      <c r="AA360" s="1">
        <f t="shared" si="153"/>
        <v>1522</v>
      </c>
      <c r="AB360" s="1">
        <f t="shared" si="153"/>
        <v>2</v>
      </c>
      <c r="AC360" s="1">
        <f t="shared" si="154"/>
        <v>475</v>
      </c>
      <c r="AD360" s="1">
        <f t="shared" si="155"/>
        <v>0</v>
      </c>
      <c r="AE360" s="1">
        <f t="shared" si="161"/>
        <v>0</v>
      </c>
      <c r="AF360" s="1">
        <f t="shared" si="156"/>
        <v>0</v>
      </c>
      <c r="AG360" s="1">
        <f t="shared" si="156"/>
        <v>0</v>
      </c>
      <c r="AH360" s="1">
        <f t="shared" si="156"/>
        <v>0</v>
      </c>
      <c r="AI360" s="1">
        <f t="shared" si="162"/>
        <v>0</v>
      </c>
      <c r="AJ360" s="9">
        <f t="shared" si="142"/>
        <v>0</v>
      </c>
      <c r="AK360" s="9">
        <f t="shared" si="143"/>
        <v>9.5399999999999999E-3</v>
      </c>
      <c r="AL360" s="9">
        <f t="shared" si="144"/>
        <v>4.0000000000000003E-5</v>
      </c>
      <c r="AM360" s="9">
        <f t="shared" si="145"/>
        <v>9.4999999999999998E-3</v>
      </c>
      <c r="AN360" s="9">
        <f t="shared" si="146"/>
        <v>0</v>
      </c>
      <c r="AO360" s="9">
        <f t="shared" si="147"/>
        <v>0</v>
      </c>
      <c r="AP360" s="1">
        <f t="shared" si="157"/>
        <v>0</v>
      </c>
      <c r="AQ360" s="1">
        <f t="shared" si="157"/>
        <v>0</v>
      </c>
      <c r="AS360" s="1">
        <f t="shared" si="158"/>
        <v>0</v>
      </c>
      <c r="AT360" s="1">
        <f t="shared" si="163"/>
        <v>0</v>
      </c>
      <c r="AU360" s="1">
        <f t="shared" si="148"/>
        <v>0</v>
      </c>
      <c r="AV360" s="9">
        <f t="shared" si="159"/>
        <v>0</v>
      </c>
      <c r="AW360" s="9">
        <f t="shared" si="149"/>
        <v>0</v>
      </c>
      <c r="AX360" s="9">
        <f t="shared" si="150"/>
        <v>0</v>
      </c>
      <c r="AY360" s="9">
        <f t="shared" si="151"/>
        <v>0</v>
      </c>
      <c r="AZ360" s="9">
        <f t="shared" si="152"/>
        <v>0</v>
      </c>
      <c r="BA360" s="1" t="e">
        <f t="shared" si="160"/>
        <v>#N/A</v>
      </c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M360" s="74"/>
      <c r="BT360" s="7"/>
      <c r="BU360" s="7"/>
      <c r="BV360" s="7"/>
      <c r="BW360" s="7"/>
      <c r="BX360" s="7"/>
      <c r="CA360" s="7"/>
      <c r="CB360" s="7"/>
      <c r="CC360" s="7"/>
      <c r="CD360" s="7"/>
      <c r="CE360" s="7"/>
      <c r="CF360" s="7"/>
      <c r="CG360" s="7"/>
    </row>
    <row r="361" spans="1:85" s="1" customFormat="1" x14ac:dyDescent="0.3">
      <c r="A361" s="7"/>
      <c r="B361" s="1">
        <f t="shared" si="141"/>
        <v>477</v>
      </c>
      <c r="C361" s="3">
        <v>162</v>
      </c>
      <c r="D361" s="3">
        <v>1522</v>
      </c>
      <c r="E361" s="3">
        <v>2</v>
      </c>
      <c r="F361" s="3">
        <v>0</v>
      </c>
      <c r="G361" s="3">
        <v>475</v>
      </c>
      <c r="H361" s="3">
        <v>0</v>
      </c>
      <c r="I361" s="3">
        <v>0</v>
      </c>
      <c r="J361" s="80">
        <v>0</v>
      </c>
      <c r="K361" s="80">
        <v>0</v>
      </c>
      <c r="L361" s="80">
        <v>0</v>
      </c>
      <c r="M361" s="11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116"/>
      <c r="Z361" s="3"/>
      <c r="AA361" s="1">
        <f t="shared" si="153"/>
        <v>1522</v>
      </c>
      <c r="AB361" s="1">
        <f t="shared" si="153"/>
        <v>2</v>
      </c>
      <c r="AC361" s="1">
        <f t="shared" si="154"/>
        <v>475</v>
      </c>
      <c r="AD361" s="1">
        <f t="shared" si="155"/>
        <v>0</v>
      </c>
      <c r="AE361" s="1">
        <f t="shared" si="161"/>
        <v>0</v>
      </c>
      <c r="AF361" s="1">
        <f t="shared" si="156"/>
        <v>0</v>
      </c>
      <c r="AG361" s="1">
        <f t="shared" si="156"/>
        <v>0</v>
      </c>
      <c r="AH361" s="1">
        <f t="shared" si="156"/>
        <v>0</v>
      </c>
      <c r="AI361" s="1">
        <f t="shared" si="162"/>
        <v>0</v>
      </c>
      <c r="AJ361" s="9">
        <f t="shared" si="142"/>
        <v>0</v>
      </c>
      <c r="AK361" s="9">
        <f t="shared" si="143"/>
        <v>9.5399999999999999E-3</v>
      </c>
      <c r="AL361" s="9">
        <f t="shared" si="144"/>
        <v>4.0000000000000003E-5</v>
      </c>
      <c r="AM361" s="9">
        <f t="shared" si="145"/>
        <v>9.4999999999999998E-3</v>
      </c>
      <c r="AN361" s="9">
        <f t="shared" si="146"/>
        <v>0</v>
      </c>
      <c r="AO361" s="9">
        <f t="shared" si="147"/>
        <v>0</v>
      </c>
      <c r="AP361" s="1">
        <f t="shared" si="157"/>
        <v>0</v>
      </c>
      <c r="AQ361" s="1">
        <f t="shared" si="157"/>
        <v>0</v>
      </c>
      <c r="AS361" s="1">
        <f t="shared" si="158"/>
        <v>0</v>
      </c>
      <c r="AT361" s="1">
        <f t="shared" si="163"/>
        <v>0</v>
      </c>
      <c r="AU361" s="1">
        <f t="shared" si="148"/>
        <v>0</v>
      </c>
      <c r="AV361" s="9">
        <f t="shared" si="159"/>
        <v>0</v>
      </c>
      <c r="AW361" s="9">
        <f t="shared" si="149"/>
        <v>0</v>
      </c>
      <c r="AX361" s="9">
        <f t="shared" si="150"/>
        <v>0</v>
      </c>
      <c r="AY361" s="9">
        <f t="shared" si="151"/>
        <v>0</v>
      </c>
      <c r="AZ361" s="9">
        <f t="shared" si="152"/>
        <v>0</v>
      </c>
      <c r="BA361" s="1" t="e">
        <f t="shared" si="160"/>
        <v>#N/A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M361" s="74"/>
      <c r="BT361" s="7"/>
      <c r="BU361" s="7"/>
      <c r="BV361" s="7"/>
      <c r="BW361" s="7"/>
      <c r="BX361" s="7"/>
      <c r="CA361" s="7"/>
      <c r="CB361" s="7"/>
      <c r="CC361" s="7"/>
      <c r="CD361" s="7"/>
      <c r="CE361" s="7"/>
      <c r="CF361" s="7"/>
      <c r="CG361" s="7"/>
    </row>
    <row r="362" spans="1:85" s="1" customFormat="1" x14ac:dyDescent="0.3">
      <c r="A362" s="7"/>
      <c r="B362" s="1">
        <f t="shared" si="141"/>
        <v>476</v>
      </c>
      <c r="C362" s="3">
        <v>163</v>
      </c>
      <c r="D362" s="3">
        <v>1522</v>
      </c>
      <c r="E362" s="3">
        <v>1</v>
      </c>
      <c r="F362" s="3">
        <v>0</v>
      </c>
      <c r="G362" s="3">
        <v>475</v>
      </c>
      <c r="H362" s="3">
        <v>0</v>
      </c>
      <c r="I362" s="3">
        <v>0</v>
      </c>
      <c r="J362" s="80">
        <v>0</v>
      </c>
      <c r="K362" s="80">
        <v>0</v>
      </c>
      <c r="L362" s="80">
        <v>0</v>
      </c>
      <c r="M362" s="11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116"/>
      <c r="Z362" s="3"/>
      <c r="AA362" s="1">
        <f t="shared" si="153"/>
        <v>1522</v>
      </c>
      <c r="AB362" s="1">
        <f t="shared" si="153"/>
        <v>1</v>
      </c>
      <c r="AC362" s="1">
        <f t="shared" si="154"/>
        <v>475</v>
      </c>
      <c r="AD362" s="1">
        <f t="shared" si="155"/>
        <v>0</v>
      </c>
      <c r="AE362" s="1">
        <f t="shared" si="161"/>
        <v>-1</v>
      </c>
      <c r="AF362" s="1">
        <f t="shared" si="156"/>
        <v>0</v>
      </c>
      <c r="AG362" s="1">
        <f t="shared" si="156"/>
        <v>0</v>
      </c>
      <c r="AH362" s="1">
        <f t="shared" si="156"/>
        <v>0</v>
      </c>
      <c r="AI362" s="1">
        <f t="shared" si="162"/>
        <v>-1</v>
      </c>
      <c r="AJ362" s="9">
        <f t="shared" si="142"/>
        <v>0</v>
      </c>
      <c r="AK362" s="9">
        <f t="shared" si="143"/>
        <v>9.5200000000000007E-3</v>
      </c>
      <c r="AL362" s="9">
        <f t="shared" si="144"/>
        <v>2.0000000000000002E-5</v>
      </c>
      <c r="AM362" s="9">
        <f t="shared" si="145"/>
        <v>9.4999999999999998E-3</v>
      </c>
      <c r="AN362" s="9">
        <f t="shared" si="146"/>
        <v>0</v>
      </c>
      <c r="AO362" s="9">
        <f t="shared" si="147"/>
        <v>-2.0000000000000002E-5</v>
      </c>
      <c r="AP362" s="1">
        <f t="shared" si="157"/>
        <v>0</v>
      </c>
      <c r="AQ362" s="1">
        <f t="shared" si="157"/>
        <v>0</v>
      </c>
      <c r="AS362" s="1">
        <f t="shared" si="158"/>
        <v>0</v>
      </c>
      <c r="AT362" s="1">
        <f t="shared" si="163"/>
        <v>0</v>
      </c>
      <c r="AU362" s="1">
        <f t="shared" si="148"/>
        <v>0</v>
      </c>
      <c r="AV362" s="9">
        <f t="shared" si="159"/>
        <v>0</v>
      </c>
      <c r="AW362" s="9">
        <f t="shared" si="149"/>
        <v>0</v>
      </c>
      <c r="AX362" s="9">
        <f t="shared" si="150"/>
        <v>0</v>
      </c>
      <c r="AY362" s="9">
        <f t="shared" si="151"/>
        <v>0</v>
      </c>
      <c r="AZ362" s="9">
        <f t="shared" si="152"/>
        <v>0</v>
      </c>
      <c r="BA362" s="1" t="e">
        <f t="shared" si="160"/>
        <v>#N/A</v>
      </c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M362" s="74"/>
      <c r="BT362" s="7"/>
      <c r="BU362" s="7"/>
      <c r="BV362" s="7"/>
      <c r="BW362" s="7"/>
      <c r="BX362" s="7"/>
      <c r="CA362" s="7"/>
      <c r="CB362" s="7"/>
      <c r="CC362" s="7"/>
      <c r="CD362" s="7"/>
      <c r="CE362" s="7"/>
      <c r="CF362" s="7"/>
      <c r="CG362" s="7"/>
    </row>
    <row r="363" spans="1:85" s="1" customFormat="1" x14ac:dyDescent="0.3">
      <c r="A363" s="7"/>
      <c r="B363" s="1">
        <f t="shared" si="141"/>
        <v>476</v>
      </c>
      <c r="C363" s="3">
        <v>164</v>
      </c>
      <c r="D363" s="3">
        <v>1522</v>
      </c>
      <c r="E363" s="3">
        <v>1</v>
      </c>
      <c r="F363" s="3">
        <v>0</v>
      </c>
      <c r="G363" s="3">
        <v>475</v>
      </c>
      <c r="H363" s="3">
        <v>0</v>
      </c>
      <c r="I363" s="3">
        <v>0</v>
      </c>
      <c r="J363" s="80">
        <v>0</v>
      </c>
      <c r="K363" s="80">
        <v>0</v>
      </c>
      <c r="L363" s="80">
        <v>0</v>
      </c>
      <c r="M363" s="11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116"/>
      <c r="Z363" s="3"/>
      <c r="AA363" s="1">
        <f t="shared" si="153"/>
        <v>1522</v>
      </c>
      <c r="AB363" s="1">
        <f t="shared" si="153"/>
        <v>1</v>
      </c>
      <c r="AC363" s="1">
        <f t="shared" si="154"/>
        <v>475</v>
      </c>
      <c r="AD363" s="1">
        <f t="shared" si="155"/>
        <v>0</v>
      </c>
      <c r="AE363" s="1">
        <f t="shared" si="161"/>
        <v>0</v>
      </c>
      <c r="AF363" s="1">
        <f t="shared" si="156"/>
        <v>0</v>
      </c>
      <c r="AG363" s="1">
        <f t="shared" si="156"/>
        <v>0</v>
      </c>
      <c r="AH363" s="1">
        <f t="shared" si="156"/>
        <v>0</v>
      </c>
      <c r="AI363" s="1">
        <f t="shared" si="162"/>
        <v>0</v>
      </c>
      <c r="AJ363" s="9">
        <f t="shared" si="142"/>
        <v>0</v>
      </c>
      <c r="AK363" s="9">
        <f t="shared" si="143"/>
        <v>9.5200000000000007E-3</v>
      </c>
      <c r="AL363" s="9">
        <f t="shared" si="144"/>
        <v>2.0000000000000002E-5</v>
      </c>
      <c r="AM363" s="9">
        <f t="shared" si="145"/>
        <v>9.4999999999999998E-3</v>
      </c>
      <c r="AN363" s="9">
        <f t="shared" si="146"/>
        <v>0</v>
      </c>
      <c r="AO363" s="9">
        <f t="shared" si="147"/>
        <v>0</v>
      </c>
      <c r="AP363" s="1">
        <f t="shared" si="157"/>
        <v>0</v>
      </c>
      <c r="AQ363" s="1">
        <f t="shared" si="157"/>
        <v>0</v>
      </c>
      <c r="AS363" s="1">
        <f t="shared" si="158"/>
        <v>0</v>
      </c>
      <c r="AT363" s="1">
        <f t="shared" si="163"/>
        <v>0</v>
      </c>
      <c r="AU363" s="1">
        <f t="shared" si="148"/>
        <v>0</v>
      </c>
      <c r="AV363" s="9">
        <f t="shared" si="159"/>
        <v>0</v>
      </c>
      <c r="AW363" s="9">
        <f t="shared" si="149"/>
        <v>0</v>
      </c>
      <c r="AX363" s="9">
        <f t="shared" si="150"/>
        <v>0</v>
      </c>
      <c r="AY363" s="9">
        <f t="shared" si="151"/>
        <v>0</v>
      </c>
      <c r="AZ363" s="9">
        <f t="shared" si="152"/>
        <v>0</v>
      </c>
      <c r="BA363" s="1" t="e">
        <f t="shared" si="160"/>
        <v>#N/A</v>
      </c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M363" s="74"/>
      <c r="BT363" s="7"/>
      <c r="BU363" s="7"/>
      <c r="BV363" s="7"/>
      <c r="BW363" s="7"/>
      <c r="BX363" s="7"/>
      <c r="CA363" s="7"/>
      <c r="CB363" s="7"/>
      <c r="CC363" s="7"/>
      <c r="CD363" s="7"/>
      <c r="CE363" s="7"/>
      <c r="CF363" s="7"/>
      <c r="CG363" s="7"/>
    </row>
    <row r="364" spans="1:85" s="1" customFormat="1" x14ac:dyDescent="0.3">
      <c r="A364" s="7"/>
      <c r="B364" s="1">
        <f t="shared" si="141"/>
        <v>477</v>
      </c>
      <c r="C364" s="3">
        <v>165</v>
      </c>
      <c r="D364" s="3">
        <v>1522</v>
      </c>
      <c r="E364" s="3">
        <v>1</v>
      </c>
      <c r="F364" s="3">
        <v>0</v>
      </c>
      <c r="G364" s="3">
        <v>476</v>
      </c>
      <c r="H364" s="3">
        <v>0</v>
      </c>
      <c r="I364" s="3">
        <v>0</v>
      </c>
      <c r="J364" s="80">
        <v>0</v>
      </c>
      <c r="K364" s="80">
        <v>0</v>
      </c>
      <c r="L364" s="80">
        <v>0</v>
      </c>
      <c r="M364" s="11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116"/>
      <c r="Z364" s="3"/>
      <c r="AA364" s="1">
        <f t="shared" si="153"/>
        <v>1522</v>
      </c>
      <c r="AB364" s="1">
        <f t="shared" si="153"/>
        <v>1</v>
      </c>
      <c r="AC364" s="1">
        <f t="shared" si="154"/>
        <v>476</v>
      </c>
      <c r="AD364" s="1">
        <f t="shared" si="155"/>
        <v>0</v>
      </c>
      <c r="AE364" s="1">
        <f t="shared" si="161"/>
        <v>0</v>
      </c>
      <c r="AF364" s="1">
        <f t="shared" si="156"/>
        <v>1</v>
      </c>
      <c r="AG364" s="1">
        <f t="shared" si="156"/>
        <v>0</v>
      </c>
      <c r="AH364" s="1">
        <f t="shared" si="156"/>
        <v>0</v>
      </c>
      <c r="AI364" s="1">
        <f t="shared" si="162"/>
        <v>1</v>
      </c>
      <c r="AJ364" s="9">
        <f t="shared" si="142"/>
        <v>0</v>
      </c>
      <c r="AK364" s="9">
        <f t="shared" si="143"/>
        <v>9.5399999999999999E-3</v>
      </c>
      <c r="AL364" s="9">
        <f t="shared" si="144"/>
        <v>2.0000000000000002E-5</v>
      </c>
      <c r="AM364" s="9">
        <f t="shared" si="145"/>
        <v>9.5200000000000007E-3</v>
      </c>
      <c r="AN364" s="9">
        <f t="shared" si="146"/>
        <v>0</v>
      </c>
      <c r="AO364" s="9">
        <f t="shared" si="147"/>
        <v>2.0000000000000002E-5</v>
      </c>
      <c r="AP364" s="1">
        <f t="shared" si="157"/>
        <v>0</v>
      </c>
      <c r="AQ364" s="1">
        <f t="shared" si="157"/>
        <v>0</v>
      </c>
      <c r="AS364" s="1">
        <f t="shared" si="158"/>
        <v>0</v>
      </c>
      <c r="AT364" s="1">
        <f t="shared" si="163"/>
        <v>0</v>
      </c>
      <c r="AU364" s="1">
        <f t="shared" si="148"/>
        <v>0</v>
      </c>
      <c r="AV364" s="9">
        <f t="shared" si="159"/>
        <v>0</v>
      </c>
      <c r="AW364" s="9">
        <f t="shared" si="149"/>
        <v>0</v>
      </c>
      <c r="AX364" s="9">
        <f t="shared" si="150"/>
        <v>0</v>
      </c>
      <c r="AY364" s="9">
        <f t="shared" si="151"/>
        <v>0</v>
      </c>
      <c r="AZ364" s="9">
        <f t="shared" si="152"/>
        <v>0</v>
      </c>
      <c r="BA364" s="1" t="e">
        <f t="shared" si="160"/>
        <v>#N/A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M364" s="74"/>
      <c r="BT364" s="7"/>
      <c r="BU364" s="7"/>
      <c r="BV364" s="7"/>
      <c r="BW364" s="7"/>
      <c r="BX364" s="7"/>
      <c r="CA364" s="7"/>
      <c r="CB364" s="7"/>
      <c r="CC364" s="7"/>
      <c r="CD364" s="7"/>
      <c r="CE364" s="7"/>
      <c r="CF364" s="7"/>
      <c r="CG364" s="7"/>
    </row>
    <row r="365" spans="1:85" s="1" customFormat="1" x14ac:dyDescent="0.3">
      <c r="A365" s="7"/>
      <c r="B365" s="1">
        <f t="shared" si="141"/>
        <v>477</v>
      </c>
      <c r="C365" s="3">
        <v>166</v>
      </c>
      <c r="D365" s="3">
        <v>1522</v>
      </c>
      <c r="E365" s="3">
        <v>1</v>
      </c>
      <c r="F365" s="3">
        <v>0</v>
      </c>
      <c r="G365" s="3">
        <v>476</v>
      </c>
      <c r="H365" s="3">
        <v>0</v>
      </c>
      <c r="I365" s="3">
        <v>0</v>
      </c>
      <c r="J365" s="80">
        <v>0</v>
      </c>
      <c r="K365" s="80">
        <v>0</v>
      </c>
      <c r="L365" s="80">
        <v>0</v>
      </c>
      <c r="M365" s="11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116"/>
      <c r="Z365" s="3"/>
      <c r="AA365" s="1">
        <f t="shared" si="153"/>
        <v>1522</v>
      </c>
      <c r="AB365" s="1">
        <f t="shared" si="153"/>
        <v>1</v>
      </c>
      <c r="AC365" s="1">
        <f t="shared" si="154"/>
        <v>476</v>
      </c>
      <c r="AD365" s="1">
        <f t="shared" si="155"/>
        <v>0</v>
      </c>
      <c r="AE365" s="1">
        <f t="shared" si="161"/>
        <v>0</v>
      </c>
      <c r="AF365" s="1">
        <f t="shared" si="156"/>
        <v>0</v>
      </c>
      <c r="AG365" s="1">
        <f t="shared" si="156"/>
        <v>0</v>
      </c>
      <c r="AH365" s="1">
        <f t="shared" si="156"/>
        <v>0</v>
      </c>
      <c r="AI365" s="1">
        <f t="shared" si="162"/>
        <v>0</v>
      </c>
      <c r="AJ365" s="9">
        <f t="shared" si="142"/>
        <v>0</v>
      </c>
      <c r="AK365" s="9">
        <f t="shared" si="143"/>
        <v>9.5399999999999999E-3</v>
      </c>
      <c r="AL365" s="9">
        <f t="shared" si="144"/>
        <v>2.0000000000000002E-5</v>
      </c>
      <c r="AM365" s="9">
        <f t="shared" si="145"/>
        <v>9.5200000000000007E-3</v>
      </c>
      <c r="AN365" s="9">
        <f t="shared" si="146"/>
        <v>0</v>
      </c>
      <c r="AO365" s="9">
        <f t="shared" si="147"/>
        <v>0</v>
      </c>
      <c r="AP365" s="1">
        <f t="shared" si="157"/>
        <v>0</v>
      </c>
      <c r="AQ365" s="1">
        <f t="shared" si="157"/>
        <v>0</v>
      </c>
      <c r="AS365" s="1">
        <f t="shared" si="158"/>
        <v>0</v>
      </c>
      <c r="AT365" s="1">
        <f t="shared" si="163"/>
        <v>0</v>
      </c>
      <c r="AU365" s="1">
        <f t="shared" si="148"/>
        <v>0</v>
      </c>
      <c r="AV365" s="9">
        <f t="shared" si="159"/>
        <v>0</v>
      </c>
      <c r="AW365" s="9">
        <f t="shared" si="149"/>
        <v>0</v>
      </c>
      <c r="AX365" s="9">
        <f t="shared" si="150"/>
        <v>0</v>
      </c>
      <c r="AY365" s="9">
        <f t="shared" si="151"/>
        <v>0</v>
      </c>
      <c r="AZ365" s="9">
        <f t="shared" si="152"/>
        <v>0</v>
      </c>
      <c r="BA365" s="1" t="e">
        <f t="shared" si="160"/>
        <v>#N/A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M365" s="74"/>
      <c r="BT365" s="7"/>
      <c r="BU365" s="7"/>
      <c r="BV365" s="7"/>
      <c r="BW365" s="7"/>
      <c r="BX365" s="7"/>
      <c r="CA365" s="7"/>
      <c r="CB365" s="7"/>
      <c r="CC365" s="7"/>
      <c r="CD365" s="7"/>
      <c r="CE365" s="7"/>
      <c r="CF365" s="7"/>
      <c r="CG365" s="7"/>
    </row>
    <row r="366" spans="1:85" s="1" customFormat="1" x14ac:dyDescent="0.3">
      <c r="A366" s="7"/>
      <c r="B366" s="1">
        <f t="shared" si="141"/>
        <v>477</v>
      </c>
      <c r="C366" s="3">
        <v>167</v>
      </c>
      <c r="D366" s="3">
        <v>1522</v>
      </c>
      <c r="E366" s="3">
        <v>1</v>
      </c>
      <c r="F366" s="3">
        <v>0</v>
      </c>
      <c r="G366" s="3">
        <v>476</v>
      </c>
      <c r="H366" s="3">
        <v>0</v>
      </c>
      <c r="I366" s="3">
        <v>0</v>
      </c>
      <c r="J366" s="80">
        <v>0</v>
      </c>
      <c r="K366" s="80">
        <v>0</v>
      </c>
      <c r="L366" s="80">
        <v>0</v>
      </c>
      <c r="M366" s="11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116"/>
      <c r="Z366" s="3"/>
      <c r="AA366" s="1">
        <f t="shared" si="153"/>
        <v>1522</v>
      </c>
      <c r="AB366" s="1">
        <f t="shared" si="153"/>
        <v>1</v>
      </c>
      <c r="AC366" s="1">
        <f t="shared" si="154"/>
        <v>476</v>
      </c>
      <c r="AD366" s="1">
        <f t="shared" si="155"/>
        <v>0</v>
      </c>
      <c r="AE366" s="1">
        <f t="shared" si="161"/>
        <v>0</v>
      </c>
      <c r="AF366" s="1">
        <f t="shared" si="156"/>
        <v>0</v>
      </c>
      <c r="AG366" s="1">
        <f t="shared" si="156"/>
        <v>0</v>
      </c>
      <c r="AH366" s="1">
        <f t="shared" si="156"/>
        <v>0</v>
      </c>
      <c r="AI366" s="1">
        <f t="shared" si="162"/>
        <v>0</v>
      </c>
      <c r="AJ366" s="9">
        <f t="shared" si="142"/>
        <v>0</v>
      </c>
      <c r="AK366" s="9">
        <f t="shared" si="143"/>
        <v>9.5399999999999999E-3</v>
      </c>
      <c r="AL366" s="9">
        <f t="shared" si="144"/>
        <v>2.0000000000000002E-5</v>
      </c>
      <c r="AM366" s="9">
        <f t="shared" si="145"/>
        <v>9.5200000000000007E-3</v>
      </c>
      <c r="AN366" s="9">
        <f t="shared" si="146"/>
        <v>0</v>
      </c>
      <c r="AO366" s="9">
        <f t="shared" si="147"/>
        <v>0</v>
      </c>
      <c r="AP366" s="1">
        <f t="shared" si="157"/>
        <v>0</v>
      </c>
      <c r="AQ366" s="1">
        <f t="shared" si="157"/>
        <v>0</v>
      </c>
      <c r="AS366" s="1">
        <f t="shared" si="158"/>
        <v>0</v>
      </c>
      <c r="AT366" s="1">
        <f t="shared" si="163"/>
        <v>0</v>
      </c>
      <c r="AU366" s="1">
        <f t="shared" si="148"/>
        <v>0</v>
      </c>
      <c r="AV366" s="9">
        <f t="shared" si="159"/>
        <v>0</v>
      </c>
      <c r="AW366" s="9">
        <f t="shared" si="149"/>
        <v>0</v>
      </c>
      <c r="AX366" s="9">
        <f t="shared" si="150"/>
        <v>0</v>
      </c>
      <c r="AY366" s="9">
        <f t="shared" si="151"/>
        <v>0</v>
      </c>
      <c r="AZ366" s="9">
        <f t="shared" si="152"/>
        <v>0</v>
      </c>
      <c r="BA366" s="1" t="e">
        <f t="shared" si="160"/>
        <v>#N/A</v>
      </c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M366" s="74"/>
      <c r="BT366" s="7"/>
      <c r="BU366" s="7"/>
      <c r="BV366" s="7"/>
      <c r="BW366" s="7"/>
      <c r="BX366" s="7"/>
      <c r="CA366" s="7"/>
      <c r="CB366" s="7"/>
      <c r="CC366" s="7"/>
      <c r="CD366" s="7"/>
      <c r="CE366" s="7"/>
      <c r="CF366" s="7"/>
      <c r="CG366" s="7"/>
    </row>
    <row r="367" spans="1:85" s="1" customFormat="1" x14ac:dyDescent="0.3">
      <c r="A367" s="7"/>
      <c r="B367" s="1">
        <f t="shared" si="141"/>
        <v>477</v>
      </c>
      <c r="C367" s="3">
        <v>168</v>
      </c>
      <c r="D367" s="3">
        <v>1522</v>
      </c>
      <c r="E367" s="3">
        <v>1</v>
      </c>
      <c r="F367" s="3">
        <v>0</v>
      </c>
      <c r="G367" s="3">
        <v>476</v>
      </c>
      <c r="H367" s="3">
        <v>0</v>
      </c>
      <c r="I367" s="3">
        <v>0</v>
      </c>
      <c r="J367" s="80">
        <v>0</v>
      </c>
      <c r="K367" s="80">
        <v>0</v>
      </c>
      <c r="L367" s="80">
        <v>0</v>
      </c>
      <c r="M367" s="11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116"/>
      <c r="Z367" s="3"/>
      <c r="AA367" s="1">
        <f t="shared" si="153"/>
        <v>1522</v>
      </c>
      <c r="AB367" s="1">
        <f t="shared" si="153"/>
        <v>1</v>
      </c>
      <c r="AC367" s="1">
        <f t="shared" si="154"/>
        <v>476</v>
      </c>
      <c r="AD367" s="1">
        <f t="shared" si="155"/>
        <v>0</v>
      </c>
      <c r="AE367" s="1">
        <f t="shared" si="161"/>
        <v>0</v>
      </c>
      <c r="AF367" s="1">
        <f t="shared" si="156"/>
        <v>0</v>
      </c>
      <c r="AG367" s="1">
        <f t="shared" si="156"/>
        <v>0</v>
      </c>
      <c r="AH367" s="1">
        <f t="shared" si="156"/>
        <v>0</v>
      </c>
      <c r="AI367" s="1">
        <f t="shared" si="162"/>
        <v>0</v>
      </c>
      <c r="AJ367" s="9">
        <f t="shared" si="142"/>
        <v>0</v>
      </c>
      <c r="AK367" s="9">
        <f t="shared" si="143"/>
        <v>9.5399999999999999E-3</v>
      </c>
      <c r="AL367" s="9">
        <f t="shared" si="144"/>
        <v>2.0000000000000002E-5</v>
      </c>
      <c r="AM367" s="9">
        <f t="shared" si="145"/>
        <v>9.5200000000000007E-3</v>
      </c>
      <c r="AN367" s="9">
        <f t="shared" si="146"/>
        <v>0</v>
      </c>
      <c r="AO367" s="9">
        <f t="shared" si="147"/>
        <v>0</v>
      </c>
      <c r="AP367" s="1">
        <f t="shared" si="157"/>
        <v>0</v>
      </c>
      <c r="AQ367" s="1">
        <f t="shared" si="157"/>
        <v>0</v>
      </c>
      <c r="AS367" s="1">
        <f t="shared" si="158"/>
        <v>0</v>
      </c>
      <c r="AT367" s="1">
        <f t="shared" si="163"/>
        <v>0</v>
      </c>
      <c r="AU367" s="1">
        <f t="shared" si="148"/>
        <v>0</v>
      </c>
      <c r="AV367" s="9">
        <f t="shared" si="159"/>
        <v>0</v>
      </c>
      <c r="AW367" s="9">
        <f t="shared" si="149"/>
        <v>0</v>
      </c>
      <c r="AX367" s="9">
        <f t="shared" si="150"/>
        <v>0</v>
      </c>
      <c r="AY367" s="9">
        <f t="shared" si="151"/>
        <v>0</v>
      </c>
      <c r="AZ367" s="9">
        <f t="shared" si="152"/>
        <v>0</v>
      </c>
      <c r="BA367" s="1" t="e">
        <f t="shared" si="160"/>
        <v>#N/A</v>
      </c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M367" s="74"/>
      <c r="BT367" s="7"/>
      <c r="BU367" s="7"/>
      <c r="BV367" s="7"/>
      <c r="BW367" s="7"/>
      <c r="BX367" s="7"/>
      <c r="CA367" s="7"/>
      <c r="CB367" s="7"/>
      <c r="CC367" s="7"/>
      <c r="CD367" s="7"/>
      <c r="CE367" s="7"/>
      <c r="CF367" s="7"/>
      <c r="CG367" s="7"/>
    </row>
    <row r="368" spans="1:85" s="1" customFormat="1" x14ac:dyDescent="0.3">
      <c r="A368" s="7"/>
      <c r="B368" s="1">
        <f t="shared" si="141"/>
        <v>477</v>
      </c>
      <c r="C368" s="3">
        <v>169</v>
      </c>
      <c r="D368" s="3">
        <v>1522</v>
      </c>
      <c r="E368" s="3">
        <v>1</v>
      </c>
      <c r="F368" s="3">
        <v>0</v>
      </c>
      <c r="G368" s="3">
        <v>476</v>
      </c>
      <c r="H368" s="3">
        <v>0</v>
      </c>
      <c r="I368" s="3">
        <v>0</v>
      </c>
      <c r="J368" s="80">
        <v>0</v>
      </c>
      <c r="K368" s="80">
        <v>0</v>
      </c>
      <c r="L368" s="80">
        <v>0</v>
      </c>
      <c r="M368" s="11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116"/>
      <c r="Z368" s="3"/>
      <c r="AA368" s="1">
        <f t="shared" si="153"/>
        <v>1522</v>
      </c>
      <c r="AB368" s="1">
        <f t="shared" si="153"/>
        <v>1</v>
      </c>
      <c r="AC368" s="1">
        <f t="shared" si="154"/>
        <v>476</v>
      </c>
      <c r="AD368" s="1">
        <f t="shared" si="155"/>
        <v>0</v>
      </c>
      <c r="AE368" s="1">
        <f t="shared" si="161"/>
        <v>0</v>
      </c>
      <c r="AF368" s="1">
        <f t="shared" si="156"/>
        <v>0</v>
      </c>
      <c r="AG368" s="1">
        <f t="shared" si="156"/>
        <v>0</v>
      </c>
      <c r="AH368" s="1">
        <f t="shared" si="156"/>
        <v>0</v>
      </c>
      <c r="AI368" s="1">
        <f t="shared" si="162"/>
        <v>0</v>
      </c>
      <c r="AJ368" s="9">
        <f t="shared" si="142"/>
        <v>0</v>
      </c>
      <c r="AK368" s="9">
        <f t="shared" si="143"/>
        <v>9.5399999999999999E-3</v>
      </c>
      <c r="AL368" s="9">
        <f t="shared" si="144"/>
        <v>2.0000000000000002E-5</v>
      </c>
      <c r="AM368" s="9">
        <f t="shared" si="145"/>
        <v>9.5200000000000007E-3</v>
      </c>
      <c r="AN368" s="9">
        <f t="shared" si="146"/>
        <v>0</v>
      </c>
      <c r="AO368" s="9">
        <f t="shared" si="147"/>
        <v>0</v>
      </c>
      <c r="AP368" s="1">
        <f t="shared" si="157"/>
        <v>0</v>
      </c>
      <c r="AQ368" s="1">
        <f t="shared" si="157"/>
        <v>0</v>
      </c>
      <c r="AS368" s="1">
        <f t="shared" si="158"/>
        <v>0</v>
      </c>
      <c r="AT368" s="1">
        <f t="shared" si="163"/>
        <v>0</v>
      </c>
      <c r="AU368" s="1">
        <f t="shared" si="148"/>
        <v>0</v>
      </c>
      <c r="AV368" s="9">
        <f t="shared" si="159"/>
        <v>0</v>
      </c>
      <c r="AW368" s="9">
        <f t="shared" si="149"/>
        <v>0</v>
      </c>
      <c r="AX368" s="9">
        <f t="shared" si="150"/>
        <v>0</v>
      </c>
      <c r="AY368" s="9">
        <f t="shared" si="151"/>
        <v>0</v>
      </c>
      <c r="AZ368" s="9">
        <f t="shared" si="152"/>
        <v>0</v>
      </c>
      <c r="BA368" s="1" t="e">
        <f t="shared" si="160"/>
        <v>#N/A</v>
      </c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M368" s="74"/>
      <c r="BT368" s="7"/>
      <c r="BU368" s="7"/>
      <c r="BV368" s="7"/>
      <c r="BW368" s="7"/>
      <c r="BX368" s="7"/>
      <c r="CA368" s="7"/>
      <c r="CB368" s="7"/>
      <c r="CC368" s="7"/>
      <c r="CD368" s="7"/>
      <c r="CE368" s="7"/>
      <c r="CF368" s="7"/>
      <c r="CG368" s="7"/>
    </row>
    <row r="369" spans="1:85" s="1" customFormat="1" x14ac:dyDescent="0.3">
      <c r="A369" s="7"/>
      <c r="B369" s="1">
        <f t="shared" si="141"/>
        <v>477</v>
      </c>
      <c r="C369" s="3">
        <v>170</v>
      </c>
      <c r="D369" s="3">
        <v>1522</v>
      </c>
      <c r="E369" s="3">
        <v>1</v>
      </c>
      <c r="F369" s="3">
        <v>0</v>
      </c>
      <c r="G369" s="3">
        <v>476</v>
      </c>
      <c r="H369" s="3">
        <v>0</v>
      </c>
      <c r="I369" s="3">
        <v>0</v>
      </c>
      <c r="J369" s="80">
        <v>0</v>
      </c>
      <c r="K369" s="80">
        <v>0</v>
      </c>
      <c r="L369" s="80">
        <v>0</v>
      </c>
      <c r="M369" s="11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116"/>
      <c r="Z369" s="3"/>
      <c r="AA369" s="1">
        <f t="shared" si="153"/>
        <v>1522</v>
      </c>
      <c r="AB369" s="1">
        <f t="shared" si="153"/>
        <v>1</v>
      </c>
      <c r="AC369" s="1">
        <f t="shared" si="154"/>
        <v>476</v>
      </c>
      <c r="AD369" s="1">
        <f t="shared" si="155"/>
        <v>0</v>
      </c>
      <c r="AE369" s="1">
        <f t="shared" si="161"/>
        <v>0</v>
      </c>
      <c r="AF369" s="1">
        <f t="shared" si="156"/>
        <v>0</v>
      </c>
      <c r="AG369" s="1">
        <f t="shared" si="156"/>
        <v>0</v>
      </c>
      <c r="AH369" s="1">
        <f t="shared" si="156"/>
        <v>0</v>
      </c>
      <c r="AI369" s="1">
        <f t="shared" si="162"/>
        <v>0</v>
      </c>
      <c r="AJ369" s="9">
        <f t="shared" si="142"/>
        <v>0</v>
      </c>
      <c r="AK369" s="9">
        <f t="shared" si="143"/>
        <v>9.5399999999999999E-3</v>
      </c>
      <c r="AL369" s="9">
        <f t="shared" si="144"/>
        <v>2.0000000000000002E-5</v>
      </c>
      <c r="AM369" s="9">
        <f t="shared" si="145"/>
        <v>9.5200000000000007E-3</v>
      </c>
      <c r="AN369" s="9">
        <f t="shared" si="146"/>
        <v>0</v>
      </c>
      <c r="AO369" s="9">
        <f t="shared" si="147"/>
        <v>0</v>
      </c>
      <c r="AP369" s="1">
        <f t="shared" si="157"/>
        <v>0</v>
      </c>
      <c r="AQ369" s="1">
        <f t="shared" si="157"/>
        <v>0</v>
      </c>
      <c r="AS369" s="1">
        <f t="shared" si="158"/>
        <v>0</v>
      </c>
      <c r="AT369" s="1">
        <f t="shared" si="163"/>
        <v>0</v>
      </c>
      <c r="AU369" s="1">
        <f t="shared" si="148"/>
        <v>0</v>
      </c>
      <c r="AV369" s="9">
        <f t="shared" si="159"/>
        <v>0</v>
      </c>
      <c r="AW369" s="9">
        <f t="shared" si="149"/>
        <v>0</v>
      </c>
      <c r="AX369" s="9">
        <f t="shared" si="150"/>
        <v>0</v>
      </c>
      <c r="AY369" s="9">
        <f t="shared" si="151"/>
        <v>0</v>
      </c>
      <c r="AZ369" s="9">
        <f t="shared" si="152"/>
        <v>0</v>
      </c>
      <c r="BA369" s="1" t="e">
        <f t="shared" si="160"/>
        <v>#N/A</v>
      </c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M369" s="74"/>
      <c r="BT369" s="7"/>
      <c r="BU369" s="7"/>
      <c r="BV369" s="7"/>
      <c r="BW369" s="7"/>
      <c r="BX369" s="7"/>
      <c r="CA369" s="7"/>
      <c r="CB369" s="7"/>
      <c r="CC369" s="7"/>
      <c r="CD369" s="7"/>
      <c r="CE369" s="7"/>
      <c r="CF369" s="7"/>
      <c r="CG369" s="7"/>
    </row>
    <row r="370" spans="1:85" s="1" customFormat="1" x14ac:dyDescent="0.3">
      <c r="A370" s="7"/>
      <c r="B370" s="1">
        <f t="shared" si="141"/>
        <v>477</v>
      </c>
      <c r="C370" s="3">
        <v>171</v>
      </c>
      <c r="D370" s="3">
        <v>1522</v>
      </c>
      <c r="E370" s="3">
        <v>1</v>
      </c>
      <c r="F370" s="3">
        <v>0</v>
      </c>
      <c r="G370" s="3">
        <v>476</v>
      </c>
      <c r="H370" s="3">
        <v>0</v>
      </c>
      <c r="I370" s="3">
        <v>0</v>
      </c>
      <c r="J370" s="80">
        <v>0</v>
      </c>
      <c r="K370" s="80">
        <v>0</v>
      </c>
      <c r="L370" s="80">
        <v>0</v>
      </c>
      <c r="M370" s="11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116"/>
      <c r="Z370" s="3"/>
      <c r="AA370" s="1">
        <f t="shared" si="153"/>
        <v>1522</v>
      </c>
      <c r="AB370" s="1">
        <f t="shared" si="153"/>
        <v>1</v>
      </c>
      <c r="AC370" s="1">
        <f t="shared" si="154"/>
        <v>476</v>
      </c>
      <c r="AD370" s="1">
        <f t="shared" si="155"/>
        <v>0</v>
      </c>
      <c r="AE370" s="1">
        <f t="shared" si="161"/>
        <v>0</v>
      </c>
      <c r="AF370" s="1">
        <f t="shared" si="156"/>
        <v>0</v>
      </c>
      <c r="AG370" s="1">
        <f t="shared" si="156"/>
        <v>0</v>
      </c>
      <c r="AH370" s="1">
        <f t="shared" si="156"/>
        <v>0</v>
      </c>
      <c r="AI370" s="1">
        <f t="shared" si="162"/>
        <v>0</v>
      </c>
      <c r="AJ370" s="9">
        <f t="shared" si="142"/>
        <v>0</v>
      </c>
      <c r="AK370" s="9">
        <f t="shared" si="143"/>
        <v>9.5399999999999999E-3</v>
      </c>
      <c r="AL370" s="9">
        <f t="shared" si="144"/>
        <v>2.0000000000000002E-5</v>
      </c>
      <c r="AM370" s="9">
        <f t="shared" si="145"/>
        <v>9.5200000000000007E-3</v>
      </c>
      <c r="AN370" s="9">
        <f t="shared" si="146"/>
        <v>0</v>
      </c>
      <c r="AO370" s="9">
        <f t="shared" si="147"/>
        <v>0</v>
      </c>
      <c r="AP370" s="1">
        <f t="shared" si="157"/>
        <v>0</v>
      </c>
      <c r="AQ370" s="1">
        <f t="shared" si="157"/>
        <v>0</v>
      </c>
      <c r="AS370" s="1">
        <f t="shared" si="158"/>
        <v>0</v>
      </c>
      <c r="AT370" s="1">
        <f t="shared" si="163"/>
        <v>0</v>
      </c>
      <c r="AU370" s="1">
        <f t="shared" si="148"/>
        <v>0</v>
      </c>
      <c r="AV370" s="9">
        <f t="shared" si="159"/>
        <v>0</v>
      </c>
      <c r="AW370" s="9">
        <f t="shared" si="149"/>
        <v>0</v>
      </c>
      <c r="AX370" s="9">
        <f t="shared" si="150"/>
        <v>0</v>
      </c>
      <c r="AY370" s="9">
        <f t="shared" si="151"/>
        <v>0</v>
      </c>
      <c r="AZ370" s="9">
        <f t="shared" si="152"/>
        <v>0</v>
      </c>
      <c r="BA370" s="1" t="e">
        <f t="shared" si="160"/>
        <v>#N/A</v>
      </c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M370" s="74"/>
      <c r="BT370" s="7"/>
      <c r="BU370" s="7"/>
      <c r="BV370" s="7"/>
      <c r="BW370" s="7"/>
      <c r="BX370" s="7"/>
      <c r="CA370" s="7"/>
      <c r="CB370" s="7"/>
      <c r="CC370" s="7"/>
      <c r="CD370" s="7"/>
      <c r="CE370" s="7"/>
      <c r="CF370" s="7"/>
      <c r="CG370" s="7"/>
    </row>
    <row r="371" spans="1:85" s="1" customFormat="1" x14ac:dyDescent="0.3">
      <c r="A371" s="7"/>
      <c r="B371" s="1">
        <f t="shared" si="141"/>
        <v>477</v>
      </c>
      <c r="C371" s="3">
        <v>172</v>
      </c>
      <c r="D371" s="3">
        <v>1522</v>
      </c>
      <c r="E371" s="3">
        <v>1</v>
      </c>
      <c r="F371" s="3">
        <v>0</v>
      </c>
      <c r="G371" s="3">
        <v>476</v>
      </c>
      <c r="H371" s="3">
        <v>0</v>
      </c>
      <c r="I371" s="3">
        <v>0</v>
      </c>
      <c r="J371" s="80">
        <v>0</v>
      </c>
      <c r="K371" s="80">
        <v>0</v>
      </c>
      <c r="L371" s="80">
        <v>0</v>
      </c>
      <c r="M371" s="11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116"/>
      <c r="Z371" s="3"/>
      <c r="AA371" s="1">
        <f t="shared" si="153"/>
        <v>1522</v>
      </c>
      <c r="AB371" s="1">
        <f t="shared" si="153"/>
        <v>1</v>
      </c>
      <c r="AC371" s="1">
        <f t="shared" si="154"/>
        <v>476</v>
      </c>
      <c r="AD371" s="1">
        <f t="shared" si="155"/>
        <v>0</v>
      </c>
      <c r="AE371" s="1">
        <f t="shared" si="161"/>
        <v>0</v>
      </c>
      <c r="AF371" s="1">
        <f t="shared" si="156"/>
        <v>0</v>
      </c>
      <c r="AG371" s="1">
        <f t="shared" si="156"/>
        <v>0</v>
      </c>
      <c r="AH371" s="1">
        <f t="shared" si="156"/>
        <v>0</v>
      </c>
      <c r="AI371" s="1">
        <f t="shared" si="162"/>
        <v>0</v>
      </c>
      <c r="AJ371" s="9">
        <f t="shared" si="142"/>
        <v>0</v>
      </c>
      <c r="AK371" s="9">
        <f t="shared" si="143"/>
        <v>9.5399999999999999E-3</v>
      </c>
      <c r="AL371" s="9">
        <f t="shared" si="144"/>
        <v>2.0000000000000002E-5</v>
      </c>
      <c r="AM371" s="9">
        <f t="shared" si="145"/>
        <v>9.5200000000000007E-3</v>
      </c>
      <c r="AN371" s="9">
        <f t="shared" si="146"/>
        <v>0</v>
      </c>
      <c r="AO371" s="9">
        <f t="shared" si="147"/>
        <v>0</v>
      </c>
      <c r="AP371" s="1">
        <f t="shared" si="157"/>
        <v>0</v>
      </c>
      <c r="AQ371" s="1">
        <f t="shared" si="157"/>
        <v>0</v>
      </c>
      <c r="AS371" s="1">
        <f t="shared" si="158"/>
        <v>0</v>
      </c>
      <c r="AT371" s="1">
        <f t="shared" si="163"/>
        <v>0</v>
      </c>
      <c r="AU371" s="1">
        <f t="shared" si="148"/>
        <v>0</v>
      </c>
      <c r="AV371" s="9">
        <f t="shared" si="159"/>
        <v>0</v>
      </c>
      <c r="AW371" s="9">
        <f t="shared" si="149"/>
        <v>0</v>
      </c>
      <c r="AX371" s="9">
        <f t="shared" si="150"/>
        <v>0</v>
      </c>
      <c r="AY371" s="9">
        <f t="shared" si="151"/>
        <v>0</v>
      </c>
      <c r="AZ371" s="9">
        <f t="shared" si="152"/>
        <v>0</v>
      </c>
      <c r="BA371" s="1" t="e">
        <f t="shared" si="160"/>
        <v>#N/A</v>
      </c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M371" s="74"/>
      <c r="BT371" s="7"/>
      <c r="BU371" s="7"/>
      <c r="BV371" s="7"/>
      <c r="BW371" s="7"/>
      <c r="BX371" s="7"/>
      <c r="CA371" s="7"/>
      <c r="CB371" s="7"/>
      <c r="CC371" s="7"/>
      <c r="CD371" s="7"/>
      <c r="CE371" s="7"/>
      <c r="CF371" s="7"/>
      <c r="CG371" s="7"/>
    </row>
    <row r="372" spans="1:85" s="1" customFormat="1" x14ac:dyDescent="0.3">
      <c r="A372" s="7"/>
      <c r="B372" s="1">
        <f t="shared" si="141"/>
        <v>476</v>
      </c>
      <c r="C372" s="3">
        <v>173</v>
      </c>
      <c r="D372" s="3">
        <v>1522</v>
      </c>
      <c r="E372" s="3">
        <v>0</v>
      </c>
      <c r="F372" s="3">
        <v>0</v>
      </c>
      <c r="G372" s="3">
        <v>476</v>
      </c>
      <c r="H372" s="3">
        <v>0</v>
      </c>
      <c r="I372" s="3">
        <v>0</v>
      </c>
      <c r="J372" s="80">
        <v>0</v>
      </c>
      <c r="K372" s="80">
        <v>0</v>
      </c>
      <c r="L372" s="80">
        <v>0</v>
      </c>
      <c r="M372" s="11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116"/>
      <c r="Z372" s="3"/>
      <c r="AA372" s="1">
        <f t="shared" si="153"/>
        <v>1522</v>
      </c>
      <c r="AB372" s="1">
        <f t="shared" si="153"/>
        <v>0</v>
      </c>
      <c r="AC372" s="1">
        <f t="shared" si="154"/>
        <v>476</v>
      </c>
      <c r="AD372" s="1">
        <f t="shared" si="155"/>
        <v>0</v>
      </c>
      <c r="AE372" s="1">
        <f t="shared" si="161"/>
        <v>-1</v>
      </c>
      <c r="AF372" s="1">
        <f t="shared" si="156"/>
        <v>0</v>
      </c>
      <c r="AG372" s="1">
        <f t="shared" si="156"/>
        <v>0</v>
      </c>
      <c r="AH372" s="1">
        <f t="shared" si="156"/>
        <v>0</v>
      </c>
      <c r="AI372" s="1">
        <f t="shared" si="162"/>
        <v>-1</v>
      </c>
      <c r="AJ372" s="9">
        <f t="shared" si="142"/>
        <v>0</v>
      </c>
      <c r="AK372" s="9">
        <f t="shared" si="143"/>
        <v>9.5200000000000007E-3</v>
      </c>
      <c r="AL372" s="9">
        <f t="shared" si="144"/>
        <v>0</v>
      </c>
      <c r="AM372" s="9">
        <f t="shared" si="145"/>
        <v>9.5200000000000007E-3</v>
      </c>
      <c r="AN372" s="9">
        <f t="shared" si="146"/>
        <v>0</v>
      </c>
      <c r="AO372" s="9">
        <f t="shared" si="147"/>
        <v>-2.0000000000000002E-5</v>
      </c>
      <c r="AP372" s="1">
        <f t="shared" si="157"/>
        <v>0</v>
      </c>
      <c r="AQ372" s="1">
        <f t="shared" si="157"/>
        <v>0</v>
      </c>
      <c r="AS372" s="1">
        <f t="shared" si="158"/>
        <v>0</v>
      </c>
      <c r="AT372" s="1">
        <f t="shared" si="163"/>
        <v>0</v>
      </c>
      <c r="AU372" s="1">
        <f t="shared" si="148"/>
        <v>0</v>
      </c>
      <c r="AV372" s="9">
        <f t="shared" si="159"/>
        <v>0</v>
      </c>
      <c r="AW372" s="9">
        <f t="shared" si="149"/>
        <v>0</v>
      </c>
      <c r="AX372" s="9">
        <f t="shared" si="150"/>
        <v>0</v>
      </c>
      <c r="AY372" s="9">
        <f t="shared" si="151"/>
        <v>0</v>
      </c>
      <c r="AZ372" s="9">
        <f t="shared" si="152"/>
        <v>0</v>
      </c>
      <c r="BA372" s="1" t="e">
        <f t="shared" si="160"/>
        <v>#N/A</v>
      </c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M372" s="74"/>
      <c r="BT372" s="7"/>
      <c r="BU372" s="7"/>
      <c r="BV372" s="7"/>
      <c r="BW372" s="7"/>
      <c r="BX372" s="7"/>
      <c r="CA372" s="7"/>
      <c r="CB372" s="7"/>
      <c r="CC372" s="7"/>
      <c r="CD372" s="7"/>
      <c r="CE372" s="7"/>
      <c r="CF372" s="7"/>
      <c r="CG372" s="7"/>
    </row>
    <row r="373" spans="1:85" s="1" customFormat="1" x14ac:dyDescent="0.3">
      <c r="A373" s="7"/>
      <c r="B373" s="1">
        <f t="shared" si="141"/>
        <v>476</v>
      </c>
      <c r="C373" s="3">
        <v>174</v>
      </c>
      <c r="D373" s="3">
        <v>1522</v>
      </c>
      <c r="E373" s="3">
        <v>0</v>
      </c>
      <c r="F373" s="3">
        <v>0</v>
      </c>
      <c r="G373" s="3">
        <v>476</v>
      </c>
      <c r="H373" s="3">
        <v>0</v>
      </c>
      <c r="I373" s="3">
        <v>0</v>
      </c>
      <c r="J373" s="80">
        <v>0</v>
      </c>
      <c r="K373" s="80">
        <v>0</v>
      </c>
      <c r="L373" s="80">
        <v>0</v>
      </c>
      <c r="M373" s="11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116"/>
      <c r="Z373" s="3"/>
      <c r="AA373" s="1">
        <f t="shared" si="153"/>
        <v>1522</v>
      </c>
      <c r="AB373" s="1">
        <f t="shared" si="153"/>
        <v>0</v>
      </c>
      <c r="AC373" s="1">
        <f t="shared" si="154"/>
        <v>476</v>
      </c>
      <c r="AD373" s="1">
        <f t="shared" si="155"/>
        <v>0</v>
      </c>
      <c r="AE373" s="1">
        <f t="shared" si="161"/>
        <v>0</v>
      </c>
      <c r="AF373" s="1">
        <f t="shared" si="156"/>
        <v>0</v>
      </c>
      <c r="AG373" s="1">
        <f t="shared" si="156"/>
        <v>0</v>
      </c>
      <c r="AH373" s="1">
        <f t="shared" si="156"/>
        <v>0</v>
      </c>
      <c r="AI373" s="1">
        <f t="shared" si="162"/>
        <v>0</v>
      </c>
      <c r="AJ373" s="9">
        <f t="shared" si="142"/>
        <v>0</v>
      </c>
      <c r="AK373" s="9">
        <f t="shared" si="143"/>
        <v>9.5200000000000007E-3</v>
      </c>
      <c r="AL373" s="9">
        <f t="shared" si="144"/>
        <v>0</v>
      </c>
      <c r="AM373" s="9">
        <f t="shared" si="145"/>
        <v>9.5200000000000007E-3</v>
      </c>
      <c r="AN373" s="9">
        <f t="shared" si="146"/>
        <v>0</v>
      </c>
      <c r="AO373" s="9">
        <f t="shared" si="147"/>
        <v>0</v>
      </c>
      <c r="AP373" s="1">
        <f t="shared" si="157"/>
        <v>0</v>
      </c>
      <c r="AQ373" s="1">
        <f t="shared" si="157"/>
        <v>0</v>
      </c>
      <c r="AS373" s="1">
        <f t="shared" si="158"/>
        <v>0</v>
      </c>
      <c r="AT373" s="1">
        <f t="shared" si="163"/>
        <v>0</v>
      </c>
      <c r="AU373" s="1">
        <f t="shared" si="148"/>
        <v>0</v>
      </c>
      <c r="AV373" s="9">
        <f t="shared" si="159"/>
        <v>0</v>
      </c>
      <c r="AW373" s="9">
        <f t="shared" si="149"/>
        <v>0</v>
      </c>
      <c r="AX373" s="9">
        <f t="shared" si="150"/>
        <v>0</v>
      </c>
      <c r="AY373" s="9">
        <f t="shared" si="151"/>
        <v>0</v>
      </c>
      <c r="AZ373" s="9">
        <f t="shared" si="152"/>
        <v>0</v>
      </c>
      <c r="BA373" s="1" t="e">
        <f t="shared" si="160"/>
        <v>#N/A</v>
      </c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M373" s="74"/>
      <c r="BT373" s="7"/>
      <c r="BU373" s="7"/>
      <c r="BV373" s="7"/>
      <c r="BW373" s="7"/>
      <c r="BX373" s="7"/>
      <c r="CA373" s="7"/>
      <c r="CB373" s="7"/>
      <c r="CC373" s="7"/>
      <c r="CD373" s="7"/>
      <c r="CE373" s="7"/>
      <c r="CF373" s="7"/>
      <c r="CG373" s="7"/>
    </row>
    <row r="374" spans="1:85" s="1" customFormat="1" x14ac:dyDescent="0.3">
      <c r="A374" s="7"/>
      <c r="C374" s="3">
        <v>175</v>
      </c>
      <c r="D374" s="3">
        <v>1522</v>
      </c>
      <c r="E374" s="3">
        <v>0</v>
      </c>
      <c r="F374" s="3">
        <v>0</v>
      </c>
      <c r="G374" s="3">
        <v>476</v>
      </c>
      <c r="H374" s="3">
        <v>0</v>
      </c>
      <c r="I374" s="3">
        <v>0</v>
      </c>
      <c r="J374" s="80">
        <v>0</v>
      </c>
      <c r="K374" s="80">
        <v>0</v>
      </c>
      <c r="L374" s="80">
        <v>0</v>
      </c>
      <c r="M374" s="11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116"/>
      <c r="Z374" s="3"/>
      <c r="AA374" s="3"/>
      <c r="AB374" s="3"/>
      <c r="AC374" s="3"/>
      <c r="AD374" s="3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M374" s="74"/>
      <c r="BT374" s="7"/>
      <c r="BU374" s="7"/>
      <c r="BV374" s="7"/>
      <c r="BW374" s="7"/>
      <c r="BX374" s="7"/>
      <c r="CA374" s="7"/>
      <c r="CB374" s="7"/>
      <c r="CC374" s="7"/>
      <c r="CD374" s="7"/>
      <c r="CE374" s="7"/>
      <c r="CF374" s="7"/>
      <c r="CG374" s="7"/>
    </row>
    <row r="375" spans="1:85" s="1" customFormat="1" x14ac:dyDescent="0.3">
      <c r="A375" s="7"/>
      <c r="C375" s="3">
        <v>176</v>
      </c>
      <c r="D375" s="3">
        <v>1522</v>
      </c>
      <c r="E375" s="3">
        <v>0</v>
      </c>
      <c r="F375" s="3">
        <v>0</v>
      </c>
      <c r="G375" s="3">
        <v>477</v>
      </c>
      <c r="H375" s="3">
        <v>0</v>
      </c>
      <c r="I375" s="3">
        <v>0</v>
      </c>
      <c r="J375" s="80">
        <v>0</v>
      </c>
      <c r="K375" s="80">
        <v>0</v>
      </c>
      <c r="L375" s="80">
        <v>0</v>
      </c>
      <c r="M375" s="11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116"/>
      <c r="Z375" s="3"/>
      <c r="AA375" s="3"/>
      <c r="AB375" s="3"/>
      <c r="AC375" s="3"/>
      <c r="AD375" s="3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M375" s="74"/>
      <c r="BT375" s="7"/>
      <c r="BU375" s="7"/>
      <c r="BV375" s="7"/>
      <c r="BW375" s="7"/>
      <c r="BX375" s="7"/>
      <c r="CA375" s="7"/>
      <c r="CB375" s="7"/>
      <c r="CC375" s="7"/>
      <c r="CD375" s="7"/>
      <c r="CE375" s="7"/>
      <c r="CF375" s="7"/>
      <c r="CG375" s="7"/>
    </row>
    <row r="376" spans="1:85" s="1" customFormat="1" x14ac:dyDescent="0.3">
      <c r="A376" s="7"/>
      <c r="C376" s="3">
        <v>177</v>
      </c>
      <c r="D376" s="3">
        <v>1522</v>
      </c>
      <c r="E376" s="3">
        <v>0</v>
      </c>
      <c r="F376" s="3">
        <v>0</v>
      </c>
      <c r="G376" s="3">
        <v>477</v>
      </c>
      <c r="H376" s="3">
        <v>0</v>
      </c>
      <c r="I376" s="3">
        <v>0</v>
      </c>
      <c r="J376" s="80">
        <v>0</v>
      </c>
      <c r="K376" s="80">
        <v>0</v>
      </c>
      <c r="L376" s="80">
        <v>0</v>
      </c>
      <c r="M376" s="11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116"/>
      <c r="Z376" s="3"/>
      <c r="AA376" s="3"/>
      <c r="AB376" s="3"/>
      <c r="AC376" s="3"/>
      <c r="AD376" s="3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M376" s="74"/>
      <c r="BT376" s="7"/>
      <c r="BU376" s="7"/>
      <c r="BV376" s="7"/>
      <c r="BW376" s="7"/>
      <c r="BX376" s="7"/>
      <c r="CA376" s="7"/>
      <c r="CB376" s="7"/>
      <c r="CC376" s="7"/>
      <c r="CD376" s="7"/>
      <c r="CE376" s="7"/>
      <c r="CF376" s="7"/>
      <c r="CG376" s="7"/>
    </row>
    <row r="377" spans="1:85" s="1" customFormat="1" x14ac:dyDescent="0.3">
      <c r="A377" s="7"/>
      <c r="C377" s="3">
        <v>178</v>
      </c>
      <c r="D377" s="3">
        <v>1522</v>
      </c>
      <c r="E377" s="3">
        <v>0</v>
      </c>
      <c r="F377" s="3">
        <v>0</v>
      </c>
      <c r="G377" s="3">
        <v>477</v>
      </c>
      <c r="H377" s="3">
        <v>0</v>
      </c>
      <c r="I377" s="3">
        <v>0</v>
      </c>
      <c r="J377" s="80">
        <v>0</v>
      </c>
      <c r="K377" s="80">
        <v>0</v>
      </c>
      <c r="L377" s="80">
        <v>0</v>
      </c>
      <c r="M377" s="11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116"/>
      <c r="Z377" s="3"/>
      <c r="AA377" s="3"/>
      <c r="AB377" s="3"/>
      <c r="AC377" s="3"/>
      <c r="AD377" s="3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M377" s="74"/>
      <c r="BT377" s="7"/>
      <c r="BU377" s="7"/>
      <c r="BV377" s="7"/>
      <c r="BW377" s="7"/>
      <c r="BX377" s="7"/>
      <c r="CA377" s="7"/>
      <c r="CB377" s="7"/>
      <c r="CC377" s="7"/>
      <c r="CD377" s="7"/>
      <c r="CE377" s="7"/>
      <c r="CF377" s="7"/>
      <c r="CG377" s="7"/>
    </row>
    <row r="378" spans="1:85" s="1" customFormat="1" x14ac:dyDescent="0.3">
      <c r="A378" s="7"/>
      <c r="C378" s="3">
        <v>179</v>
      </c>
      <c r="D378" s="3">
        <v>1522</v>
      </c>
      <c r="E378" s="3">
        <v>0</v>
      </c>
      <c r="F378" s="3">
        <v>0</v>
      </c>
      <c r="G378" s="3">
        <v>477</v>
      </c>
      <c r="H378" s="3">
        <v>0</v>
      </c>
      <c r="I378" s="3">
        <v>0</v>
      </c>
      <c r="J378" s="80">
        <v>0</v>
      </c>
      <c r="K378" s="80">
        <v>0</v>
      </c>
      <c r="L378" s="80">
        <v>0</v>
      </c>
      <c r="M378" s="11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116"/>
      <c r="Z378" s="3"/>
      <c r="AA378" s="3"/>
      <c r="AB378" s="3"/>
      <c r="AC378" s="3"/>
      <c r="AD378" s="3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M378" s="74"/>
      <c r="BT378" s="7"/>
      <c r="BU378" s="7"/>
      <c r="BV378" s="7"/>
      <c r="BW378" s="7"/>
      <c r="BX378" s="7"/>
      <c r="CA378" s="7"/>
      <c r="CB378" s="7"/>
      <c r="CC378" s="7"/>
      <c r="CD378" s="7"/>
      <c r="CE378" s="7"/>
      <c r="CF378" s="7"/>
      <c r="CG378" s="7"/>
    </row>
    <row r="379" spans="1:85" s="1" customFormat="1" x14ac:dyDescent="0.3">
      <c r="A379" s="7"/>
      <c r="C379" s="3">
        <v>180</v>
      </c>
      <c r="D379" s="3">
        <v>1522</v>
      </c>
      <c r="E379" s="3">
        <v>0</v>
      </c>
      <c r="F379" s="3">
        <v>0</v>
      </c>
      <c r="G379" s="3">
        <v>477</v>
      </c>
      <c r="H379" s="3">
        <v>0</v>
      </c>
      <c r="I379" s="3">
        <v>0</v>
      </c>
      <c r="J379" s="80">
        <v>0</v>
      </c>
      <c r="K379" s="80">
        <v>0</v>
      </c>
      <c r="L379" s="80">
        <v>0</v>
      </c>
      <c r="M379" s="11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116"/>
      <c r="Z379" s="3"/>
      <c r="AA379" s="3"/>
      <c r="AB379" s="3"/>
      <c r="AC379" s="3"/>
      <c r="AD379" s="3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M379" s="74"/>
      <c r="BT379" s="7"/>
      <c r="BU379" s="7"/>
      <c r="BV379" s="7"/>
      <c r="BW379" s="7"/>
      <c r="BX379" s="7"/>
      <c r="CA379" s="7"/>
      <c r="CB379" s="7"/>
      <c r="CC379" s="7"/>
      <c r="CD379" s="7"/>
      <c r="CE379" s="7"/>
      <c r="CF379" s="7"/>
      <c r="CG379" s="7"/>
    </row>
    <row r="380" spans="1:85" s="1" customFormat="1" x14ac:dyDescent="0.3">
      <c r="A380" s="7"/>
      <c r="C380" s="3" t="s">
        <v>174</v>
      </c>
      <c r="D380" s="3" t="s">
        <v>175</v>
      </c>
      <c r="E380" s="3" t="s">
        <v>175</v>
      </c>
      <c r="F380" s="3" t="s">
        <v>175</v>
      </c>
      <c r="G380" s="3" t="s">
        <v>175</v>
      </c>
      <c r="H380" s="3" t="s">
        <v>175</v>
      </c>
      <c r="I380" s="3" t="s">
        <v>175</v>
      </c>
      <c r="J380" s="80" t="s">
        <v>175</v>
      </c>
      <c r="K380" s="80" t="s">
        <v>175</v>
      </c>
      <c r="L380" s="80" t="s">
        <v>175</v>
      </c>
      <c r="M380" s="11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116"/>
      <c r="Z380" s="3"/>
      <c r="AA380" s="3"/>
      <c r="AB380" s="3"/>
      <c r="AC380" s="3"/>
      <c r="AD380" s="3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M380" s="74"/>
      <c r="BT380" s="7"/>
      <c r="BU380" s="7"/>
      <c r="BV380" s="7"/>
      <c r="BW380" s="7"/>
      <c r="BX380" s="7"/>
      <c r="CA380" s="7"/>
      <c r="CB380" s="7"/>
      <c r="CC380" s="7"/>
      <c r="CD380" s="7"/>
      <c r="CE380" s="7"/>
      <c r="CF380" s="7"/>
      <c r="CG380" s="7"/>
    </row>
    <row r="381" spans="1:85" s="1" customFormat="1" x14ac:dyDescent="0.3">
      <c r="A381" s="7"/>
      <c r="C381" s="3" t="s">
        <v>5</v>
      </c>
      <c r="D381" s="3" t="s">
        <v>6</v>
      </c>
      <c r="E381" s="3" t="s">
        <v>29</v>
      </c>
      <c r="F381" s="3" t="s">
        <v>18</v>
      </c>
      <c r="G381" s="3" t="s">
        <v>7</v>
      </c>
      <c r="H381" s="3" t="s">
        <v>176</v>
      </c>
      <c r="I381" s="3" t="s">
        <v>8</v>
      </c>
      <c r="J381" s="80" t="s">
        <v>164</v>
      </c>
      <c r="K381" s="80" t="s">
        <v>103</v>
      </c>
      <c r="L381" s="80" t="s">
        <v>169</v>
      </c>
      <c r="M381" s="11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116"/>
      <c r="Z381" s="3"/>
      <c r="AA381" s="3"/>
      <c r="AB381" s="3"/>
      <c r="AC381" s="3"/>
      <c r="AD381" s="3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M381" s="74"/>
      <c r="BT381" s="7"/>
      <c r="BU381" s="7"/>
      <c r="BV381" s="7"/>
      <c r="BW381" s="7"/>
      <c r="BX381" s="7"/>
      <c r="CA381" s="7"/>
      <c r="CB381" s="7"/>
      <c r="CC381" s="7"/>
      <c r="CD381" s="7"/>
      <c r="CE381" s="7"/>
      <c r="CF381" s="7"/>
      <c r="CG381" s="7"/>
    </row>
    <row r="382" spans="1:85" s="1" customFormat="1" x14ac:dyDescent="0.3">
      <c r="A382" s="7"/>
      <c r="C382" s="3"/>
      <c r="D382" s="3"/>
      <c r="E382" s="3"/>
      <c r="F382" s="3"/>
      <c r="G382" s="3"/>
      <c r="H382" s="3"/>
      <c r="I382" s="3"/>
      <c r="J382" s="80"/>
      <c r="K382" s="80"/>
      <c r="L382" s="80"/>
      <c r="M382" s="11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116"/>
      <c r="Z382" s="3"/>
      <c r="AA382" s="3"/>
      <c r="AB382" s="3"/>
      <c r="AC382" s="3"/>
      <c r="AD382" s="3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M382" s="74"/>
      <c r="BT382" s="7"/>
      <c r="BU382" s="7"/>
      <c r="BV382" s="7"/>
      <c r="BW382" s="7"/>
      <c r="BX382" s="7"/>
      <c r="CA382" s="7"/>
      <c r="CB382" s="7"/>
      <c r="CC382" s="7"/>
      <c r="CD382" s="7"/>
      <c r="CE382" s="7"/>
      <c r="CF382" s="7"/>
      <c r="CG382" s="7"/>
    </row>
    <row r="383" spans="1:85" s="1" customFormat="1" x14ac:dyDescent="0.3">
      <c r="A383" s="7"/>
      <c r="C383" s="3" t="s">
        <v>181</v>
      </c>
      <c r="D383" s="3" t="s">
        <v>183</v>
      </c>
      <c r="E383" s="3"/>
      <c r="F383" s="3"/>
      <c r="G383" s="3"/>
      <c r="H383" s="3"/>
      <c r="I383" s="3"/>
      <c r="J383" s="80"/>
      <c r="K383" s="80"/>
      <c r="L383" s="80"/>
      <c r="M383" s="11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116"/>
      <c r="Z383" s="3"/>
      <c r="AA383" s="3"/>
      <c r="AB383" s="3"/>
      <c r="AC383" s="3"/>
      <c r="AD383" s="3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M383" s="74"/>
      <c r="BT383" s="7"/>
      <c r="BU383" s="7"/>
      <c r="BV383" s="7"/>
      <c r="BW383" s="7"/>
      <c r="BX383" s="7"/>
      <c r="CA383" s="7"/>
      <c r="CB383" s="7"/>
      <c r="CC383" s="7"/>
      <c r="CD383" s="7"/>
      <c r="CE383" s="7"/>
      <c r="CF383" s="7"/>
      <c r="CG383" s="7"/>
    </row>
    <row r="384" spans="1:85" s="1" customFormat="1" x14ac:dyDescent="0.3">
      <c r="A384" s="7"/>
      <c r="C384" s="3" t="s">
        <v>5</v>
      </c>
      <c r="D384" s="3" t="s">
        <v>6</v>
      </c>
      <c r="E384" s="3" t="s">
        <v>29</v>
      </c>
      <c r="F384" s="3" t="s">
        <v>18</v>
      </c>
      <c r="G384" s="3" t="s">
        <v>7</v>
      </c>
      <c r="H384" s="3" t="s">
        <v>176</v>
      </c>
      <c r="I384" s="3" t="s">
        <v>8</v>
      </c>
      <c r="J384" s="80" t="s">
        <v>164</v>
      </c>
      <c r="K384" s="80" t="s">
        <v>103</v>
      </c>
      <c r="L384" s="80" t="s">
        <v>169</v>
      </c>
      <c r="M384" s="11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116"/>
      <c r="Z384" s="3"/>
      <c r="AA384" s="3"/>
      <c r="AB384" s="3"/>
      <c r="AC384" s="3"/>
      <c r="AD384" s="3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M384" s="74"/>
      <c r="BT384" s="7"/>
      <c r="BU384" s="7"/>
      <c r="BV384" s="7"/>
      <c r="BW384" s="7"/>
      <c r="BX384" s="7"/>
      <c r="CA384" s="7"/>
      <c r="CB384" s="7"/>
      <c r="CC384" s="7"/>
      <c r="CD384" s="7"/>
      <c r="CE384" s="7"/>
      <c r="CF384" s="7"/>
      <c r="CG384" s="7"/>
    </row>
    <row r="385" spans="1:85" s="1" customFormat="1" x14ac:dyDescent="0.3">
      <c r="A385" s="7"/>
      <c r="C385" s="3" t="s">
        <v>174</v>
      </c>
      <c r="D385" s="3" t="s">
        <v>175</v>
      </c>
      <c r="E385" s="3" t="s">
        <v>175</v>
      </c>
      <c r="F385" s="3" t="s">
        <v>175</v>
      </c>
      <c r="G385" s="3" t="s">
        <v>175</v>
      </c>
      <c r="H385" s="3" t="s">
        <v>175</v>
      </c>
      <c r="I385" s="3" t="s">
        <v>175</v>
      </c>
      <c r="J385" s="80" t="s">
        <v>175</v>
      </c>
      <c r="K385" s="80" t="s">
        <v>175</v>
      </c>
      <c r="L385" s="80" t="s">
        <v>175</v>
      </c>
      <c r="M385" s="11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116"/>
      <c r="Z385" s="3"/>
      <c r="AA385" s="3"/>
      <c r="AB385" s="3"/>
      <c r="AC385" s="3"/>
      <c r="AD385" s="3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M385" s="74"/>
      <c r="BT385" s="7"/>
      <c r="BU385" s="7"/>
      <c r="BV385" s="7"/>
      <c r="BW385" s="7"/>
      <c r="BX385" s="7"/>
      <c r="CA385" s="7"/>
      <c r="CB385" s="7"/>
      <c r="CC385" s="7"/>
      <c r="CD385" s="7"/>
      <c r="CE385" s="7"/>
      <c r="CF385" s="7"/>
      <c r="CG385" s="7"/>
    </row>
    <row r="386" spans="1:85" s="1" customFormat="1" x14ac:dyDescent="0.3">
      <c r="A386" s="7"/>
      <c r="C386" s="3">
        <v>1</v>
      </c>
      <c r="D386" s="3">
        <v>7498</v>
      </c>
      <c r="E386" s="3">
        <v>1</v>
      </c>
      <c r="F386" s="3">
        <v>0</v>
      </c>
      <c r="G386" s="3">
        <v>0</v>
      </c>
      <c r="H386" s="3">
        <v>0</v>
      </c>
      <c r="I386" s="3">
        <v>0</v>
      </c>
      <c r="J386" s="80">
        <v>0</v>
      </c>
      <c r="K386" s="80">
        <v>0</v>
      </c>
      <c r="L386" s="80">
        <v>0</v>
      </c>
      <c r="M386" s="11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116"/>
      <c r="Z386" s="3"/>
      <c r="AA386" s="3"/>
      <c r="AB386" s="3"/>
      <c r="AC386" s="3"/>
      <c r="AD386" s="3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M386" s="74"/>
      <c r="BT386" s="7"/>
      <c r="BU386" s="7"/>
      <c r="BV386" s="7"/>
      <c r="BW386" s="7"/>
      <c r="BX386" s="7"/>
      <c r="CA386" s="7"/>
      <c r="CB386" s="7"/>
      <c r="CC386" s="7"/>
      <c r="CD386" s="7"/>
      <c r="CE386" s="7"/>
      <c r="CF386" s="7"/>
      <c r="CG386" s="7"/>
    </row>
    <row r="387" spans="1:85" s="1" customFormat="1" x14ac:dyDescent="0.3">
      <c r="A387" s="7"/>
      <c r="C387" s="3">
        <v>2</v>
      </c>
      <c r="D387" s="3">
        <v>7498</v>
      </c>
      <c r="E387" s="3">
        <v>1</v>
      </c>
      <c r="F387" s="3">
        <v>0</v>
      </c>
      <c r="G387" s="3">
        <v>0</v>
      </c>
      <c r="H387" s="3">
        <v>0</v>
      </c>
      <c r="I387" s="3">
        <v>0</v>
      </c>
      <c r="J387" s="80">
        <v>0</v>
      </c>
      <c r="K387" s="80">
        <v>0</v>
      </c>
      <c r="L387" s="80">
        <v>0</v>
      </c>
      <c r="M387" s="11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116"/>
      <c r="Z387" s="3"/>
      <c r="AA387" s="3"/>
      <c r="AB387" s="3"/>
      <c r="AC387" s="3"/>
      <c r="AD387" s="3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M387" s="74"/>
      <c r="BT387" s="7"/>
      <c r="BU387" s="7"/>
      <c r="BV387" s="7"/>
      <c r="BW387" s="7"/>
      <c r="BX387" s="7"/>
      <c r="CA387" s="7"/>
      <c r="CB387" s="7"/>
      <c r="CC387" s="7"/>
      <c r="CD387" s="7"/>
      <c r="CE387" s="7"/>
      <c r="CF387" s="7"/>
      <c r="CG387" s="7"/>
    </row>
    <row r="388" spans="1:85" s="1" customFormat="1" x14ac:dyDescent="0.3">
      <c r="A388" s="7"/>
      <c r="C388" s="3">
        <v>3</v>
      </c>
      <c r="D388" s="3">
        <v>7498</v>
      </c>
      <c r="E388" s="3">
        <v>1</v>
      </c>
      <c r="F388" s="3">
        <v>0</v>
      </c>
      <c r="G388" s="3">
        <v>0</v>
      </c>
      <c r="H388" s="3">
        <v>0</v>
      </c>
      <c r="I388" s="3">
        <v>0</v>
      </c>
      <c r="J388" s="80">
        <v>0</v>
      </c>
      <c r="K388" s="80">
        <v>0</v>
      </c>
      <c r="L388" s="80">
        <v>0</v>
      </c>
      <c r="M388" s="11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116"/>
      <c r="Z388" s="3"/>
      <c r="AA388" s="3"/>
      <c r="AB388" s="3"/>
      <c r="AC388" s="3"/>
      <c r="AD388" s="3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M388" s="74"/>
      <c r="BT388" s="7"/>
      <c r="BU388" s="7"/>
      <c r="BV388" s="7"/>
      <c r="BW388" s="7"/>
      <c r="BX388" s="7"/>
      <c r="CA388" s="7"/>
      <c r="CB388" s="7"/>
      <c r="CC388" s="7"/>
      <c r="CD388" s="7"/>
      <c r="CE388" s="7"/>
      <c r="CF388" s="7"/>
      <c r="CG388" s="7"/>
    </row>
    <row r="389" spans="1:85" s="1" customFormat="1" x14ac:dyDescent="0.3">
      <c r="A389" s="7"/>
      <c r="C389" s="3">
        <v>4</v>
      </c>
      <c r="D389" s="3">
        <v>7498</v>
      </c>
      <c r="E389" s="3">
        <v>1</v>
      </c>
      <c r="F389" s="3">
        <v>0</v>
      </c>
      <c r="G389" s="3">
        <v>0</v>
      </c>
      <c r="H389" s="3">
        <v>0</v>
      </c>
      <c r="I389" s="3">
        <v>0</v>
      </c>
      <c r="J389" s="80">
        <v>0</v>
      </c>
      <c r="K389" s="80">
        <v>0</v>
      </c>
      <c r="L389" s="80">
        <v>0</v>
      </c>
      <c r="M389" s="11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116"/>
      <c r="Z389" s="3"/>
      <c r="AA389" s="3"/>
      <c r="AB389" s="3"/>
      <c r="AC389" s="3"/>
      <c r="AD389" s="3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M389" s="74"/>
      <c r="BT389" s="7"/>
      <c r="BU389" s="7"/>
      <c r="BV389" s="7"/>
      <c r="BW389" s="7"/>
      <c r="BX389" s="7"/>
      <c r="CA389" s="7"/>
      <c r="CB389" s="7"/>
      <c r="CC389" s="7"/>
      <c r="CD389" s="7"/>
      <c r="CE389" s="7"/>
      <c r="CF389" s="7"/>
      <c r="CG389" s="7"/>
    </row>
    <row r="390" spans="1:85" s="1" customFormat="1" x14ac:dyDescent="0.3">
      <c r="A390" s="7"/>
      <c r="C390" s="3">
        <v>5</v>
      </c>
      <c r="D390" s="3">
        <v>7498</v>
      </c>
      <c r="E390" s="3">
        <v>1</v>
      </c>
      <c r="F390" s="3">
        <v>0</v>
      </c>
      <c r="G390" s="3">
        <v>0</v>
      </c>
      <c r="H390" s="3">
        <v>0</v>
      </c>
      <c r="I390" s="3">
        <v>0</v>
      </c>
      <c r="J390" s="80">
        <v>0</v>
      </c>
      <c r="K390" s="80">
        <v>0</v>
      </c>
      <c r="L390" s="80">
        <v>0</v>
      </c>
      <c r="M390" s="11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116"/>
      <c r="Z390" s="3"/>
      <c r="AA390" s="3"/>
      <c r="AB390" s="3"/>
      <c r="AC390" s="3"/>
      <c r="AD390" s="3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M390" s="74"/>
      <c r="BT390" s="7"/>
      <c r="BU390" s="7"/>
      <c r="BV390" s="7"/>
      <c r="BW390" s="7"/>
      <c r="BX390" s="7"/>
      <c r="CA390" s="7"/>
      <c r="CB390" s="7"/>
      <c r="CC390" s="7"/>
      <c r="CD390" s="7"/>
      <c r="CE390" s="7"/>
      <c r="CF390" s="7"/>
      <c r="CG390" s="7"/>
    </row>
    <row r="391" spans="1:85" s="1" customFormat="1" x14ac:dyDescent="0.3">
      <c r="A391" s="7"/>
      <c r="C391" s="3">
        <v>6</v>
      </c>
      <c r="D391" s="3">
        <v>7498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80">
        <v>0</v>
      </c>
      <c r="K391" s="80">
        <v>0</v>
      </c>
      <c r="L391" s="80">
        <v>0</v>
      </c>
      <c r="M391" s="11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116"/>
      <c r="Z391" s="3"/>
      <c r="AA391" s="3"/>
      <c r="AB391" s="3"/>
      <c r="AC391" s="3"/>
      <c r="AD391" s="3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M391" s="74"/>
      <c r="BT391" s="7"/>
      <c r="BU391" s="7"/>
      <c r="BV391" s="7"/>
      <c r="BW391" s="7"/>
      <c r="BX391" s="7"/>
      <c r="CA391" s="7"/>
      <c r="CB391" s="7"/>
      <c r="CC391" s="7"/>
      <c r="CD391" s="7"/>
      <c r="CE391" s="7"/>
      <c r="CF391" s="7"/>
      <c r="CG391" s="7"/>
    </row>
    <row r="392" spans="1:85" s="1" customFormat="1" x14ac:dyDescent="0.3">
      <c r="A392" s="7"/>
      <c r="C392" s="3">
        <v>7</v>
      </c>
      <c r="D392" s="3">
        <v>7498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80">
        <v>0</v>
      </c>
      <c r="K392" s="80">
        <v>0</v>
      </c>
      <c r="L392" s="80">
        <v>0</v>
      </c>
      <c r="M392" s="11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116"/>
      <c r="Z392" s="3"/>
      <c r="AA392" s="3"/>
      <c r="AB392" s="3"/>
      <c r="AC392" s="3"/>
      <c r="AD392" s="3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M392" s="74"/>
      <c r="BT392" s="7"/>
      <c r="BU392" s="7"/>
      <c r="BV392" s="7"/>
      <c r="BW392" s="7"/>
      <c r="BX392" s="7"/>
      <c r="CA392" s="7"/>
      <c r="CB392" s="7"/>
      <c r="CC392" s="7"/>
      <c r="CD392" s="7"/>
      <c r="CE392" s="7"/>
      <c r="CF392" s="7"/>
      <c r="CG392" s="7"/>
    </row>
    <row r="393" spans="1:85" s="1" customFormat="1" x14ac:dyDescent="0.3">
      <c r="A393" s="7"/>
      <c r="C393" s="3">
        <v>8</v>
      </c>
      <c r="D393" s="3">
        <v>7497</v>
      </c>
      <c r="E393" s="3">
        <v>2</v>
      </c>
      <c r="F393" s="3">
        <v>0</v>
      </c>
      <c r="G393" s="3">
        <v>0</v>
      </c>
      <c r="H393" s="3">
        <v>0</v>
      </c>
      <c r="I393" s="3">
        <v>0</v>
      </c>
      <c r="J393" s="80">
        <v>0</v>
      </c>
      <c r="K393" s="80">
        <v>0</v>
      </c>
      <c r="L393" s="80">
        <v>0</v>
      </c>
      <c r="M393" s="11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116"/>
      <c r="Z393" s="3"/>
      <c r="AA393" s="3"/>
      <c r="AB393" s="3"/>
      <c r="AC393" s="3"/>
      <c r="AD393" s="3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M393" s="74"/>
      <c r="BT393" s="7"/>
      <c r="BU393" s="7"/>
      <c r="BV393" s="7"/>
      <c r="BW393" s="7"/>
      <c r="BX393" s="7"/>
      <c r="CA393" s="7"/>
      <c r="CB393" s="7"/>
      <c r="CC393" s="7"/>
      <c r="CD393" s="7"/>
      <c r="CE393" s="7"/>
      <c r="CF393" s="7"/>
      <c r="CG393" s="7"/>
    </row>
    <row r="394" spans="1:85" s="1" customFormat="1" x14ac:dyDescent="0.3">
      <c r="A394" s="7"/>
      <c r="C394" s="3">
        <v>9</v>
      </c>
      <c r="D394" s="3">
        <v>7497</v>
      </c>
      <c r="E394" s="3">
        <v>2</v>
      </c>
      <c r="F394" s="3">
        <v>0</v>
      </c>
      <c r="G394" s="3">
        <v>0</v>
      </c>
      <c r="H394" s="3">
        <v>0</v>
      </c>
      <c r="I394" s="3">
        <v>0</v>
      </c>
      <c r="J394" s="80">
        <v>0</v>
      </c>
      <c r="K394" s="80">
        <v>0</v>
      </c>
      <c r="L394" s="80">
        <v>0</v>
      </c>
      <c r="M394" s="11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116"/>
      <c r="Z394" s="3"/>
      <c r="AA394" s="3"/>
      <c r="AB394" s="3"/>
      <c r="AC394" s="3"/>
      <c r="AD394" s="3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M394" s="74"/>
      <c r="BT394" s="7"/>
      <c r="BU394" s="7"/>
      <c r="BV394" s="7"/>
      <c r="BW394" s="7"/>
      <c r="BX394" s="7"/>
      <c r="CA394" s="7"/>
      <c r="CB394" s="7"/>
      <c r="CC394" s="7"/>
      <c r="CD394" s="7"/>
      <c r="CE394" s="7"/>
      <c r="CF394" s="7"/>
      <c r="CG394" s="7"/>
    </row>
    <row r="395" spans="1:85" s="1" customFormat="1" x14ac:dyDescent="0.3">
      <c r="A395" s="7"/>
      <c r="C395" s="3">
        <v>10</v>
      </c>
      <c r="D395" s="3">
        <v>7496</v>
      </c>
      <c r="E395" s="3">
        <v>3</v>
      </c>
      <c r="F395" s="3">
        <v>0</v>
      </c>
      <c r="G395" s="3">
        <v>0</v>
      </c>
      <c r="H395" s="3">
        <v>0</v>
      </c>
      <c r="I395" s="3">
        <v>0</v>
      </c>
      <c r="J395" s="80">
        <v>0</v>
      </c>
      <c r="K395" s="80">
        <v>0</v>
      </c>
      <c r="L395" s="80">
        <v>0</v>
      </c>
      <c r="M395" s="11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116"/>
      <c r="Z395" s="3"/>
      <c r="AA395" s="3"/>
      <c r="AB395" s="3"/>
      <c r="AC395" s="3"/>
      <c r="AD395" s="3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M395" s="74"/>
      <c r="BT395" s="7"/>
      <c r="BU395" s="7"/>
      <c r="BV395" s="7"/>
      <c r="BW395" s="7"/>
      <c r="BX395" s="7"/>
      <c r="CA395" s="7"/>
      <c r="CB395" s="7"/>
      <c r="CC395" s="7"/>
      <c r="CD395" s="7"/>
      <c r="CE395" s="7"/>
      <c r="CF395" s="7"/>
      <c r="CG395" s="7"/>
    </row>
    <row r="396" spans="1:85" s="1" customFormat="1" x14ac:dyDescent="0.3">
      <c r="A396" s="7"/>
      <c r="C396" s="3">
        <v>11</v>
      </c>
      <c r="D396" s="3">
        <v>7496</v>
      </c>
      <c r="E396" s="3">
        <v>3</v>
      </c>
      <c r="F396" s="3">
        <v>0</v>
      </c>
      <c r="G396" s="3">
        <v>0</v>
      </c>
      <c r="H396" s="3">
        <v>0</v>
      </c>
      <c r="I396" s="3">
        <v>0</v>
      </c>
      <c r="J396" s="80">
        <v>0</v>
      </c>
      <c r="K396" s="80">
        <v>0</v>
      </c>
      <c r="L396" s="80">
        <v>0</v>
      </c>
      <c r="M396" s="11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116"/>
      <c r="Z396" s="3"/>
      <c r="AA396" s="3"/>
      <c r="AB396" s="3"/>
      <c r="AC396" s="3"/>
      <c r="AD396" s="3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M396" s="74"/>
      <c r="BT396" s="7"/>
      <c r="BU396" s="7"/>
      <c r="BV396" s="7"/>
      <c r="BW396" s="7"/>
      <c r="BX396" s="7"/>
      <c r="CA396" s="7"/>
      <c r="CB396" s="7"/>
      <c r="CC396" s="7"/>
      <c r="CD396" s="7"/>
      <c r="CE396" s="7"/>
      <c r="CF396" s="7"/>
      <c r="CG396" s="7"/>
    </row>
    <row r="397" spans="1:85" s="1" customFormat="1" x14ac:dyDescent="0.3">
      <c r="A397" s="7"/>
      <c r="C397" s="3">
        <v>12</v>
      </c>
      <c r="D397" s="3">
        <v>7495</v>
      </c>
      <c r="E397" s="3">
        <v>4</v>
      </c>
      <c r="F397" s="3">
        <v>0</v>
      </c>
      <c r="G397" s="3">
        <v>0</v>
      </c>
      <c r="H397" s="3">
        <v>0</v>
      </c>
      <c r="I397" s="3">
        <v>0</v>
      </c>
      <c r="J397" s="80">
        <v>0</v>
      </c>
      <c r="K397" s="80">
        <v>0</v>
      </c>
      <c r="L397" s="80">
        <v>0</v>
      </c>
      <c r="M397" s="11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116"/>
      <c r="Z397" s="3"/>
      <c r="AA397" s="3"/>
      <c r="AB397" s="3"/>
      <c r="AC397" s="3"/>
      <c r="AD397" s="3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M397" s="74"/>
      <c r="BT397" s="7"/>
      <c r="BU397" s="7"/>
      <c r="BV397" s="7"/>
      <c r="BW397" s="7"/>
      <c r="BX397" s="7"/>
      <c r="CA397" s="7"/>
      <c r="CB397" s="7"/>
      <c r="CC397" s="7"/>
      <c r="CD397" s="7"/>
      <c r="CE397" s="7"/>
      <c r="CF397" s="7"/>
      <c r="CG397" s="7"/>
    </row>
    <row r="398" spans="1:85" s="1" customFormat="1" x14ac:dyDescent="0.3">
      <c r="A398" s="7"/>
      <c r="C398" s="3">
        <v>13</v>
      </c>
      <c r="D398" s="3">
        <v>7494</v>
      </c>
      <c r="E398" s="3">
        <v>5</v>
      </c>
      <c r="F398" s="3">
        <v>0</v>
      </c>
      <c r="G398" s="3">
        <v>0</v>
      </c>
      <c r="H398" s="3">
        <v>0</v>
      </c>
      <c r="I398" s="3">
        <v>0</v>
      </c>
      <c r="J398" s="80">
        <v>0</v>
      </c>
      <c r="K398" s="80">
        <v>0</v>
      </c>
      <c r="L398" s="80">
        <v>0</v>
      </c>
      <c r="M398" s="11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116"/>
      <c r="Z398" s="3"/>
      <c r="AA398" s="3"/>
      <c r="AB398" s="3"/>
      <c r="AC398" s="3"/>
      <c r="AD398" s="3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M398" s="74"/>
      <c r="BT398" s="7"/>
      <c r="BU398" s="7"/>
      <c r="BV398" s="7"/>
      <c r="BW398" s="7"/>
      <c r="BX398" s="7"/>
      <c r="CA398" s="7"/>
      <c r="CB398" s="7"/>
      <c r="CC398" s="7"/>
      <c r="CD398" s="7"/>
      <c r="CE398" s="7"/>
      <c r="CF398" s="7"/>
      <c r="CG398" s="7"/>
    </row>
    <row r="399" spans="1:85" s="1" customFormat="1" x14ac:dyDescent="0.3">
      <c r="A399" s="7"/>
      <c r="C399" s="3">
        <v>14</v>
      </c>
      <c r="D399" s="3">
        <v>7492</v>
      </c>
      <c r="E399" s="3">
        <v>7</v>
      </c>
      <c r="F399" s="3">
        <v>0</v>
      </c>
      <c r="G399" s="3">
        <v>0</v>
      </c>
      <c r="H399" s="3">
        <v>0</v>
      </c>
      <c r="I399" s="3">
        <v>0</v>
      </c>
      <c r="J399" s="80">
        <v>0</v>
      </c>
      <c r="K399" s="80">
        <v>0</v>
      </c>
      <c r="L399" s="80">
        <v>0</v>
      </c>
      <c r="M399" s="11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116"/>
      <c r="Z399" s="3"/>
      <c r="AA399" s="3"/>
      <c r="AB399" s="3"/>
      <c r="AC399" s="3"/>
      <c r="AD399" s="3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M399" s="74"/>
      <c r="BT399" s="7"/>
      <c r="BU399" s="7"/>
      <c r="BV399" s="7"/>
      <c r="BW399" s="7"/>
      <c r="BX399" s="7"/>
      <c r="CA399" s="7"/>
      <c r="CB399" s="7"/>
      <c r="CC399" s="7"/>
      <c r="CD399" s="7"/>
      <c r="CE399" s="7"/>
      <c r="CF399" s="7"/>
      <c r="CG399" s="7"/>
    </row>
    <row r="400" spans="1:85" s="1" customFormat="1" x14ac:dyDescent="0.3">
      <c r="A400" s="7"/>
      <c r="C400" s="3">
        <v>15</v>
      </c>
      <c r="D400" s="3">
        <v>7491</v>
      </c>
      <c r="E400" s="3">
        <v>8</v>
      </c>
      <c r="F400" s="3">
        <v>0</v>
      </c>
      <c r="G400" s="3">
        <v>0</v>
      </c>
      <c r="H400" s="3">
        <v>0</v>
      </c>
      <c r="I400" s="3">
        <v>0</v>
      </c>
      <c r="J400" s="80">
        <v>0</v>
      </c>
      <c r="K400" s="80">
        <v>0</v>
      </c>
      <c r="L400" s="80">
        <v>0</v>
      </c>
      <c r="M400" s="11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116"/>
      <c r="Z400" s="3"/>
      <c r="AA400" s="3"/>
      <c r="AB400" s="3"/>
      <c r="AC400" s="3"/>
      <c r="AD400" s="3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M400" s="74"/>
      <c r="BT400" s="7"/>
      <c r="BU400" s="7"/>
      <c r="BV400" s="7"/>
      <c r="BW400" s="7"/>
      <c r="BX400" s="7"/>
      <c r="CA400" s="7"/>
      <c r="CB400" s="7"/>
      <c r="CC400" s="7"/>
      <c r="CD400" s="7"/>
      <c r="CE400" s="7"/>
      <c r="CF400" s="7"/>
      <c r="CG400" s="7"/>
    </row>
    <row r="401" spans="1:85" s="1" customFormat="1" x14ac:dyDescent="0.3">
      <c r="A401" s="7"/>
      <c r="C401" s="3">
        <v>16</v>
      </c>
      <c r="D401" s="3">
        <v>7489</v>
      </c>
      <c r="E401" s="3">
        <v>10</v>
      </c>
      <c r="F401" s="3">
        <v>0</v>
      </c>
      <c r="G401" s="3">
        <v>0</v>
      </c>
      <c r="H401" s="3">
        <v>0</v>
      </c>
      <c r="I401" s="3">
        <v>0</v>
      </c>
      <c r="J401" s="80">
        <v>0</v>
      </c>
      <c r="K401" s="80">
        <v>0</v>
      </c>
      <c r="L401" s="80">
        <v>0</v>
      </c>
      <c r="M401" s="11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116"/>
      <c r="Z401" s="3"/>
      <c r="AA401" s="3"/>
      <c r="AB401" s="3"/>
      <c r="AC401" s="3"/>
      <c r="AD401" s="3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M401" s="74"/>
      <c r="BT401" s="7"/>
      <c r="BU401" s="7"/>
      <c r="BV401" s="7"/>
      <c r="BW401" s="7"/>
      <c r="BX401" s="7"/>
      <c r="CA401" s="7"/>
      <c r="CB401" s="7"/>
      <c r="CC401" s="7"/>
      <c r="CD401" s="7"/>
      <c r="CE401" s="7"/>
      <c r="CF401" s="7"/>
      <c r="CG401" s="7"/>
    </row>
    <row r="402" spans="1:85" s="1" customFormat="1" x14ac:dyDescent="0.3">
      <c r="A402" s="7"/>
      <c r="C402" s="3">
        <v>17</v>
      </c>
      <c r="D402" s="3">
        <v>7487</v>
      </c>
      <c r="E402" s="3">
        <v>12</v>
      </c>
      <c r="F402" s="3">
        <v>0</v>
      </c>
      <c r="G402" s="3">
        <v>0</v>
      </c>
      <c r="H402" s="3">
        <v>0</v>
      </c>
      <c r="I402" s="3">
        <v>0</v>
      </c>
      <c r="J402" s="80">
        <v>0</v>
      </c>
      <c r="K402" s="80">
        <v>0</v>
      </c>
      <c r="L402" s="80">
        <v>0</v>
      </c>
      <c r="M402" s="11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116"/>
      <c r="Z402" s="3"/>
      <c r="AA402" s="3"/>
      <c r="AB402" s="3"/>
      <c r="AC402" s="3"/>
      <c r="AD402" s="3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M402" s="74"/>
      <c r="BT402" s="7"/>
      <c r="BU402" s="7"/>
      <c r="BV402" s="7"/>
      <c r="BW402" s="7"/>
      <c r="BX402" s="7"/>
      <c r="CA402" s="7"/>
      <c r="CB402" s="7"/>
      <c r="CC402" s="7"/>
      <c r="CD402" s="7"/>
      <c r="CE402" s="7"/>
      <c r="CF402" s="7"/>
      <c r="CG402" s="7"/>
    </row>
    <row r="403" spans="1:85" s="1" customFormat="1" x14ac:dyDescent="0.3">
      <c r="A403" s="7"/>
      <c r="C403" s="3">
        <v>18</v>
      </c>
      <c r="D403" s="3">
        <v>7485</v>
      </c>
      <c r="E403" s="3">
        <v>13</v>
      </c>
      <c r="F403" s="3">
        <v>0</v>
      </c>
      <c r="G403" s="3">
        <v>0</v>
      </c>
      <c r="H403" s="3">
        <v>0</v>
      </c>
      <c r="I403" s="3">
        <v>0</v>
      </c>
      <c r="J403" s="80">
        <v>0</v>
      </c>
      <c r="K403" s="80">
        <v>0</v>
      </c>
      <c r="L403" s="80">
        <v>0</v>
      </c>
      <c r="M403" s="11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116"/>
      <c r="Z403" s="3"/>
      <c r="AA403" s="3"/>
      <c r="AB403" s="3"/>
      <c r="AC403" s="3"/>
      <c r="AD403" s="3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M403" s="74"/>
      <c r="BT403" s="7"/>
      <c r="BU403" s="7"/>
      <c r="BV403" s="7"/>
      <c r="BW403" s="7"/>
      <c r="BX403" s="7"/>
      <c r="CA403" s="7"/>
      <c r="CB403" s="7"/>
      <c r="CC403" s="7"/>
      <c r="CD403" s="7"/>
      <c r="CE403" s="7"/>
      <c r="CF403" s="7"/>
      <c r="CG403" s="7"/>
    </row>
    <row r="404" spans="1:85" s="1" customFormat="1" x14ac:dyDescent="0.3">
      <c r="A404" s="7"/>
      <c r="C404" s="3">
        <v>19</v>
      </c>
      <c r="D404" s="3">
        <v>7483</v>
      </c>
      <c r="E404" s="3">
        <v>16</v>
      </c>
      <c r="F404" s="3">
        <v>0</v>
      </c>
      <c r="G404" s="3">
        <v>0</v>
      </c>
      <c r="H404" s="3">
        <v>0</v>
      </c>
      <c r="I404" s="3">
        <v>0</v>
      </c>
      <c r="J404" s="80">
        <v>0</v>
      </c>
      <c r="K404" s="80">
        <v>0</v>
      </c>
      <c r="L404" s="80">
        <v>0</v>
      </c>
      <c r="M404" s="11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116"/>
      <c r="Z404" s="3"/>
      <c r="AA404" s="3"/>
      <c r="AB404" s="3"/>
      <c r="AC404" s="3"/>
      <c r="AD404" s="3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M404" s="74"/>
      <c r="BT404" s="7"/>
      <c r="BU404" s="7"/>
      <c r="BV404" s="7"/>
      <c r="BW404" s="7"/>
      <c r="BX404" s="7"/>
      <c r="CA404" s="7"/>
      <c r="CB404" s="7"/>
      <c r="CC404" s="7"/>
      <c r="CD404" s="7"/>
      <c r="CE404" s="7"/>
      <c r="CF404" s="7"/>
      <c r="CG404" s="7"/>
    </row>
    <row r="405" spans="1:85" s="1" customFormat="1" x14ac:dyDescent="0.3">
      <c r="A405" s="7"/>
      <c r="C405" s="3">
        <v>20</v>
      </c>
      <c r="D405" s="3">
        <v>7480</v>
      </c>
      <c r="E405" s="3">
        <v>19</v>
      </c>
      <c r="F405" s="3">
        <v>0</v>
      </c>
      <c r="G405" s="3">
        <v>0</v>
      </c>
      <c r="H405" s="3">
        <v>0</v>
      </c>
      <c r="I405" s="3">
        <v>0</v>
      </c>
      <c r="J405" s="80">
        <v>0</v>
      </c>
      <c r="K405" s="80">
        <v>0</v>
      </c>
      <c r="L405" s="80">
        <v>0</v>
      </c>
      <c r="M405" s="11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116"/>
      <c r="Z405" s="3"/>
      <c r="AA405" s="3"/>
      <c r="AB405" s="3"/>
      <c r="AC405" s="3"/>
      <c r="AD405" s="3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M405" s="74"/>
      <c r="BT405" s="7"/>
      <c r="BU405" s="7"/>
      <c r="BV405" s="7"/>
      <c r="BW405" s="7"/>
      <c r="BX405" s="7"/>
      <c r="CA405" s="7"/>
      <c r="CB405" s="7"/>
      <c r="CC405" s="7"/>
      <c r="CD405" s="7"/>
      <c r="CE405" s="7"/>
      <c r="CF405" s="7"/>
      <c r="CG405" s="7"/>
    </row>
    <row r="406" spans="1:85" s="1" customFormat="1" x14ac:dyDescent="0.3">
      <c r="A406" s="7"/>
      <c r="C406" s="3">
        <v>21</v>
      </c>
      <c r="D406" s="3">
        <v>7477</v>
      </c>
      <c r="E406" s="3">
        <v>22</v>
      </c>
      <c r="F406" s="3">
        <v>0</v>
      </c>
      <c r="G406" s="3">
        <v>0</v>
      </c>
      <c r="H406" s="3">
        <v>0</v>
      </c>
      <c r="I406" s="3">
        <v>0</v>
      </c>
      <c r="J406" s="80">
        <v>0</v>
      </c>
      <c r="K406" s="80">
        <v>0</v>
      </c>
      <c r="L406" s="80">
        <v>0</v>
      </c>
      <c r="M406" s="11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116"/>
      <c r="Z406" s="3"/>
      <c r="AA406" s="3"/>
      <c r="AB406" s="3"/>
      <c r="AC406" s="3"/>
      <c r="AD406" s="3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M406" s="74"/>
      <c r="BT406" s="7"/>
      <c r="BU406" s="7"/>
      <c r="BV406" s="7"/>
      <c r="BW406" s="7"/>
      <c r="BX406" s="7"/>
      <c r="CA406" s="7"/>
      <c r="CB406" s="7"/>
      <c r="CC406" s="7"/>
      <c r="CD406" s="7"/>
      <c r="CE406" s="7"/>
      <c r="CF406" s="7"/>
      <c r="CG406" s="7"/>
    </row>
    <row r="407" spans="1:85" s="1" customFormat="1" x14ac:dyDescent="0.3">
      <c r="A407" s="7"/>
      <c r="C407" s="3">
        <v>22</v>
      </c>
      <c r="D407" s="3">
        <v>7472</v>
      </c>
      <c r="E407" s="3">
        <v>26</v>
      </c>
      <c r="F407" s="3">
        <v>0</v>
      </c>
      <c r="G407" s="3">
        <v>0</v>
      </c>
      <c r="H407" s="3">
        <v>0</v>
      </c>
      <c r="I407" s="3">
        <v>0</v>
      </c>
      <c r="J407" s="80">
        <v>0</v>
      </c>
      <c r="K407" s="80">
        <v>0</v>
      </c>
      <c r="L407" s="80">
        <v>0</v>
      </c>
      <c r="M407" s="11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116"/>
      <c r="Z407" s="3"/>
      <c r="AA407" s="3"/>
      <c r="AB407" s="3"/>
      <c r="AC407" s="3"/>
      <c r="AD407" s="3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M407" s="74"/>
      <c r="BT407" s="7"/>
      <c r="BU407" s="7"/>
      <c r="BV407" s="7"/>
      <c r="BW407" s="7"/>
      <c r="BX407" s="7"/>
      <c r="CA407" s="7"/>
      <c r="CB407" s="7"/>
      <c r="CC407" s="7"/>
      <c r="CD407" s="7"/>
      <c r="CE407" s="7"/>
      <c r="CF407" s="7"/>
      <c r="CG407" s="7"/>
    </row>
    <row r="408" spans="1:85" s="1" customFormat="1" x14ac:dyDescent="0.3">
      <c r="A408" s="7"/>
      <c r="C408" s="3">
        <v>23</v>
      </c>
      <c r="D408" s="3">
        <v>7467</v>
      </c>
      <c r="E408" s="3">
        <v>31</v>
      </c>
      <c r="F408" s="3">
        <v>0</v>
      </c>
      <c r="G408" s="3">
        <v>0</v>
      </c>
      <c r="H408" s="3">
        <v>0</v>
      </c>
      <c r="I408" s="3">
        <v>0</v>
      </c>
      <c r="J408" s="80">
        <v>0</v>
      </c>
      <c r="K408" s="80">
        <v>0</v>
      </c>
      <c r="L408" s="80">
        <v>0</v>
      </c>
      <c r="M408" s="11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116"/>
      <c r="Z408" s="3"/>
      <c r="AA408" s="3"/>
      <c r="AB408" s="3"/>
      <c r="AC408" s="3"/>
      <c r="AD408" s="3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M408" s="74"/>
      <c r="BT408" s="7"/>
      <c r="BU408" s="7"/>
      <c r="BV408" s="7"/>
      <c r="BW408" s="7"/>
      <c r="BX408" s="7"/>
      <c r="CA408" s="7"/>
      <c r="CB408" s="7"/>
      <c r="CC408" s="7"/>
      <c r="CD408" s="7"/>
      <c r="CE408" s="7"/>
      <c r="CF408" s="7"/>
      <c r="CG408" s="7"/>
    </row>
    <row r="409" spans="1:85" s="1" customFormat="1" x14ac:dyDescent="0.3">
      <c r="A409" s="7"/>
      <c r="C409" s="3">
        <v>24</v>
      </c>
      <c r="D409" s="3">
        <v>7462</v>
      </c>
      <c r="E409" s="3">
        <v>36</v>
      </c>
      <c r="F409" s="3">
        <v>0</v>
      </c>
      <c r="G409" s="3">
        <v>0</v>
      </c>
      <c r="H409" s="3">
        <v>0</v>
      </c>
      <c r="I409" s="3">
        <v>0</v>
      </c>
      <c r="J409" s="80">
        <v>0</v>
      </c>
      <c r="K409" s="80">
        <v>0</v>
      </c>
      <c r="L409" s="80">
        <v>0</v>
      </c>
      <c r="M409" s="11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116"/>
      <c r="Z409" s="3"/>
      <c r="AA409" s="3"/>
      <c r="AB409" s="3"/>
      <c r="AC409" s="3"/>
      <c r="AD409" s="3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M409" s="74"/>
      <c r="BT409" s="7"/>
      <c r="BU409" s="7"/>
      <c r="BV409" s="7"/>
      <c r="BW409" s="7"/>
      <c r="BX409" s="7"/>
      <c r="CA409" s="7"/>
      <c r="CB409" s="7"/>
      <c r="CC409" s="7"/>
      <c r="CD409" s="7"/>
      <c r="CE409" s="7"/>
      <c r="CF409" s="7"/>
      <c r="CG409" s="7"/>
    </row>
    <row r="410" spans="1:85" s="1" customFormat="1" x14ac:dyDescent="0.3">
      <c r="A410" s="7"/>
      <c r="C410" s="3">
        <v>25</v>
      </c>
      <c r="D410" s="3">
        <v>7456</v>
      </c>
      <c r="E410" s="3">
        <v>42</v>
      </c>
      <c r="F410" s="3">
        <v>0</v>
      </c>
      <c r="G410" s="3">
        <v>0</v>
      </c>
      <c r="H410" s="3">
        <v>0</v>
      </c>
      <c r="I410" s="3">
        <v>0</v>
      </c>
      <c r="J410" s="80">
        <v>0</v>
      </c>
      <c r="K410" s="80">
        <v>0</v>
      </c>
      <c r="L410" s="80">
        <v>0</v>
      </c>
      <c r="M410" s="11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116"/>
      <c r="Z410" s="3"/>
      <c r="AA410" s="3"/>
      <c r="AB410" s="3"/>
      <c r="AC410" s="3"/>
      <c r="AD410" s="3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M410" s="74"/>
      <c r="BT410" s="7"/>
      <c r="BU410" s="7"/>
      <c r="BV410" s="7"/>
      <c r="BW410" s="7"/>
      <c r="BX410" s="7"/>
      <c r="CA410" s="7"/>
      <c r="CB410" s="7"/>
      <c r="CC410" s="7"/>
      <c r="CD410" s="7"/>
      <c r="CE410" s="7"/>
      <c r="CF410" s="7"/>
      <c r="CG410" s="7"/>
    </row>
    <row r="411" spans="1:85" s="1" customFormat="1" x14ac:dyDescent="0.3">
      <c r="A411" s="7"/>
      <c r="C411" s="3">
        <v>26</v>
      </c>
      <c r="D411" s="3">
        <v>7449</v>
      </c>
      <c r="E411" s="3">
        <v>49</v>
      </c>
      <c r="F411" s="3">
        <v>0</v>
      </c>
      <c r="G411" s="3">
        <v>0</v>
      </c>
      <c r="H411" s="3">
        <v>0</v>
      </c>
      <c r="I411" s="3">
        <v>0</v>
      </c>
      <c r="J411" s="80">
        <v>0</v>
      </c>
      <c r="K411" s="80">
        <v>0</v>
      </c>
      <c r="L411" s="80">
        <v>0</v>
      </c>
      <c r="M411" s="11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116"/>
      <c r="Z411" s="3"/>
      <c r="AA411" s="3"/>
      <c r="AB411" s="3"/>
      <c r="AC411" s="3"/>
      <c r="AD411" s="3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M411" s="74"/>
      <c r="BT411" s="7"/>
      <c r="BU411" s="7"/>
      <c r="BV411" s="7"/>
      <c r="BW411" s="7"/>
      <c r="BX411" s="7"/>
      <c r="CA411" s="7"/>
      <c r="CB411" s="7"/>
      <c r="CC411" s="7"/>
      <c r="CD411" s="7"/>
      <c r="CE411" s="7"/>
      <c r="CF411" s="7"/>
      <c r="CG411" s="7"/>
    </row>
    <row r="412" spans="1:85" s="1" customFormat="1" x14ac:dyDescent="0.3">
      <c r="A412" s="7"/>
      <c r="C412" s="3">
        <v>27</v>
      </c>
      <c r="D412" s="3">
        <v>7441</v>
      </c>
      <c r="E412" s="3">
        <v>57</v>
      </c>
      <c r="F412" s="3">
        <v>0</v>
      </c>
      <c r="G412" s="3">
        <v>1</v>
      </c>
      <c r="H412" s="3">
        <v>0</v>
      </c>
      <c r="I412" s="3">
        <v>0</v>
      </c>
      <c r="J412" s="80">
        <v>0</v>
      </c>
      <c r="K412" s="80">
        <v>0</v>
      </c>
      <c r="L412" s="80">
        <v>0</v>
      </c>
      <c r="M412" s="11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116"/>
      <c r="Z412" s="3"/>
      <c r="AA412" s="3"/>
      <c r="AB412" s="3"/>
      <c r="AC412" s="3"/>
      <c r="AD412" s="3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M412" s="74"/>
      <c r="BT412" s="7"/>
      <c r="BU412" s="7"/>
      <c r="BV412" s="7"/>
      <c r="BW412" s="7"/>
      <c r="BX412" s="7"/>
      <c r="CA412" s="7"/>
      <c r="CB412" s="7"/>
      <c r="CC412" s="7"/>
      <c r="CD412" s="7"/>
      <c r="CE412" s="7"/>
      <c r="CF412" s="7"/>
      <c r="CG412" s="7"/>
    </row>
    <row r="413" spans="1:85" s="1" customFormat="1" x14ac:dyDescent="0.3">
      <c r="A413" s="7"/>
      <c r="C413" s="3">
        <v>28</v>
      </c>
      <c r="D413" s="3">
        <v>7431</v>
      </c>
      <c r="E413" s="3">
        <v>67</v>
      </c>
      <c r="F413" s="3">
        <v>0</v>
      </c>
      <c r="G413" s="3">
        <v>1</v>
      </c>
      <c r="H413" s="3">
        <v>0</v>
      </c>
      <c r="I413" s="3">
        <v>0</v>
      </c>
      <c r="J413" s="80">
        <v>0</v>
      </c>
      <c r="K413" s="80">
        <v>0</v>
      </c>
      <c r="L413" s="80">
        <v>0</v>
      </c>
      <c r="M413" s="11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116"/>
      <c r="Z413" s="3"/>
      <c r="AA413" s="3"/>
      <c r="AB413" s="3"/>
      <c r="AC413" s="3"/>
      <c r="AD413" s="3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M413" s="74"/>
      <c r="BT413" s="7"/>
      <c r="BU413" s="7"/>
      <c r="BV413" s="7"/>
      <c r="BW413" s="7"/>
      <c r="BX413" s="7"/>
      <c r="CA413" s="7"/>
      <c r="CB413" s="7"/>
      <c r="CC413" s="7"/>
      <c r="CD413" s="7"/>
      <c r="CE413" s="7"/>
      <c r="CF413" s="7"/>
      <c r="CG413" s="7"/>
    </row>
    <row r="414" spans="1:85" s="1" customFormat="1" x14ac:dyDescent="0.3">
      <c r="A414" s="7"/>
      <c r="C414" s="3">
        <v>29</v>
      </c>
      <c r="D414" s="3">
        <v>7420</v>
      </c>
      <c r="E414" s="3">
        <v>77</v>
      </c>
      <c r="F414" s="3">
        <v>0</v>
      </c>
      <c r="G414" s="3">
        <v>1</v>
      </c>
      <c r="H414" s="3">
        <v>0</v>
      </c>
      <c r="I414" s="3">
        <v>0</v>
      </c>
      <c r="J414" s="80">
        <v>0</v>
      </c>
      <c r="K414" s="80">
        <v>0</v>
      </c>
      <c r="L414" s="80">
        <v>0</v>
      </c>
      <c r="M414" s="11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116"/>
      <c r="Z414" s="3"/>
      <c r="AA414" s="3"/>
      <c r="AB414" s="3"/>
      <c r="AC414" s="3"/>
      <c r="AD414" s="3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M414" s="74"/>
      <c r="BT414" s="7"/>
      <c r="BU414" s="7"/>
      <c r="BV414" s="7"/>
      <c r="BW414" s="7"/>
      <c r="BX414" s="7"/>
      <c r="CA414" s="7"/>
      <c r="CB414" s="7"/>
      <c r="CC414" s="7"/>
      <c r="CD414" s="7"/>
      <c r="CE414" s="7"/>
      <c r="CF414" s="7"/>
      <c r="CG414" s="7"/>
    </row>
    <row r="415" spans="1:85" s="1" customFormat="1" x14ac:dyDescent="0.3">
      <c r="A415" s="7"/>
      <c r="C415" s="3">
        <v>30</v>
      </c>
      <c r="D415" s="3">
        <v>7407</v>
      </c>
      <c r="E415" s="3">
        <v>90</v>
      </c>
      <c r="F415" s="3">
        <v>0</v>
      </c>
      <c r="G415" s="3">
        <v>2</v>
      </c>
      <c r="H415" s="3">
        <v>0</v>
      </c>
      <c r="I415" s="3">
        <v>0</v>
      </c>
      <c r="J415" s="80">
        <v>0</v>
      </c>
      <c r="K415" s="80">
        <v>0</v>
      </c>
      <c r="L415" s="80">
        <v>0</v>
      </c>
      <c r="M415" s="11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116"/>
      <c r="Z415" s="3"/>
      <c r="AA415" s="3"/>
      <c r="AB415" s="3"/>
      <c r="AC415" s="3"/>
      <c r="AD415" s="3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M415" s="74"/>
      <c r="BT415" s="7"/>
      <c r="BU415" s="7"/>
      <c r="BV415" s="7"/>
      <c r="BW415" s="7"/>
      <c r="BX415" s="7"/>
      <c r="CA415" s="7"/>
      <c r="CB415" s="7"/>
      <c r="CC415" s="7"/>
      <c r="CD415" s="7"/>
      <c r="CE415" s="7"/>
      <c r="CF415" s="7"/>
      <c r="CG415" s="7"/>
    </row>
    <row r="416" spans="1:85" s="1" customFormat="1" x14ac:dyDescent="0.3">
      <c r="A416" s="7"/>
      <c r="C416" s="3">
        <v>31</v>
      </c>
      <c r="D416" s="3">
        <v>7396</v>
      </c>
      <c r="E416" s="3">
        <v>101</v>
      </c>
      <c r="F416" s="3">
        <v>0</v>
      </c>
      <c r="G416" s="3">
        <v>2</v>
      </c>
      <c r="H416" s="3">
        <v>0</v>
      </c>
      <c r="I416" s="3">
        <v>0</v>
      </c>
      <c r="J416" s="80">
        <v>0</v>
      </c>
      <c r="K416" s="80">
        <v>0</v>
      </c>
      <c r="L416" s="80">
        <v>0</v>
      </c>
      <c r="M416" s="11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116"/>
      <c r="Z416" s="3"/>
      <c r="AA416" s="3"/>
      <c r="AB416" s="3"/>
      <c r="AC416" s="3"/>
      <c r="AD416" s="3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M416" s="74"/>
      <c r="BT416" s="7"/>
      <c r="BU416" s="7"/>
      <c r="BV416" s="7"/>
      <c r="BW416" s="7"/>
      <c r="BX416" s="7"/>
      <c r="CA416" s="7"/>
      <c r="CB416" s="7"/>
      <c r="CC416" s="7"/>
      <c r="CD416" s="7"/>
      <c r="CE416" s="7"/>
      <c r="CF416" s="7"/>
      <c r="CG416" s="7"/>
    </row>
    <row r="417" spans="1:85" s="1" customFormat="1" x14ac:dyDescent="0.3">
      <c r="A417" s="7"/>
      <c r="C417" s="3">
        <v>32</v>
      </c>
      <c r="D417" s="3">
        <v>7382</v>
      </c>
      <c r="E417" s="3">
        <v>113</v>
      </c>
      <c r="F417" s="3">
        <v>0</v>
      </c>
      <c r="G417" s="3">
        <v>3</v>
      </c>
      <c r="H417" s="3">
        <v>0</v>
      </c>
      <c r="I417" s="3">
        <v>0</v>
      </c>
      <c r="J417" s="80">
        <v>0</v>
      </c>
      <c r="K417" s="80">
        <v>0</v>
      </c>
      <c r="L417" s="80">
        <v>0</v>
      </c>
      <c r="M417" s="11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116"/>
      <c r="Z417" s="3"/>
      <c r="AA417" s="3"/>
      <c r="AB417" s="3"/>
      <c r="AC417" s="3"/>
      <c r="AD417" s="3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M417" s="74"/>
      <c r="BT417" s="7"/>
      <c r="BU417" s="7"/>
      <c r="BV417" s="7"/>
      <c r="BW417" s="7"/>
      <c r="BX417" s="7"/>
      <c r="CA417" s="7"/>
      <c r="CB417" s="7"/>
      <c r="CC417" s="7"/>
      <c r="CD417" s="7"/>
      <c r="CE417" s="7"/>
      <c r="CF417" s="7"/>
      <c r="CG417" s="7"/>
    </row>
    <row r="418" spans="1:85" s="1" customFormat="1" x14ac:dyDescent="0.3">
      <c r="A418" s="7"/>
      <c r="C418" s="3">
        <v>33</v>
      </c>
      <c r="D418" s="3">
        <v>7368</v>
      </c>
      <c r="E418" s="3">
        <v>128</v>
      </c>
      <c r="F418" s="3">
        <v>0</v>
      </c>
      <c r="G418" s="3">
        <v>3</v>
      </c>
      <c r="H418" s="3">
        <v>0</v>
      </c>
      <c r="I418" s="3">
        <v>0</v>
      </c>
      <c r="J418" s="80">
        <v>0</v>
      </c>
      <c r="K418" s="80">
        <v>0</v>
      </c>
      <c r="L418" s="80">
        <v>0</v>
      </c>
      <c r="M418" s="11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116"/>
      <c r="Z418" s="3"/>
      <c r="AA418" s="3"/>
      <c r="AB418" s="3"/>
      <c r="AC418" s="3"/>
      <c r="AD418" s="3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M418" s="74"/>
      <c r="BT418" s="7"/>
      <c r="BU418" s="7"/>
      <c r="BV418" s="7"/>
      <c r="BW418" s="7"/>
      <c r="BX418" s="7"/>
      <c r="CA418" s="7"/>
      <c r="CB418" s="7"/>
      <c r="CC418" s="7"/>
      <c r="CD418" s="7"/>
      <c r="CE418" s="7"/>
      <c r="CF418" s="7"/>
      <c r="CG418" s="7"/>
    </row>
    <row r="419" spans="1:85" s="1" customFormat="1" x14ac:dyDescent="0.3">
      <c r="A419" s="7"/>
      <c r="C419" s="3">
        <v>34</v>
      </c>
      <c r="D419" s="3">
        <v>7354</v>
      </c>
      <c r="E419" s="3">
        <v>141</v>
      </c>
      <c r="F419" s="3">
        <v>0</v>
      </c>
      <c r="G419" s="3">
        <v>4</v>
      </c>
      <c r="H419" s="3">
        <v>0</v>
      </c>
      <c r="I419" s="3">
        <v>0</v>
      </c>
      <c r="J419" s="80">
        <v>0</v>
      </c>
      <c r="K419" s="80">
        <v>0</v>
      </c>
      <c r="L419" s="80">
        <v>0</v>
      </c>
      <c r="M419" s="11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116"/>
      <c r="Z419" s="3"/>
      <c r="AA419" s="3"/>
      <c r="AB419" s="3"/>
      <c r="AC419" s="3"/>
      <c r="AD419" s="3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M419" s="74"/>
      <c r="BT419" s="7"/>
      <c r="BU419" s="7"/>
      <c r="BV419" s="7"/>
      <c r="BW419" s="7"/>
      <c r="BX419" s="7"/>
      <c r="CA419" s="7"/>
      <c r="CB419" s="7"/>
      <c r="CC419" s="7"/>
      <c r="CD419" s="7"/>
      <c r="CE419" s="7"/>
      <c r="CF419" s="7"/>
      <c r="CG419" s="7"/>
    </row>
    <row r="420" spans="1:85" s="1" customFormat="1" x14ac:dyDescent="0.3">
      <c r="A420" s="7"/>
      <c r="C420" s="3">
        <v>35</v>
      </c>
      <c r="D420" s="3">
        <v>7340</v>
      </c>
      <c r="E420" s="3">
        <v>154</v>
      </c>
      <c r="F420" s="3">
        <v>0</v>
      </c>
      <c r="G420" s="3">
        <v>5</v>
      </c>
      <c r="H420" s="3">
        <v>0</v>
      </c>
      <c r="I420" s="3">
        <v>0</v>
      </c>
      <c r="J420" s="80">
        <v>0</v>
      </c>
      <c r="K420" s="80">
        <v>0</v>
      </c>
      <c r="L420" s="80">
        <v>0</v>
      </c>
      <c r="M420" s="11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116"/>
      <c r="Z420" s="3"/>
      <c r="AA420" s="3"/>
      <c r="AB420" s="3"/>
      <c r="AC420" s="3"/>
      <c r="AD420" s="3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M420" s="74"/>
      <c r="BT420" s="7"/>
      <c r="BU420" s="7"/>
      <c r="BV420" s="7"/>
      <c r="BW420" s="7"/>
      <c r="BX420" s="7"/>
      <c r="CA420" s="7"/>
      <c r="CB420" s="7"/>
      <c r="CC420" s="7"/>
      <c r="CD420" s="7"/>
      <c r="CE420" s="7"/>
      <c r="CF420" s="7"/>
      <c r="CG420" s="7"/>
    </row>
    <row r="421" spans="1:85" s="1" customFormat="1" x14ac:dyDescent="0.3">
      <c r="A421" s="7"/>
      <c r="C421" s="3">
        <v>36</v>
      </c>
      <c r="D421" s="3">
        <v>7321</v>
      </c>
      <c r="E421" s="3">
        <v>171</v>
      </c>
      <c r="F421" s="3">
        <v>0</v>
      </c>
      <c r="G421" s="3">
        <v>6</v>
      </c>
      <c r="H421" s="3">
        <v>0</v>
      </c>
      <c r="I421" s="3">
        <v>0</v>
      </c>
      <c r="J421" s="80">
        <v>0</v>
      </c>
      <c r="K421" s="80">
        <v>0</v>
      </c>
      <c r="L421" s="80">
        <v>0</v>
      </c>
      <c r="M421" s="11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116"/>
      <c r="Z421" s="3"/>
      <c r="AA421" s="3"/>
      <c r="AB421" s="3"/>
      <c r="AC421" s="3"/>
      <c r="AD421" s="3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M421" s="74"/>
      <c r="BT421" s="7"/>
      <c r="BU421" s="7"/>
      <c r="BV421" s="7"/>
      <c r="BW421" s="7"/>
      <c r="BX421" s="7"/>
      <c r="CA421" s="7"/>
      <c r="CB421" s="7"/>
      <c r="CC421" s="7"/>
      <c r="CD421" s="7"/>
      <c r="CE421" s="7"/>
      <c r="CF421" s="7"/>
      <c r="CG421" s="7"/>
    </row>
    <row r="422" spans="1:85" s="1" customFormat="1" x14ac:dyDescent="0.3">
      <c r="A422" s="7"/>
      <c r="C422" s="3">
        <v>37</v>
      </c>
      <c r="D422" s="3">
        <v>7300</v>
      </c>
      <c r="E422" s="3">
        <v>191</v>
      </c>
      <c r="F422" s="3">
        <v>0</v>
      </c>
      <c r="G422" s="3">
        <v>7</v>
      </c>
      <c r="H422" s="3">
        <v>0</v>
      </c>
      <c r="I422" s="3">
        <v>0</v>
      </c>
      <c r="J422" s="80">
        <v>0</v>
      </c>
      <c r="K422" s="80">
        <v>0</v>
      </c>
      <c r="L422" s="80">
        <v>0</v>
      </c>
      <c r="M422" s="11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116"/>
      <c r="Z422" s="3"/>
      <c r="AA422" s="3"/>
      <c r="AB422" s="3"/>
      <c r="AC422" s="3"/>
      <c r="AD422" s="3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M422" s="74"/>
      <c r="BT422" s="7"/>
      <c r="BU422" s="7"/>
      <c r="BV422" s="7"/>
      <c r="BW422" s="7"/>
      <c r="BX422" s="7"/>
      <c r="CA422" s="7"/>
      <c r="CB422" s="7"/>
      <c r="CC422" s="7"/>
      <c r="CD422" s="7"/>
      <c r="CE422" s="7"/>
      <c r="CF422" s="7"/>
      <c r="CG422" s="7"/>
    </row>
    <row r="423" spans="1:85" s="1" customFormat="1" x14ac:dyDescent="0.3">
      <c r="A423" s="7"/>
      <c r="C423" s="3">
        <v>38</v>
      </c>
      <c r="D423" s="3">
        <v>7278</v>
      </c>
      <c r="E423" s="3">
        <v>212</v>
      </c>
      <c r="F423" s="3">
        <v>0</v>
      </c>
      <c r="G423" s="3">
        <v>8</v>
      </c>
      <c r="H423" s="3">
        <v>0</v>
      </c>
      <c r="I423" s="3">
        <v>0</v>
      </c>
      <c r="J423" s="80">
        <v>0</v>
      </c>
      <c r="K423" s="80">
        <v>0</v>
      </c>
      <c r="L423" s="80">
        <v>0</v>
      </c>
      <c r="M423" s="11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116"/>
      <c r="Z423" s="3"/>
      <c r="AA423" s="3"/>
      <c r="AB423" s="3"/>
      <c r="AC423" s="3"/>
      <c r="AD423" s="3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M423" s="74"/>
      <c r="BT423" s="7"/>
      <c r="BU423" s="7"/>
      <c r="BV423" s="7"/>
      <c r="BW423" s="7"/>
      <c r="BX423" s="7"/>
      <c r="CA423" s="7"/>
      <c r="CB423" s="7"/>
      <c r="CC423" s="7"/>
      <c r="CD423" s="7"/>
      <c r="CE423" s="7"/>
      <c r="CF423" s="7"/>
      <c r="CG423" s="7"/>
    </row>
    <row r="424" spans="1:85" s="1" customFormat="1" x14ac:dyDescent="0.3">
      <c r="A424" s="7"/>
      <c r="C424" s="3">
        <v>39</v>
      </c>
      <c r="D424" s="3">
        <v>7253</v>
      </c>
      <c r="E424" s="3">
        <v>235</v>
      </c>
      <c r="F424" s="3">
        <v>0</v>
      </c>
      <c r="G424" s="3">
        <v>11</v>
      </c>
      <c r="H424" s="3">
        <v>0</v>
      </c>
      <c r="I424" s="3">
        <v>0</v>
      </c>
      <c r="J424" s="80">
        <v>0</v>
      </c>
      <c r="K424" s="80">
        <v>0</v>
      </c>
      <c r="L424" s="80">
        <v>0</v>
      </c>
      <c r="M424" s="11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116"/>
      <c r="Z424" s="3"/>
      <c r="AA424" s="3"/>
      <c r="AB424" s="3"/>
      <c r="AC424" s="3"/>
      <c r="AD424" s="3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M424" s="74"/>
      <c r="BT424" s="7"/>
      <c r="BU424" s="7"/>
      <c r="BV424" s="7"/>
      <c r="BW424" s="7"/>
      <c r="BX424" s="7"/>
      <c r="CA424" s="7"/>
      <c r="CB424" s="7"/>
      <c r="CC424" s="7"/>
      <c r="CD424" s="7"/>
      <c r="CE424" s="7"/>
      <c r="CF424" s="7"/>
      <c r="CG424" s="7"/>
    </row>
    <row r="425" spans="1:85" s="1" customFormat="1" x14ac:dyDescent="0.3">
      <c r="A425" s="7"/>
      <c r="C425" s="3">
        <v>40</v>
      </c>
      <c r="D425" s="3">
        <v>7224</v>
      </c>
      <c r="E425" s="3">
        <v>262</v>
      </c>
      <c r="F425" s="3">
        <v>0</v>
      </c>
      <c r="G425" s="3">
        <v>12</v>
      </c>
      <c r="H425" s="3">
        <v>0</v>
      </c>
      <c r="I425" s="3">
        <v>0</v>
      </c>
      <c r="J425" s="80">
        <v>0</v>
      </c>
      <c r="K425" s="80">
        <v>0</v>
      </c>
      <c r="L425" s="80">
        <v>0</v>
      </c>
      <c r="M425" s="11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116"/>
      <c r="Z425" s="3"/>
      <c r="AA425" s="3"/>
      <c r="AB425" s="3"/>
      <c r="AC425" s="3"/>
      <c r="AD425" s="3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M425" s="74"/>
      <c r="BT425" s="7"/>
      <c r="BU425" s="7"/>
      <c r="BV425" s="7"/>
      <c r="BW425" s="7"/>
      <c r="BX425" s="7"/>
      <c r="CA425" s="7"/>
      <c r="CB425" s="7"/>
      <c r="CC425" s="7"/>
      <c r="CD425" s="7"/>
      <c r="CE425" s="7"/>
      <c r="CF425" s="7"/>
      <c r="CG425" s="7"/>
    </row>
    <row r="426" spans="1:85" s="1" customFormat="1" x14ac:dyDescent="0.3">
      <c r="A426" s="7"/>
      <c r="C426" s="3">
        <v>41</v>
      </c>
      <c r="D426" s="3">
        <v>7193</v>
      </c>
      <c r="E426" s="3">
        <v>291</v>
      </c>
      <c r="F426" s="3">
        <v>0</v>
      </c>
      <c r="G426" s="3">
        <v>14</v>
      </c>
      <c r="H426" s="3">
        <v>0</v>
      </c>
      <c r="I426" s="3">
        <v>0</v>
      </c>
      <c r="J426" s="80">
        <v>0</v>
      </c>
      <c r="K426" s="80">
        <v>0</v>
      </c>
      <c r="L426" s="80">
        <v>0</v>
      </c>
      <c r="M426" s="11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116"/>
      <c r="Z426" s="3"/>
      <c r="AA426" s="3"/>
      <c r="AB426" s="3"/>
      <c r="AC426" s="3"/>
      <c r="AD426" s="3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M426" s="74"/>
      <c r="BT426" s="7"/>
      <c r="BU426" s="7"/>
      <c r="BV426" s="7"/>
      <c r="BW426" s="7"/>
      <c r="BX426" s="7"/>
      <c r="CA426" s="7"/>
      <c r="CB426" s="7"/>
      <c r="CC426" s="7"/>
      <c r="CD426" s="7"/>
      <c r="CE426" s="7"/>
      <c r="CF426" s="7"/>
      <c r="CG426" s="7"/>
    </row>
    <row r="427" spans="1:85" s="1" customFormat="1" x14ac:dyDescent="0.3">
      <c r="A427" s="7"/>
      <c r="C427" s="3">
        <v>42</v>
      </c>
      <c r="D427" s="3">
        <v>7159</v>
      </c>
      <c r="E427" s="3">
        <v>323</v>
      </c>
      <c r="F427" s="3">
        <v>0</v>
      </c>
      <c r="G427" s="3">
        <v>17</v>
      </c>
      <c r="H427" s="3">
        <v>0</v>
      </c>
      <c r="I427" s="3">
        <v>0</v>
      </c>
      <c r="J427" s="80">
        <v>0</v>
      </c>
      <c r="K427" s="80">
        <v>0</v>
      </c>
      <c r="L427" s="80">
        <v>0</v>
      </c>
      <c r="M427" s="11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116"/>
      <c r="Z427" s="3"/>
      <c r="AA427" s="3"/>
      <c r="AB427" s="3"/>
      <c r="AC427" s="3"/>
      <c r="AD427" s="3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M427" s="74"/>
      <c r="BT427" s="7"/>
      <c r="BU427" s="7"/>
      <c r="BV427" s="7"/>
      <c r="BW427" s="7"/>
      <c r="BX427" s="7"/>
      <c r="CA427" s="7"/>
      <c r="CB427" s="7"/>
      <c r="CC427" s="7"/>
      <c r="CD427" s="7"/>
      <c r="CE427" s="7"/>
      <c r="CF427" s="7"/>
      <c r="CG427" s="7"/>
    </row>
    <row r="428" spans="1:85" s="1" customFormat="1" x14ac:dyDescent="0.3">
      <c r="A428" s="7"/>
      <c r="C428" s="3">
        <v>43</v>
      </c>
      <c r="D428" s="3">
        <v>7124</v>
      </c>
      <c r="E428" s="3">
        <v>355</v>
      </c>
      <c r="F428" s="3">
        <v>0</v>
      </c>
      <c r="G428" s="3">
        <v>20</v>
      </c>
      <c r="H428" s="3">
        <v>0</v>
      </c>
      <c r="I428" s="3">
        <v>0</v>
      </c>
      <c r="J428" s="80">
        <v>0</v>
      </c>
      <c r="K428" s="80">
        <v>0</v>
      </c>
      <c r="L428" s="80">
        <v>0</v>
      </c>
      <c r="M428" s="11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116"/>
      <c r="Z428" s="3"/>
      <c r="AA428" s="3"/>
      <c r="AB428" s="3"/>
      <c r="AC428" s="3"/>
      <c r="AD428" s="3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M428" s="74"/>
      <c r="BT428" s="7"/>
      <c r="BU428" s="7"/>
      <c r="BV428" s="7"/>
      <c r="BW428" s="7"/>
      <c r="BX428" s="7"/>
      <c r="CA428" s="7"/>
      <c r="CB428" s="7"/>
      <c r="CC428" s="7"/>
      <c r="CD428" s="7"/>
      <c r="CE428" s="7"/>
      <c r="CF428" s="7"/>
      <c r="CG428" s="7"/>
    </row>
    <row r="429" spans="1:85" s="1" customFormat="1" x14ac:dyDescent="0.3">
      <c r="A429" s="7"/>
      <c r="C429" s="3">
        <v>44</v>
      </c>
      <c r="D429" s="3">
        <v>7085</v>
      </c>
      <c r="E429" s="3">
        <v>391</v>
      </c>
      <c r="F429" s="3">
        <v>0</v>
      </c>
      <c r="G429" s="3">
        <v>23</v>
      </c>
      <c r="H429" s="3">
        <v>0</v>
      </c>
      <c r="I429" s="3">
        <v>0</v>
      </c>
      <c r="J429" s="80">
        <v>0</v>
      </c>
      <c r="K429" s="80">
        <v>0</v>
      </c>
      <c r="L429" s="80">
        <v>0</v>
      </c>
      <c r="M429" s="11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116"/>
      <c r="Z429" s="3"/>
      <c r="AA429" s="3"/>
      <c r="AB429" s="3"/>
      <c r="AC429" s="3"/>
      <c r="AD429" s="3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M429" s="74"/>
      <c r="BT429" s="7"/>
      <c r="BU429" s="7"/>
      <c r="BV429" s="7"/>
      <c r="BW429" s="7"/>
      <c r="BX429" s="7"/>
      <c r="CA429" s="7"/>
      <c r="CB429" s="7"/>
      <c r="CC429" s="7"/>
      <c r="CD429" s="7"/>
      <c r="CE429" s="7"/>
      <c r="CF429" s="7"/>
      <c r="CG429" s="7"/>
    </row>
    <row r="430" spans="1:85" s="1" customFormat="1" x14ac:dyDescent="0.3">
      <c r="A430" s="7"/>
      <c r="C430" s="3">
        <v>45</v>
      </c>
      <c r="D430" s="3">
        <v>7047</v>
      </c>
      <c r="E430" s="3">
        <v>425</v>
      </c>
      <c r="F430" s="3">
        <v>0</v>
      </c>
      <c r="G430" s="3">
        <v>27</v>
      </c>
      <c r="H430" s="3">
        <v>0</v>
      </c>
      <c r="I430" s="3">
        <v>0</v>
      </c>
      <c r="J430" s="80">
        <v>0</v>
      </c>
      <c r="K430" s="80">
        <v>0</v>
      </c>
      <c r="L430" s="80">
        <v>0</v>
      </c>
      <c r="M430" s="11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116"/>
      <c r="Z430" s="3"/>
      <c r="AA430" s="3"/>
      <c r="AB430" s="3"/>
      <c r="AC430" s="3"/>
      <c r="AD430" s="3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M430" s="74"/>
      <c r="BT430" s="7"/>
      <c r="BU430" s="7"/>
      <c r="BV430" s="7"/>
      <c r="BW430" s="7"/>
      <c r="BX430" s="7"/>
      <c r="CA430" s="7"/>
      <c r="CB430" s="7"/>
      <c r="CC430" s="7"/>
      <c r="CD430" s="7"/>
      <c r="CE430" s="7"/>
      <c r="CF430" s="7"/>
      <c r="CG430" s="7"/>
    </row>
    <row r="431" spans="1:85" s="1" customFormat="1" x14ac:dyDescent="0.3">
      <c r="A431" s="7"/>
      <c r="C431" s="3">
        <v>46</v>
      </c>
      <c r="D431" s="3">
        <v>7002</v>
      </c>
      <c r="E431" s="3">
        <v>466</v>
      </c>
      <c r="F431" s="3">
        <v>0</v>
      </c>
      <c r="G431" s="3">
        <v>31</v>
      </c>
      <c r="H431" s="3">
        <v>0</v>
      </c>
      <c r="I431" s="3">
        <v>0</v>
      </c>
      <c r="J431" s="80">
        <v>0</v>
      </c>
      <c r="K431" s="80">
        <v>0</v>
      </c>
      <c r="L431" s="80">
        <v>0</v>
      </c>
      <c r="M431" s="11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116"/>
      <c r="Z431" s="3"/>
      <c r="AA431" s="3"/>
      <c r="AB431" s="3"/>
      <c r="AC431" s="3"/>
      <c r="AD431" s="3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M431" s="74"/>
      <c r="BT431" s="7"/>
      <c r="BU431" s="7"/>
      <c r="BV431" s="7"/>
      <c r="BW431" s="7"/>
      <c r="BX431" s="7"/>
      <c r="CA431" s="7"/>
      <c r="CB431" s="7"/>
      <c r="CC431" s="7"/>
      <c r="CD431" s="7"/>
      <c r="CE431" s="7"/>
      <c r="CF431" s="7"/>
      <c r="CG431" s="7"/>
    </row>
    <row r="432" spans="1:85" s="1" customFormat="1" x14ac:dyDescent="0.3">
      <c r="A432" s="7"/>
      <c r="C432" s="3">
        <v>47</v>
      </c>
      <c r="D432" s="3">
        <v>6953</v>
      </c>
      <c r="E432" s="3">
        <v>510</v>
      </c>
      <c r="F432" s="3">
        <v>0</v>
      </c>
      <c r="G432" s="3">
        <v>35</v>
      </c>
      <c r="H432" s="3">
        <v>0</v>
      </c>
      <c r="I432" s="3">
        <v>0</v>
      </c>
      <c r="J432" s="80">
        <v>0</v>
      </c>
      <c r="K432" s="80">
        <v>0</v>
      </c>
      <c r="L432" s="80">
        <v>0</v>
      </c>
      <c r="M432" s="11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116"/>
      <c r="Z432" s="3"/>
      <c r="AA432" s="3"/>
      <c r="AB432" s="3"/>
      <c r="AC432" s="3"/>
      <c r="AD432" s="3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M432" s="74"/>
      <c r="BT432" s="7"/>
      <c r="BU432" s="7"/>
      <c r="BV432" s="7"/>
      <c r="BW432" s="7"/>
      <c r="BX432" s="7"/>
      <c r="CA432" s="7"/>
      <c r="CB432" s="7"/>
      <c r="CC432" s="7"/>
      <c r="CD432" s="7"/>
      <c r="CE432" s="7"/>
      <c r="CF432" s="7"/>
      <c r="CG432" s="7"/>
    </row>
    <row r="433" spans="1:85" s="1" customFormat="1" x14ac:dyDescent="0.3">
      <c r="A433" s="7"/>
      <c r="C433" s="3">
        <v>48</v>
      </c>
      <c r="D433" s="3">
        <v>6901</v>
      </c>
      <c r="E433" s="3">
        <v>557</v>
      </c>
      <c r="F433" s="3">
        <v>0</v>
      </c>
      <c r="G433" s="3">
        <v>40</v>
      </c>
      <c r="H433" s="3">
        <v>0</v>
      </c>
      <c r="I433" s="3">
        <v>0</v>
      </c>
      <c r="J433" s="80">
        <v>0</v>
      </c>
      <c r="K433" s="80">
        <v>0</v>
      </c>
      <c r="L433" s="80">
        <v>0</v>
      </c>
      <c r="M433" s="11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116"/>
      <c r="Z433" s="3"/>
      <c r="AA433" s="3"/>
      <c r="AB433" s="3"/>
      <c r="AC433" s="3"/>
      <c r="AD433" s="3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M433" s="74"/>
      <c r="BT433" s="7"/>
      <c r="BU433" s="7"/>
      <c r="BV433" s="7"/>
      <c r="BW433" s="7"/>
      <c r="BX433" s="7"/>
      <c r="CA433" s="7"/>
      <c r="CB433" s="7"/>
      <c r="CC433" s="7"/>
      <c r="CD433" s="7"/>
      <c r="CE433" s="7"/>
      <c r="CF433" s="7"/>
      <c r="CG433" s="7"/>
    </row>
    <row r="434" spans="1:85" s="1" customFormat="1" x14ac:dyDescent="0.3">
      <c r="A434" s="7"/>
      <c r="C434" s="3">
        <v>49</v>
      </c>
      <c r="D434" s="3">
        <v>6849</v>
      </c>
      <c r="E434" s="3">
        <v>603</v>
      </c>
      <c r="F434" s="3">
        <v>0</v>
      </c>
      <c r="G434" s="3">
        <v>47</v>
      </c>
      <c r="H434" s="3">
        <v>0</v>
      </c>
      <c r="I434" s="3">
        <v>0</v>
      </c>
      <c r="J434" s="80">
        <v>0</v>
      </c>
      <c r="K434" s="80">
        <v>0</v>
      </c>
      <c r="L434" s="80">
        <v>0</v>
      </c>
      <c r="M434" s="11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116"/>
      <c r="Z434" s="3"/>
      <c r="AA434" s="3"/>
      <c r="AB434" s="3"/>
      <c r="AC434" s="3"/>
      <c r="AD434" s="3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M434" s="74"/>
      <c r="BT434" s="7"/>
      <c r="BU434" s="7"/>
      <c r="BV434" s="7"/>
      <c r="BW434" s="7"/>
      <c r="BX434" s="7"/>
      <c r="CA434" s="7"/>
      <c r="CB434" s="7"/>
      <c r="CC434" s="7"/>
      <c r="CD434" s="7"/>
      <c r="CE434" s="7"/>
      <c r="CF434" s="7"/>
      <c r="CG434" s="7"/>
    </row>
    <row r="435" spans="1:85" s="1" customFormat="1" x14ac:dyDescent="0.3">
      <c r="A435" s="7"/>
      <c r="C435" s="3">
        <v>50</v>
      </c>
      <c r="D435" s="3">
        <v>6792</v>
      </c>
      <c r="E435" s="3">
        <v>654</v>
      </c>
      <c r="F435" s="3">
        <v>0</v>
      </c>
      <c r="G435" s="3">
        <v>53</v>
      </c>
      <c r="H435" s="3">
        <v>0</v>
      </c>
      <c r="I435" s="3">
        <v>0</v>
      </c>
      <c r="J435" s="80">
        <v>0</v>
      </c>
      <c r="K435" s="80">
        <v>0</v>
      </c>
      <c r="L435" s="80">
        <v>0</v>
      </c>
      <c r="M435" s="11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116"/>
      <c r="Z435" s="3"/>
      <c r="AA435" s="3"/>
      <c r="AB435" s="3"/>
      <c r="AC435" s="3"/>
      <c r="AD435" s="3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M435" s="74"/>
      <c r="BT435" s="7"/>
      <c r="BU435" s="7"/>
      <c r="BV435" s="7"/>
      <c r="BW435" s="7"/>
      <c r="BX435" s="7"/>
      <c r="CA435" s="7"/>
      <c r="CB435" s="7"/>
      <c r="CC435" s="7"/>
      <c r="CD435" s="7"/>
      <c r="CE435" s="7"/>
      <c r="CF435" s="7"/>
      <c r="CG435" s="7"/>
    </row>
    <row r="436" spans="1:85" s="1" customFormat="1" x14ac:dyDescent="0.3">
      <c r="A436" s="7"/>
      <c r="C436" s="3">
        <v>51</v>
      </c>
      <c r="D436" s="3">
        <v>6736</v>
      </c>
      <c r="E436" s="3">
        <v>703</v>
      </c>
      <c r="F436" s="3">
        <v>0</v>
      </c>
      <c r="G436" s="3">
        <v>60</v>
      </c>
      <c r="H436" s="3">
        <v>0</v>
      </c>
      <c r="I436" s="3">
        <v>0</v>
      </c>
      <c r="J436" s="80">
        <v>0</v>
      </c>
      <c r="K436" s="80">
        <v>0</v>
      </c>
      <c r="L436" s="80">
        <v>0</v>
      </c>
      <c r="M436" s="11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116"/>
      <c r="Z436" s="3"/>
      <c r="AA436" s="3"/>
      <c r="AB436" s="3"/>
      <c r="AC436" s="3"/>
      <c r="AD436" s="3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M436" s="74"/>
      <c r="BT436" s="7"/>
      <c r="BU436" s="7"/>
      <c r="BV436" s="7"/>
      <c r="BW436" s="7"/>
      <c r="BX436" s="7"/>
      <c r="CA436" s="7"/>
      <c r="CB436" s="7"/>
      <c r="CC436" s="7"/>
      <c r="CD436" s="7"/>
      <c r="CE436" s="7"/>
      <c r="CF436" s="7"/>
      <c r="CG436" s="7"/>
    </row>
    <row r="437" spans="1:85" s="1" customFormat="1" x14ac:dyDescent="0.3">
      <c r="A437" s="7"/>
      <c r="C437" s="3">
        <v>52</v>
      </c>
      <c r="D437" s="3">
        <v>6680</v>
      </c>
      <c r="E437" s="3">
        <v>750</v>
      </c>
      <c r="F437" s="3">
        <v>0</v>
      </c>
      <c r="G437" s="3">
        <v>69</v>
      </c>
      <c r="H437" s="3">
        <v>0</v>
      </c>
      <c r="I437" s="3">
        <v>0</v>
      </c>
      <c r="J437" s="80">
        <v>0</v>
      </c>
      <c r="K437" s="80">
        <v>0</v>
      </c>
      <c r="L437" s="80">
        <v>0</v>
      </c>
      <c r="M437" s="11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116"/>
      <c r="Z437" s="3"/>
      <c r="AA437" s="3"/>
      <c r="AB437" s="3"/>
      <c r="AC437" s="3"/>
      <c r="AD437" s="3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M437" s="74"/>
      <c r="BT437" s="7"/>
      <c r="BU437" s="7"/>
      <c r="BV437" s="7"/>
      <c r="BW437" s="7"/>
      <c r="BX437" s="7"/>
      <c r="CA437" s="7"/>
      <c r="CB437" s="7"/>
      <c r="CC437" s="7"/>
      <c r="CD437" s="7"/>
      <c r="CE437" s="7"/>
      <c r="CF437" s="7"/>
      <c r="CG437" s="7"/>
    </row>
    <row r="438" spans="1:85" s="1" customFormat="1" x14ac:dyDescent="0.3">
      <c r="A438" s="7"/>
      <c r="C438" s="3">
        <v>53</v>
      </c>
      <c r="D438" s="3">
        <v>6626</v>
      </c>
      <c r="E438" s="3">
        <v>795</v>
      </c>
      <c r="F438" s="3">
        <v>0</v>
      </c>
      <c r="G438" s="3">
        <v>78</v>
      </c>
      <c r="H438" s="3">
        <v>0</v>
      </c>
      <c r="I438" s="3">
        <v>0</v>
      </c>
      <c r="J438" s="80">
        <v>0</v>
      </c>
      <c r="K438" s="80">
        <v>0</v>
      </c>
      <c r="L438" s="80">
        <v>0</v>
      </c>
      <c r="M438" s="11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116"/>
      <c r="Z438" s="3"/>
      <c r="AA438" s="3"/>
      <c r="AB438" s="3"/>
      <c r="AC438" s="3"/>
      <c r="AD438" s="3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M438" s="74"/>
      <c r="BT438" s="7"/>
      <c r="BU438" s="7"/>
      <c r="BV438" s="7"/>
      <c r="BW438" s="7"/>
      <c r="BX438" s="7"/>
      <c r="CA438" s="7"/>
      <c r="CB438" s="7"/>
      <c r="CC438" s="7"/>
      <c r="CD438" s="7"/>
      <c r="CE438" s="7"/>
      <c r="CF438" s="7"/>
      <c r="CG438" s="7"/>
    </row>
    <row r="439" spans="1:85" s="1" customFormat="1" x14ac:dyDescent="0.3">
      <c r="A439" s="7"/>
      <c r="C439" s="3">
        <v>54</v>
      </c>
      <c r="D439" s="3">
        <v>6573</v>
      </c>
      <c r="E439" s="3">
        <v>837</v>
      </c>
      <c r="F439" s="3">
        <v>0</v>
      </c>
      <c r="G439" s="3">
        <v>88</v>
      </c>
      <c r="H439" s="3">
        <v>0</v>
      </c>
      <c r="I439" s="3">
        <v>0</v>
      </c>
      <c r="J439" s="80">
        <v>0</v>
      </c>
      <c r="K439" s="80">
        <v>0</v>
      </c>
      <c r="L439" s="80">
        <v>0</v>
      </c>
      <c r="M439" s="11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116"/>
      <c r="Z439" s="3"/>
      <c r="AA439" s="3"/>
      <c r="AB439" s="3"/>
      <c r="AC439" s="3"/>
      <c r="AD439" s="3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M439" s="74"/>
      <c r="BT439" s="7"/>
      <c r="BU439" s="7"/>
      <c r="BV439" s="7"/>
      <c r="BW439" s="7"/>
      <c r="BX439" s="7"/>
      <c r="CA439" s="7"/>
      <c r="CB439" s="7"/>
      <c r="CC439" s="7"/>
      <c r="CD439" s="7"/>
      <c r="CE439" s="7"/>
      <c r="CF439" s="7"/>
      <c r="CG439" s="7"/>
    </row>
    <row r="440" spans="1:85" s="1" customFormat="1" x14ac:dyDescent="0.3">
      <c r="A440" s="7"/>
      <c r="C440" s="3">
        <v>55</v>
      </c>
      <c r="D440" s="3">
        <v>6521</v>
      </c>
      <c r="E440" s="3">
        <v>879</v>
      </c>
      <c r="F440" s="3">
        <v>0</v>
      </c>
      <c r="G440" s="3">
        <v>99</v>
      </c>
      <c r="H440" s="3">
        <v>0</v>
      </c>
      <c r="I440" s="3">
        <v>0</v>
      </c>
      <c r="J440" s="80">
        <v>0</v>
      </c>
      <c r="K440" s="80">
        <v>0</v>
      </c>
      <c r="L440" s="80">
        <v>0</v>
      </c>
      <c r="M440" s="11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116"/>
      <c r="Z440" s="3"/>
      <c r="AA440" s="3"/>
      <c r="AB440" s="3"/>
      <c r="AC440" s="3"/>
      <c r="AD440" s="3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M440" s="74"/>
      <c r="BT440" s="7"/>
      <c r="BU440" s="7"/>
      <c r="BV440" s="7"/>
      <c r="BW440" s="7"/>
      <c r="BX440" s="7"/>
      <c r="CA440" s="7"/>
      <c r="CB440" s="7"/>
      <c r="CC440" s="7"/>
      <c r="CD440" s="7"/>
      <c r="CE440" s="7"/>
      <c r="CF440" s="7"/>
      <c r="CG440" s="7"/>
    </row>
    <row r="441" spans="1:85" s="1" customFormat="1" x14ac:dyDescent="0.3">
      <c r="A441" s="7"/>
      <c r="C441" s="3">
        <v>56</v>
      </c>
      <c r="D441" s="3">
        <v>6470</v>
      </c>
      <c r="E441" s="3">
        <v>917</v>
      </c>
      <c r="F441" s="3">
        <v>0</v>
      </c>
      <c r="G441" s="3">
        <v>112</v>
      </c>
      <c r="H441" s="3">
        <v>0</v>
      </c>
      <c r="I441" s="3">
        <v>0</v>
      </c>
      <c r="J441" s="80">
        <v>0</v>
      </c>
      <c r="K441" s="80">
        <v>0</v>
      </c>
      <c r="L441" s="80">
        <v>0</v>
      </c>
      <c r="M441" s="11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116"/>
      <c r="Z441" s="3"/>
      <c r="AA441" s="3"/>
      <c r="AB441" s="3"/>
      <c r="AC441" s="3"/>
      <c r="AD441" s="3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M441" s="74"/>
      <c r="BT441" s="7"/>
      <c r="BU441" s="7"/>
      <c r="BV441" s="7"/>
      <c r="BW441" s="7"/>
      <c r="BX441" s="7"/>
      <c r="CA441" s="7"/>
      <c r="CB441" s="7"/>
      <c r="CC441" s="7"/>
      <c r="CD441" s="7"/>
      <c r="CE441" s="7"/>
      <c r="CF441" s="7"/>
      <c r="CG441" s="7"/>
    </row>
    <row r="442" spans="1:85" s="1" customFormat="1" x14ac:dyDescent="0.3">
      <c r="A442" s="7"/>
      <c r="C442" s="3">
        <v>57</v>
      </c>
      <c r="D442" s="3">
        <v>6419</v>
      </c>
      <c r="E442" s="3">
        <v>953</v>
      </c>
      <c r="F442" s="3">
        <v>0</v>
      </c>
      <c r="G442" s="3">
        <v>127</v>
      </c>
      <c r="H442" s="3">
        <v>0</v>
      </c>
      <c r="I442" s="3">
        <v>0</v>
      </c>
      <c r="J442" s="80">
        <v>0</v>
      </c>
      <c r="K442" s="80">
        <v>0</v>
      </c>
      <c r="L442" s="80">
        <v>0</v>
      </c>
      <c r="M442" s="11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116"/>
      <c r="Z442" s="3"/>
      <c r="AA442" s="3"/>
      <c r="AB442" s="3"/>
      <c r="AC442" s="3"/>
      <c r="AD442" s="3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M442" s="74"/>
      <c r="BT442" s="7"/>
      <c r="BU442" s="7"/>
      <c r="BV442" s="7"/>
      <c r="BW442" s="7"/>
      <c r="BX442" s="7"/>
      <c r="CA442" s="7"/>
      <c r="CB442" s="7"/>
      <c r="CC442" s="7"/>
      <c r="CD442" s="7"/>
      <c r="CE442" s="7"/>
      <c r="CF442" s="7"/>
      <c r="CG442" s="7"/>
    </row>
    <row r="443" spans="1:85" s="1" customFormat="1" x14ac:dyDescent="0.3">
      <c r="A443" s="7"/>
      <c r="C443" s="3">
        <v>58</v>
      </c>
      <c r="D443" s="3">
        <v>6367</v>
      </c>
      <c r="E443" s="3">
        <v>991</v>
      </c>
      <c r="F443" s="3">
        <v>0</v>
      </c>
      <c r="G443" s="3">
        <v>141</v>
      </c>
      <c r="H443" s="3">
        <v>0</v>
      </c>
      <c r="I443" s="3">
        <v>0</v>
      </c>
      <c r="J443" s="80">
        <v>0</v>
      </c>
      <c r="K443" s="80">
        <v>0</v>
      </c>
      <c r="L443" s="80">
        <v>0</v>
      </c>
      <c r="M443" s="11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116"/>
      <c r="Z443" s="3"/>
      <c r="AA443" s="3"/>
      <c r="AB443" s="3"/>
      <c r="AC443" s="3"/>
      <c r="AD443" s="3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M443" s="74"/>
      <c r="BT443" s="7"/>
      <c r="BU443" s="7"/>
      <c r="BV443" s="7"/>
      <c r="BW443" s="7"/>
      <c r="BX443" s="7"/>
      <c r="CA443" s="7"/>
      <c r="CB443" s="7"/>
      <c r="CC443" s="7"/>
      <c r="CD443" s="7"/>
      <c r="CE443" s="7"/>
      <c r="CF443" s="7"/>
      <c r="CG443" s="7"/>
    </row>
    <row r="444" spans="1:85" s="1" customFormat="1" x14ac:dyDescent="0.3">
      <c r="A444" s="7"/>
      <c r="C444" s="3">
        <v>59</v>
      </c>
      <c r="D444" s="3">
        <v>6317</v>
      </c>
      <c r="E444" s="3">
        <v>1024</v>
      </c>
      <c r="F444" s="3">
        <v>0</v>
      </c>
      <c r="G444" s="3">
        <v>158</v>
      </c>
      <c r="H444" s="3">
        <v>0</v>
      </c>
      <c r="I444" s="3">
        <v>0</v>
      </c>
      <c r="J444" s="80">
        <v>0</v>
      </c>
      <c r="K444" s="80">
        <v>0</v>
      </c>
      <c r="L444" s="80">
        <v>0</v>
      </c>
      <c r="M444" s="11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116"/>
      <c r="Z444" s="3"/>
      <c r="AA444" s="3"/>
      <c r="AB444" s="3"/>
      <c r="AC444" s="3"/>
      <c r="AD444" s="3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M444" s="74"/>
      <c r="BT444" s="7"/>
      <c r="BU444" s="7"/>
      <c r="BV444" s="7"/>
      <c r="BW444" s="7"/>
      <c r="BX444" s="7"/>
      <c r="CA444" s="7"/>
      <c r="CB444" s="7"/>
      <c r="CC444" s="7"/>
      <c r="CD444" s="7"/>
      <c r="CE444" s="7"/>
      <c r="CF444" s="7"/>
      <c r="CG444" s="7"/>
    </row>
    <row r="445" spans="1:85" s="1" customFormat="1" x14ac:dyDescent="0.3">
      <c r="A445" s="7"/>
      <c r="C445" s="3">
        <v>60</v>
      </c>
      <c r="D445" s="3">
        <v>6265</v>
      </c>
      <c r="E445" s="3">
        <v>1058</v>
      </c>
      <c r="F445" s="3">
        <v>0</v>
      </c>
      <c r="G445" s="3">
        <v>176</v>
      </c>
      <c r="H445" s="3">
        <v>0</v>
      </c>
      <c r="I445" s="3">
        <v>0</v>
      </c>
      <c r="J445" s="80">
        <v>0</v>
      </c>
      <c r="K445" s="80">
        <v>0</v>
      </c>
      <c r="L445" s="80">
        <v>0</v>
      </c>
      <c r="M445" s="11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116"/>
      <c r="Z445" s="3"/>
      <c r="AA445" s="3"/>
      <c r="AB445" s="3"/>
      <c r="AC445" s="3"/>
      <c r="AD445" s="3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M445" s="74"/>
      <c r="BT445" s="7"/>
      <c r="BU445" s="7"/>
      <c r="BV445" s="7"/>
      <c r="BW445" s="7"/>
      <c r="BX445" s="7"/>
      <c r="CA445" s="7"/>
      <c r="CB445" s="7"/>
      <c r="CC445" s="7"/>
      <c r="CD445" s="7"/>
      <c r="CE445" s="7"/>
      <c r="CF445" s="7"/>
      <c r="CG445" s="7"/>
    </row>
    <row r="446" spans="1:85" s="1" customFormat="1" x14ac:dyDescent="0.3">
      <c r="A446" s="7"/>
      <c r="C446" s="3">
        <v>61</v>
      </c>
      <c r="D446" s="3">
        <v>6215</v>
      </c>
      <c r="E446" s="3">
        <v>1088</v>
      </c>
      <c r="F446" s="3">
        <v>0</v>
      </c>
      <c r="G446" s="3">
        <v>196</v>
      </c>
      <c r="H446" s="3">
        <v>0</v>
      </c>
      <c r="I446" s="3">
        <v>0</v>
      </c>
      <c r="J446" s="80">
        <v>0</v>
      </c>
      <c r="K446" s="80">
        <v>0</v>
      </c>
      <c r="L446" s="80">
        <v>0</v>
      </c>
      <c r="M446" s="11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116"/>
      <c r="Z446" s="3"/>
      <c r="AA446" s="3"/>
      <c r="AB446" s="3"/>
      <c r="AC446" s="3"/>
      <c r="AD446" s="3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M446" s="74"/>
      <c r="BT446" s="7"/>
      <c r="BU446" s="7"/>
      <c r="BV446" s="7"/>
      <c r="BW446" s="7"/>
      <c r="BX446" s="7"/>
      <c r="CA446" s="7"/>
      <c r="CB446" s="7"/>
      <c r="CC446" s="7"/>
      <c r="CD446" s="7"/>
      <c r="CE446" s="7"/>
      <c r="CF446" s="7"/>
      <c r="CG446" s="7"/>
    </row>
    <row r="447" spans="1:85" s="1" customFormat="1" x14ac:dyDescent="0.3">
      <c r="A447" s="7"/>
      <c r="C447" s="3">
        <v>62</v>
      </c>
      <c r="D447" s="3">
        <v>6165</v>
      </c>
      <c r="E447" s="3">
        <v>1117</v>
      </c>
      <c r="F447" s="3">
        <v>0</v>
      </c>
      <c r="G447" s="3">
        <v>216</v>
      </c>
      <c r="H447" s="3">
        <v>0</v>
      </c>
      <c r="I447" s="3">
        <v>0</v>
      </c>
      <c r="J447" s="80">
        <v>0</v>
      </c>
      <c r="K447" s="80">
        <v>0</v>
      </c>
      <c r="L447" s="80">
        <v>0</v>
      </c>
      <c r="M447" s="11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116"/>
      <c r="Z447" s="3"/>
      <c r="AA447" s="3"/>
      <c r="AB447" s="3"/>
      <c r="AC447" s="3"/>
      <c r="AD447" s="3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M447" s="74"/>
      <c r="BT447" s="7"/>
      <c r="BU447" s="7"/>
      <c r="BV447" s="7"/>
      <c r="BW447" s="7"/>
      <c r="BX447" s="7"/>
      <c r="CA447" s="7"/>
      <c r="CB447" s="7"/>
      <c r="CC447" s="7"/>
      <c r="CD447" s="7"/>
      <c r="CE447" s="7"/>
      <c r="CF447" s="7"/>
      <c r="CG447" s="7"/>
    </row>
    <row r="448" spans="1:85" s="1" customFormat="1" x14ac:dyDescent="0.3">
      <c r="A448" s="7"/>
      <c r="C448" s="3">
        <v>63</v>
      </c>
      <c r="D448" s="3">
        <v>6115</v>
      </c>
      <c r="E448" s="3">
        <v>1143</v>
      </c>
      <c r="F448" s="3">
        <v>0</v>
      </c>
      <c r="G448" s="3">
        <v>240</v>
      </c>
      <c r="H448" s="3">
        <v>0</v>
      </c>
      <c r="I448" s="3">
        <v>0</v>
      </c>
      <c r="J448" s="80">
        <v>0</v>
      </c>
      <c r="K448" s="80">
        <v>0</v>
      </c>
      <c r="L448" s="80">
        <v>0</v>
      </c>
      <c r="M448" s="11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116"/>
      <c r="Z448" s="3"/>
      <c r="AA448" s="3"/>
      <c r="AB448" s="3"/>
      <c r="AC448" s="3"/>
      <c r="AD448" s="3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M448" s="74"/>
      <c r="BT448" s="7"/>
      <c r="BU448" s="7"/>
      <c r="BV448" s="7"/>
      <c r="BW448" s="7"/>
      <c r="BX448" s="7"/>
      <c r="CA448" s="7"/>
      <c r="CB448" s="7"/>
      <c r="CC448" s="7"/>
      <c r="CD448" s="7"/>
      <c r="CE448" s="7"/>
      <c r="CF448" s="7"/>
      <c r="CG448" s="7"/>
    </row>
    <row r="449" spans="1:85" s="1" customFormat="1" x14ac:dyDescent="0.3">
      <c r="A449" s="7"/>
      <c r="C449" s="3">
        <v>64</v>
      </c>
      <c r="D449" s="3">
        <v>6068</v>
      </c>
      <c r="E449" s="3">
        <v>1164</v>
      </c>
      <c r="F449" s="3">
        <v>0</v>
      </c>
      <c r="G449" s="3">
        <v>267</v>
      </c>
      <c r="H449" s="3">
        <v>0</v>
      </c>
      <c r="I449" s="3">
        <v>0</v>
      </c>
      <c r="J449" s="80">
        <v>0</v>
      </c>
      <c r="K449" s="80">
        <v>0</v>
      </c>
      <c r="L449" s="80">
        <v>0</v>
      </c>
      <c r="M449" s="11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116"/>
      <c r="Z449" s="3"/>
      <c r="AA449" s="3"/>
      <c r="AB449" s="3"/>
      <c r="AC449" s="3"/>
      <c r="AD449" s="3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M449" s="74"/>
      <c r="BT449" s="7"/>
      <c r="BU449" s="7"/>
      <c r="BV449" s="7"/>
      <c r="BW449" s="7"/>
      <c r="BX449" s="7"/>
      <c r="CA449" s="7"/>
      <c r="CB449" s="7"/>
      <c r="CC449" s="7"/>
      <c r="CD449" s="7"/>
      <c r="CE449" s="7"/>
      <c r="CF449" s="7"/>
      <c r="CG449" s="7"/>
    </row>
    <row r="450" spans="1:85" s="1" customFormat="1" x14ac:dyDescent="0.3">
      <c r="A450" s="7"/>
      <c r="C450" s="3">
        <v>65</v>
      </c>
      <c r="D450" s="3">
        <v>6025</v>
      </c>
      <c r="E450" s="3">
        <v>1181</v>
      </c>
      <c r="F450" s="3">
        <v>0</v>
      </c>
      <c r="G450" s="3">
        <v>292</v>
      </c>
      <c r="H450" s="3">
        <v>0</v>
      </c>
      <c r="I450" s="3">
        <v>0</v>
      </c>
      <c r="J450" s="80">
        <v>0</v>
      </c>
      <c r="K450" s="80">
        <v>0</v>
      </c>
      <c r="L450" s="80">
        <v>0</v>
      </c>
      <c r="M450" s="11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116"/>
      <c r="Z450" s="3"/>
      <c r="AA450" s="3"/>
      <c r="AB450" s="3"/>
      <c r="AC450" s="3"/>
      <c r="AD450" s="3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M450" s="74"/>
      <c r="BT450" s="7"/>
      <c r="BU450" s="7"/>
      <c r="BV450" s="7"/>
      <c r="BW450" s="7"/>
      <c r="BX450" s="7"/>
      <c r="CA450" s="7"/>
      <c r="CB450" s="7"/>
      <c r="CC450" s="7"/>
      <c r="CD450" s="7"/>
      <c r="CE450" s="7"/>
      <c r="CF450" s="7"/>
      <c r="CG450" s="7"/>
    </row>
    <row r="451" spans="1:85" s="1" customFormat="1" x14ac:dyDescent="0.3">
      <c r="A451" s="7"/>
      <c r="C451" s="3">
        <v>66</v>
      </c>
      <c r="D451" s="3">
        <v>5983</v>
      </c>
      <c r="E451" s="3">
        <v>1196</v>
      </c>
      <c r="F451" s="3">
        <v>0</v>
      </c>
      <c r="G451" s="3">
        <v>320</v>
      </c>
      <c r="H451" s="3">
        <v>0</v>
      </c>
      <c r="I451" s="3">
        <v>0</v>
      </c>
      <c r="J451" s="80">
        <v>0</v>
      </c>
      <c r="K451" s="80">
        <v>0</v>
      </c>
      <c r="L451" s="80">
        <v>0</v>
      </c>
      <c r="M451" s="11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116"/>
      <c r="Z451" s="3"/>
      <c r="AA451" s="3"/>
      <c r="AB451" s="3"/>
      <c r="AC451" s="3"/>
      <c r="AD451" s="3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M451" s="74"/>
      <c r="BT451" s="7"/>
      <c r="BU451" s="7"/>
      <c r="BV451" s="7"/>
      <c r="BW451" s="7"/>
      <c r="BX451" s="7"/>
      <c r="CA451" s="7"/>
      <c r="CB451" s="7"/>
      <c r="CC451" s="7"/>
      <c r="CD451" s="7"/>
      <c r="CE451" s="7"/>
      <c r="CF451" s="7"/>
      <c r="CG451" s="7"/>
    </row>
    <row r="452" spans="1:85" s="1" customFormat="1" x14ac:dyDescent="0.3">
      <c r="A452" s="7"/>
      <c r="C452" s="3">
        <v>67</v>
      </c>
      <c r="D452" s="3">
        <v>5944</v>
      </c>
      <c r="E452" s="3">
        <v>1203</v>
      </c>
      <c r="F452" s="3">
        <v>0</v>
      </c>
      <c r="G452" s="3">
        <v>351</v>
      </c>
      <c r="H452" s="3">
        <v>0</v>
      </c>
      <c r="I452" s="3">
        <v>0</v>
      </c>
      <c r="J452" s="80">
        <v>0</v>
      </c>
      <c r="K452" s="80">
        <v>0</v>
      </c>
      <c r="L452" s="80">
        <v>0</v>
      </c>
      <c r="M452" s="11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116"/>
      <c r="Z452" s="3"/>
      <c r="AA452" s="3"/>
      <c r="AB452" s="3"/>
      <c r="AC452" s="3"/>
      <c r="AD452" s="3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M452" s="74"/>
      <c r="BT452" s="7"/>
      <c r="BU452" s="7"/>
      <c r="BV452" s="7"/>
      <c r="BW452" s="7"/>
      <c r="BX452" s="7"/>
      <c r="CA452" s="7"/>
      <c r="CB452" s="7"/>
      <c r="CC452" s="7"/>
      <c r="CD452" s="7"/>
      <c r="CE452" s="7"/>
      <c r="CF452" s="7"/>
      <c r="CG452" s="7"/>
    </row>
    <row r="453" spans="1:85" s="1" customFormat="1" x14ac:dyDescent="0.3">
      <c r="A453" s="7"/>
      <c r="C453" s="3">
        <v>68</v>
      </c>
      <c r="D453" s="3">
        <v>5906</v>
      </c>
      <c r="E453" s="3">
        <v>1209</v>
      </c>
      <c r="F453" s="3">
        <v>0</v>
      </c>
      <c r="G453" s="3">
        <v>384</v>
      </c>
      <c r="H453" s="3">
        <v>0</v>
      </c>
      <c r="I453" s="3">
        <v>0</v>
      </c>
      <c r="J453" s="80">
        <v>0</v>
      </c>
      <c r="K453" s="80">
        <v>0</v>
      </c>
      <c r="L453" s="80">
        <v>0</v>
      </c>
      <c r="M453" s="11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116"/>
      <c r="Z453" s="3"/>
      <c r="AA453" s="3"/>
      <c r="AB453" s="3"/>
      <c r="AC453" s="3"/>
      <c r="AD453" s="3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M453" s="74"/>
      <c r="BT453" s="7"/>
      <c r="BU453" s="7"/>
      <c r="BV453" s="7"/>
      <c r="BW453" s="7"/>
      <c r="BX453" s="7"/>
      <c r="CA453" s="7"/>
      <c r="CB453" s="7"/>
      <c r="CC453" s="7"/>
      <c r="CD453" s="7"/>
      <c r="CE453" s="7"/>
      <c r="CF453" s="7"/>
      <c r="CG453" s="7"/>
    </row>
    <row r="454" spans="1:85" s="1" customFormat="1" x14ac:dyDescent="0.3">
      <c r="A454" s="7"/>
      <c r="C454" s="3">
        <v>69</v>
      </c>
      <c r="D454" s="3">
        <v>5871</v>
      </c>
      <c r="E454" s="3">
        <v>1211</v>
      </c>
      <c r="F454" s="3">
        <v>0</v>
      </c>
      <c r="G454" s="3">
        <v>417</v>
      </c>
      <c r="H454" s="3">
        <v>0</v>
      </c>
      <c r="I454" s="3">
        <v>0</v>
      </c>
      <c r="J454" s="80">
        <v>0</v>
      </c>
      <c r="K454" s="80">
        <v>0</v>
      </c>
      <c r="L454" s="80">
        <v>0</v>
      </c>
      <c r="M454" s="11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116"/>
      <c r="Z454" s="3"/>
      <c r="AA454" s="3"/>
      <c r="AB454" s="3"/>
      <c r="AC454" s="3"/>
      <c r="AD454" s="3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M454" s="74"/>
      <c r="BT454" s="7"/>
      <c r="BU454" s="7"/>
      <c r="BV454" s="7"/>
      <c r="BW454" s="7"/>
      <c r="BX454" s="7"/>
      <c r="CA454" s="7"/>
      <c r="CB454" s="7"/>
      <c r="CC454" s="7"/>
      <c r="CD454" s="7"/>
      <c r="CE454" s="7"/>
      <c r="CF454" s="7"/>
      <c r="CG454" s="7"/>
    </row>
    <row r="455" spans="1:85" s="1" customFormat="1" x14ac:dyDescent="0.3">
      <c r="A455" s="7"/>
      <c r="C455" s="3">
        <v>70</v>
      </c>
      <c r="D455" s="3">
        <v>5837</v>
      </c>
      <c r="E455" s="3">
        <v>1206</v>
      </c>
      <c r="F455" s="3">
        <v>0</v>
      </c>
      <c r="G455" s="3">
        <v>455</v>
      </c>
      <c r="H455" s="3">
        <v>0</v>
      </c>
      <c r="I455" s="3">
        <v>0</v>
      </c>
      <c r="J455" s="80">
        <v>0</v>
      </c>
      <c r="K455" s="80">
        <v>0</v>
      </c>
      <c r="L455" s="80">
        <v>0</v>
      </c>
      <c r="M455" s="11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116"/>
      <c r="Z455" s="3"/>
      <c r="AA455" s="3"/>
      <c r="AB455" s="3"/>
      <c r="AC455" s="3"/>
      <c r="AD455" s="3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M455" s="74"/>
      <c r="BT455" s="7"/>
      <c r="BU455" s="7"/>
      <c r="BV455" s="7"/>
      <c r="BW455" s="7"/>
      <c r="BX455" s="7"/>
      <c r="CA455" s="7"/>
      <c r="CB455" s="7"/>
      <c r="CC455" s="7"/>
      <c r="CD455" s="7"/>
      <c r="CE455" s="7"/>
      <c r="CF455" s="7"/>
      <c r="CG455" s="7"/>
    </row>
    <row r="456" spans="1:85" s="1" customFormat="1" x14ac:dyDescent="0.3">
      <c r="A456" s="7"/>
      <c r="C456" s="3">
        <v>71</v>
      </c>
      <c r="D456" s="3">
        <v>5806</v>
      </c>
      <c r="E456" s="3">
        <v>1200</v>
      </c>
      <c r="F456" s="3">
        <v>0</v>
      </c>
      <c r="G456" s="3">
        <v>493</v>
      </c>
      <c r="H456" s="3">
        <v>0</v>
      </c>
      <c r="I456" s="3">
        <v>0</v>
      </c>
      <c r="J456" s="80">
        <v>0</v>
      </c>
      <c r="K456" s="80">
        <v>0</v>
      </c>
      <c r="L456" s="80">
        <v>0</v>
      </c>
      <c r="M456" s="11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116"/>
      <c r="Z456" s="3"/>
      <c r="AA456" s="3"/>
      <c r="AB456" s="3"/>
      <c r="AC456" s="3"/>
      <c r="AD456" s="3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M456" s="74"/>
      <c r="BT456" s="7"/>
      <c r="BU456" s="7"/>
      <c r="BV456" s="7"/>
      <c r="BW456" s="7"/>
      <c r="BX456" s="7"/>
      <c r="CA456" s="7"/>
      <c r="CB456" s="7"/>
      <c r="CC456" s="7"/>
      <c r="CD456" s="7"/>
      <c r="CE456" s="7"/>
      <c r="CF456" s="7"/>
      <c r="CG456" s="7"/>
    </row>
    <row r="457" spans="1:85" s="1" customFormat="1" x14ac:dyDescent="0.3">
      <c r="A457" s="7"/>
      <c r="C457" s="3">
        <v>72</v>
      </c>
      <c r="D457" s="3">
        <v>5776</v>
      </c>
      <c r="E457" s="3">
        <v>1189</v>
      </c>
      <c r="F457" s="3">
        <v>0</v>
      </c>
      <c r="G457" s="3">
        <v>533</v>
      </c>
      <c r="H457" s="3">
        <v>0</v>
      </c>
      <c r="I457" s="3">
        <v>0</v>
      </c>
      <c r="J457" s="80">
        <v>0</v>
      </c>
      <c r="K457" s="80">
        <v>0</v>
      </c>
      <c r="L457" s="80">
        <v>0</v>
      </c>
      <c r="M457" s="11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116"/>
      <c r="Z457" s="3"/>
      <c r="AA457" s="3"/>
      <c r="AB457" s="3"/>
      <c r="AC457" s="3"/>
      <c r="AD457" s="3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M457" s="74"/>
      <c r="BT457" s="7"/>
      <c r="BU457" s="7"/>
      <c r="BV457" s="7"/>
      <c r="BW457" s="7"/>
      <c r="BX457" s="7"/>
      <c r="CA457" s="7"/>
      <c r="CB457" s="7"/>
      <c r="CC457" s="7"/>
      <c r="CD457" s="7"/>
      <c r="CE457" s="7"/>
      <c r="CF457" s="7"/>
      <c r="CG457" s="7"/>
    </row>
    <row r="458" spans="1:85" s="1" customFormat="1" x14ac:dyDescent="0.3">
      <c r="A458" s="7"/>
      <c r="C458" s="3">
        <v>73</v>
      </c>
      <c r="D458" s="3">
        <v>5749</v>
      </c>
      <c r="E458" s="3">
        <v>1172</v>
      </c>
      <c r="F458" s="3">
        <v>0</v>
      </c>
      <c r="G458" s="3">
        <v>578</v>
      </c>
      <c r="H458" s="3">
        <v>0</v>
      </c>
      <c r="I458" s="3">
        <v>0</v>
      </c>
      <c r="J458" s="80">
        <v>0</v>
      </c>
      <c r="K458" s="80">
        <v>0</v>
      </c>
      <c r="L458" s="80">
        <v>0</v>
      </c>
      <c r="M458" s="11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116"/>
      <c r="Z458" s="3"/>
      <c r="AA458" s="3"/>
      <c r="AB458" s="3"/>
      <c r="AC458" s="3"/>
      <c r="AD458" s="3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M458" s="74"/>
      <c r="BT458" s="7"/>
      <c r="BU458" s="7"/>
      <c r="BV458" s="7"/>
      <c r="BW458" s="7"/>
      <c r="BX458" s="7"/>
      <c r="CA458" s="7"/>
      <c r="CB458" s="7"/>
      <c r="CC458" s="7"/>
      <c r="CD458" s="7"/>
      <c r="CE458" s="7"/>
      <c r="CF458" s="7"/>
      <c r="CG458" s="7"/>
    </row>
    <row r="459" spans="1:85" s="1" customFormat="1" x14ac:dyDescent="0.3">
      <c r="A459" s="7"/>
      <c r="C459" s="3">
        <v>74</v>
      </c>
      <c r="D459" s="3">
        <v>5722</v>
      </c>
      <c r="E459" s="3">
        <v>1153</v>
      </c>
      <c r="F459" s="3">
        <v>0</v>
      </c>
      <c r="G459" s="3">
        <v>624</v>
      </c>
      <c r="H459" s="3">
        <v>0</v>
      </c>
      <c r="I459" s="3">
        <v>0</v>
      </c>
      <c r="J459" s="80">
        <v>0</v>
      </c>
      <c r="K459" s="80">
        <v>0</v>
      </c>
      <c r="L459" s="80">
        <v>0</v>
      </c>
      <c r="M459" s="11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116"/>
      <c r="Z459" s="3"/>
      <c r="AA459" s="3"/>
      <c r="AB459" s="3"/>
      <c r="AC459" s="3"/>
      <c r="AD459" s="3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M459" s="74"/>
      <c r="BT459" s="7"/>
      <c r="BU459" s="7"/>
      <c r="BV459" s="7"/>
      <c r="BW459" s="7"/>
      <c r="BX459" s="7"/>
      <c r="CA459" s="7"/>
      <c r="CB459" s="7"/>
      <c r="CC459" s="7"/>
      <c r="CD459" s="7"/>
      <c r="CE459" s="7"/>
      <c r="CF459" s="7"/>
      <c r="CG459" s="7"/>
    </row>
    <row r="460" spans="1:85" s="1" customFormat="1" x14ac:dyDescent="0.3">
      <c r="A460" s="7"/>
      <c r="C460" s="3">
        <v>75</v>
      </c>
      <c r="D460" s="3">
        <v>5699</v>
      </c>
      <c r="E460" s="3">
        <v>1128</v>
      </c>
      <c r="F460" s="3">
        <v>0</v>
      </c>
      <c r="G460" s="3">
        <v>671</v>
      </c>
      <c r="H460" s="3">
        <v>0</v>
      </c>
      <c r="I460" s="3">
        <v>0</v>
      </c>
      <c r="J460" s="80">
        <v>0</v>
      </c>
      <c r="K460" s="80">
        <v>0</v>
      </c>
      <c r="L460" s="80">
        <v>0</v>
      </c>
      <c r="M460" s="11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116"/>
      <c r="Z460" s="3"/>
      <c r="AA460" s="3"/>
      <c r="AB460" s="3"/>
      <c r="AC460" s="3"/>
      <c r="AD460" s="3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M460" s="74"/>
      <c r="BT460" s="7"/>
      <c r="BU460" s="7"/>
      <c r="BV460" s="7"/>
      <c r="BW460" s="7"/>
      <c r="BX460" s="7"/>
      <c r="CA460" s="7"/>
      <c r="CB460" s="7"/>
      <c r="CC460" s="7"/>
      <c r="CD460" s="7"/>
      <c r="CE460" s="7"/>
      <c r="CF460" s="7"/>
      <c r="CG460" s="7"/>
    </row>
    <row r="461" spans="1:85" s="1" customFormat="1" x14ac:dyDescent="0.3">
      <c r="A461" s="7"/>
      <c r="C461" s="3">
        <v>76</v>
      </c>
      <c r="D461" s="3">
        <v>5678</v>
      </c>
      <c r="E461" s="3">
        <v>1103</v>
      </c>
      <c r="F461" s="3">
        <v>0</v>
      </c>
      <c r="G461" s="3">
        <v>718</v>
      </c>
      <c r="H461" s="3">
        <v>0</v>
      </c>
      <c r="I461" s="3">
        <v>0</v>
      </c>
      <c r="J461" s="80">
        <v>0</v>
      </c>
      <c r="K461" s="80">
        <v>0</v>
      </c>
      <c r="L461" s="80">
        <v>0</v>
      </c>
      <c r="M461" s="11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116"/>
      <c r="Z461" s="3"/>
      <c r="AA461" s="3"/>
      <c r="AB461" s="3"/>
      <c r="AC461" s="3"/>
      <c r="AD461" s="3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M461" s="74"/>
      <c r="BT461" s="7"/>
      <c r="BU461" s="7"/>
      <c r="BV461" s="7"/>
      <c r="BW461" s="7"/>
      <c r="BX461" s="7"/>
      <c r="CA461" s="7"/>
      <c r="CB461" s="7"/>
      <c r="CC461" s="7"/>
      <c r="CD461" s="7"/>
      <c r="CE461" s="7"/>
      <c r="CF461" s="7"/>
      <c r="CG461" s="7"/>
    </row>
    <row r="462" spans="1:85" s="1" customFormat="1" x14ac:dyDescent="0.3">
      <c r="A462" s="7"/>
      <c r="C462" s="3">
        <v>77</v>
      </c>
      <c r="D462" s="3">
        <v>5657</v>
      </c>
      <c r="E462" s="3">
        <v>1072</v>
      </c>
      <c r="F462" s="3">
        <v>0</v>
      </c>
      <c r="G462" s="3">
        <v>770</v>
      </c>
      <c r="H462" s="3">
        <v>0</v>
      </c>
      <c r="I462" s="3">
        <v>0</v>
      </c>
      <c r="J462" s="80">
        <v>0</v>
      </c>
      <c r="K462" s="80">
        <v>0</v>
      </c>
      <c r="L462" s="80">
        <v>0</v>
      </c>
      <c r="M462" s="11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116"/>
      <c r="Z462" s="3"/>
      <c r="AA462" s="3"/>
      <c r="AB462" s="3"/>
      <c r="AC462" s="3"/>
      <c r="AD462" s="3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M462" s="74"/>
      <c r="BT462" s="7"/>
      <c r="BU462" s="7"/>
      <c r="BV462" s="7"/>
      <c r="BW462" s="7"/>
      <c r="BX462" s="7"/>
      <c r="CA462" s="7"/>
      <c r="CB462" s="7"/>
      <c r="CC462" s="7"/>
      <c r="CD462" s="7"/>
      <c r="CE462" s="7"/>
      <c r="CF462" s="7"/>
      <c r="CG462" s="7"/>
    </row>
    <row r="463" spans="1:85" s="1" customFormat="1" x14ac:dyDescent="0.3">
      <c r="A463" s="7"/>
      <c r="C463" s="3">
        <v>78</v>
      </c>
      <c r="D463" s="3">
        <v>5636</v>
      </c>
      <c r="E463" s="3">
        <v>1040</v>
      </c>
      <c r="F463" s="3">
        <v>0</v>
      </c>
      <c r="G463" s="3">
        <v>823</v>
      </c>
      <c r="H463" s="3">
        <v>0</v>
      </c>
      <c r="I463" s="3">
        <v>0</v>
      </c>
      <c r="J463" s="80">
        <v>0</v>
      </c>
      <c r="K463" s="80">
        <v>0</v>
      </c>
      <c r="L463" s="80">
        <v>0</v>
      </c>
      <c r="M463" s="11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116"/>
      <c r="Z463" s="3"/>
      <c r="AA463" s="3"/>
      <c r="AB463" s="3"/>
      <c r="AC463" s="3"/>
      <c r="AD463" s="3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M463" s="74"/>
      <c r="BT463" s="7"/>
      <c r="BU463" s="7"/>
      <c r="BV463" s="7"/>
      <c r="BW463" s="7"/>
      <c r="BX463" s="7"/>
      <c r="CA463" s="7"/>
      <c r="CB463" s="7"/>
      <c r="CC463" s="7"/>
      <c r="CD463" s="7"/>
      <c r="CE463" s="7"/>
      <c r="CF463" s="7"/>
      <c r="CG463" s="7"/>
    </row>
    <row r="464" spans="1:85" s="1" customFormat="1" x14ac:dyDescent="0.3">
      <c r="A464" s="7"/>
      <c r="C464" s="3">
        <v>79</v>
      </c>
      <c r="D464" s="3">
        <v>5618</v>
      </c>
      <c r="E464" s="3">
        <v>1008</v>
      </c>
      <c r="F464" s="3">
        <v>0</v>
      </c>
      <c r="G464" s="3">
        <v>872</v>
      </c>
      <c r="H464" s="3">
        <v>0</v>
      </c>
      <c r="I464" s="3">
        <v>0</v>
      </c>
      <c r="J464" s="80">
        <v>0</v>
      </c>
      <c r="K464" s="80">
        <v>0</v>
      </c>
      <c r="L464" s="80">
        <v>0</v>
      </c>
      <c r="M464" s="11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116"/>
      <c r="Z464" s="3"/>
      <c r="AA464" s="3"/>
      <c r="AB464" s="3"/>
      <c r="AC464" s="3"/>
      <c r="AD464" s="3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M464" s="74"/>
      <c r="BT464" s="7"/>
      <c r="BU464" s="7"/>
      <c r="BV464" s="7"/>
      <c r="BW464" s="7"/>
      <c r="BX464" s="7"/>
      <c r="CA464" s="7"/>
      <c r="CB464" s="7"/>
      <c r="CC464" s="7"/>
      <c r="CD464" s="7"/>
      <c r="CE464" s="7"/>
      <c r="CF464" s="7"/>
      <c r="CG464" s="7"/>
    </row>
    <row r="465" spans="1:85" s="1" customFormat="1" x14ac:dyDescent="0.3">
      <c r="A465" s="7"/>
      <c r="C465" s="3">
        <v>80</v>
      </c>
      <c r="D465" s="3">
        <v>5601</v>
      </c>
      <c r="E465" s="3">
        <v>974</v>
      </c>
      <c r="F465" s="3">
        <v>0</v>
      </c>
      <c r="G465" s="3">
        <v>924</v>
      </c>
      <c r="H465" s="3">
        <v>0</v>
      </c>
      <c r="I465" s="3">
        <v>0</v>
      </c>
      <c r="J465" s="80">
        <v>0</v>
      </c>
      <c r="K465" s="80">
        <v>0</v>
      </c>
      <c r="L465" s="80">
        <v>0</v>
      </c>
      <c r="M465" s="11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116"/>
      <c r="Z465" s="3"/>
      <c r="AA465" s="3"/>
      <c r="AB465" s="3"/>
      <c r="AC465" s="3"/>
      <c r="AD465" s="3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M465" s="74"/>
      <c r="BT465" s="7"/>
      <c r="BU465" s="7"/>
      <c r="BV465" s="7"/>
      <c r="BW465" s="7"/>
      <c r="BX465" s="7"/>
      <c r="CA465" s="7"/>
      <c r="CB465" s="7"/>
      <c r="CC465" s="7"/>
      <c r="CD465" s="7"/>
      <c r="CE465" s="7"/>
      <c r="CF465" s="7"/>
      <c r="CG465" s="7"/>
    </row>
    <row r="466" spans="1:85" s="1" customFormat="1" x14ac:dyDescent="0.3">
      <c r="A466" s="7"/>
      <c r="C466" s="3">
        <v>81</v>
      </c>
      <c r="D466" s="3">
        <v>5583</v>
      </c>
      <c r="E466" s="3">
        <v>937</v>
      </c>
      <c r="F466" s="3">
        <v>0</v>
      </c>
      <c r="G466" s="3">
        <v>978</v>
      </c>
      <c r="H466" s="3">
        <v>0</v>
      </c>
      <c r="I466" s="3">
        <v>0</v>
      </c>
      <c r="J466" s="80">
        <v>0</v>
      </c>
      <c r="K466" s="80">
        <v>0</v>
      </c>
      <c r="L466" s="80">
        <v>0</v>
      </c>
      <c r="M466" s="11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116"/>
      <c r="Z466" s="3"/>
      <c r="AA466" s="3"/>
      <c r="AB466" s="3"/>
      <c r="AC466" s="3"/>
      <c r="AD466" s="3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M466" s="74"/>
      <c r="BT466" s="7"/>
      <c r="BU466" s="7"/>
      <c r="BV466" s="7"/>
      <c r="BW466" s="7"/>
      <c r="BX466" s="7"/>
      <c r="CA466" s="7"/>
      <c r="CB466" s="7"/>
      <c r="CC466" s="7"/>
      <c r="CD466" s="7"/>
      <c r="CE466" s="7"/>
      <c r="CF466" s="7"/>
      <c r="CG466" s="7"/>
    </row>
    <row r="467" spans="1:85" s="1" customFormat="1" x14ac:dyDescent="0.3">
      <c r="A467" s="7"/>
      <c r="C467" s="3">
        <v>82</v>
      </c>
      <c r="D467" s="3">
        <v>5569</v>
      </c>
      <c r="E467" s="3">
        <v>898</v>
      </c>
      <c r="F467" s="3">
        <v>0</v>
      </c>
      <c r="G467" s="3">
        <v>1031</v>
      </c>
      <c r="H467" s="3">
        <v>0</v>
      </c>
      <c r="I467" s="3">
        <v>0</v>
      </c>
      <c r="J467" s="80">
        <v>0</v>
      </c>
      <c r="K467" s="80">
        <v>0</v>
      </c>
      <c r="L467" s="80">
        <v>0</v>
      </c>
      <c r="M467" s="11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116"/>
      <c r="Z467" s="3"/>
      <c r="AA467" s="3"/>
      <c r="AB467" s="3"/>
      <c r="AC467" s="3"/>
      <c r="AD467" s="3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M467" s="74"/>
      <c r="BT467" s="7"/>
      <c r="BU467" s="7"/>
      <c r="BV467" s="7"/>
      <c r="BW467" s="7"/>
      <c r="BX467" s="7"/>
      <c r="CA467" s="7"/>
      <c r="CB467" s="7"/>
      <c r="CC467" s="7"/>
      <c r="CD467" s="7"/>
      <c r="CE467" s="7"/>
      <c r="CF467" s="7"/>
      <c r="CG467" s="7"/>
    </row>
    <row r="468" spans="1:85" s="1" customFormat="1" x14ac:dyDescent="0.3">
      <c r="A468" s="7"/>
      <c r="C468" s="3">
        <v>83</v>
      </c>
      <c r="D468" s="3">
        <v>5556</v>
      </c>
      <c r="E468" s="3">
        <v>863</v>
      </c>
      <c r="F468" s="3">
        <v>0</v>
      </c>
      <c r="G468" s="3">
        <v>1080</v>
      </c>
      <c r="H468" s="3">
        <v>0</v>
      </c>
      <c r="I468" s="3">
        <v>0</v>
      </c>
      <c r="J468" s="80">
        <v>0</v>
      </c>
      <c r="K468" s="80">
        <v>0</v>
      </c>
      <c r="L468" s="80">
        <v>0</v>
      </c>
      <c r="M468" s="11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116"/>
      <c r="Z468" s="3"/>
      <c r="AA468" s="3"/>
      <c r="AB468" s="3"/>
      <c r="AC468" s="3"/>
      <c r="AD468" s="3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M468" s="74"/>
      <c r="BT468" s="7"/>
      <c r="BU468" s="7"/>
      <c r="BV468" s="7"/>
      <c r="BW468" s="7"/>
      <c r="BX468" s="7"/>
      <c r="CA468" s="7"/>
      <c r="CB468" s="7"/>
      <c r="CC468" s="7"/>
      <c r="CD468" s="7"/>
      <c r="CE468" s="7"/>
      <c r="CF468" s="7"/>
      <c r="CG468" s="7"/>
    </row>
    <row r="469" spans="1:85" s="1" customFormat="1" x14ac:dyDescent="0.3">
      <c r="A469" s="7"/>
      <c r="C469" s="3">
        <v>84</v>
      </c>
      <c r="D469" s="3">
        <v>5542</v>
      </c>
      <c r="E469" s="3">
        <v>827</v>
      </c>
      <c r="F469" s="3">
        <v>0</v>
      </c>
      <c r="G469" s="3">
        <v>1129</v>
      </c>
      <c r="H469" s="3">
        <v>0</v>
      </c>
      <c r="I469" s="3">
        <v>0</v>
      </c>
      <c r="J469" s="80">
        <v>0</v>
      </c>
      <c r="K469" s="80">
        <v>0</v>
      </c>
      <c r="L469" s="80">
        <v>0</v>
      </c>
      <c r="M469" s="11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116"/>
      <c r="Z469" s="3"/>
      <c r="AA469" s="3"/>
      <c r="AB469" s="3"/>
      <c r="AC469" s="3"/>
      <c r="AD469" s="3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M469" s="74"/>
      <c r="BT469" s="7"/>
      <c r="BU469" s="7"/>
      <c r="BV469" s="7"/>
      <c r="BW469" s="7"/>
      <c r="BX469" s="7"/>
      <c r="CA469" s="7"/>
      <c r="CB469" s="7"/>
      <c r="CC469" s="7"/>
      <c r="CD469" s="7"/>
      <c r="CE469" s="7"/>
      <c r="CF469" s="7"/>
      <c r="CG469" s="7"/>
    </row>
    <row r="470" spans="1:85" s="1" customFormat="1" x14ac:dyDescent="0.3">
      <c r="A470" s="7"/>
      <c r="C470" s="3">
        <v>85</v>
      </c>
      <c r="D470" s="3">
        <v>5530</v>
      </c>
      <c r="E470" s="3">
        <v>790</v>
      </c>
      <c r="F470" s="3">
        <v>0</v>
      </c>
      <c r="G470" s="3">
        <v>1179</v>
      </c>
      <c r="H470" s="3">
        <v>0</v>
      </c>
      <c r="I470" s="3">
        <v>0</v>
      </c>
      <c r="J470" s="80">
        <v>0</v>
      </c>
      <c r="K470" s="80">
        <v>0</v>
      </c>
      <c r="L470" s="80">
        <v>0</v>
      </c>
      <c r="M470" s="11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116"/>
      <c r="Z470" s="3"/>
      <c r="AA470" s="3"/>
      <c r="AB470" s="3"/>
      <c r="AC470" s="3"/>
      <c r="AD470" s="3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M470" s="74"/>
      <c r="BT470" s="7"/>
      <c r="BU470" s="7"/>
      <c r="BV470" s="7"/>
      <c r="BW470" s="7"/>
      <c r="BX470" s="7"/>
      <c r="CA470" s="7"/>
      <c r="CB470" s="7"/>
      <c r="CC470" s="7"/>
      <c r="CD470" s="7"/>
      <c r="CE470" s="7"/>
      <c r="CF470" s="7"/>
      <c r="CG470" s="7"/>
    </row>
    <row r="471" spans="1:85" s="1" customFormat="1" x14ac:dyDescent="0.3">
      <c r="A471" s="7"/>
      <c r="C471" s="3">
        <v>86</v>
      </c>
      <c r="D471" s="3">
        <v>5518</v>
      </c>
      <c r="E471" s="3">
        <v>755</v>
      </c>
      <c r="F471" s="3">
        <v>0</v>
      </c>
      <c r="G471" s="3">
        <v>1225</v>
      </c>
      <c r="H471" s="3">
        <v>0</v>
      </c>
      <c r="I471" s="3">
        <v>0</v>
      </c>
      <c r="J471" s="80">
        <v>0</v>
      </c>
      <c r="K471" s="80">
        <v>0</v>
      </c>
      <c r="L471" s="80">
        <v>0</v>
      </c>
      <c r="M471" s="11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116"/>
      <c r="Z471" s="3"/>
      <c r="AA471" s="3"/>
      <c r="AB471" s="3"/>
      <c r="AC471" s="3"/>
      <c r="AD471" s="3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M471" s="74"/>
      <c r="BT471" s="7"/>
      <c r="BU471" s="7"/>
      <c r="BV471" s="7"/>
      <c r="BW471" s="7"/>
      <c r="BX471" s="7"/>
      <c r="CA471" s="7"/>
      <c r="CB471" s="7"/>
      <c r="CC471" s="7"/>
      <c r="CD471" s="7"/>
      <c r="CE471" s="7"/>
      <c r="CF471" s="7"/>
      <c r="CG471" s="7"/>
    </row>
    <row r="472" spans="1:85" s="1" customFormat="1" x14ac:dyDescent="0.3">
      <c r="A472" s="7"/>
      <c r="C472" s="3">
        <v>87</v>
      </c>
      <c r="D472" s="3">
        <v>5507</v>
      </c>
      <c r="E472" s="3">
        <v>720</v>
      </c>
      <c r="F472" s="3">
        <v>0</v>
      </c>
      <c r="G472" s="3">
        <v>1272</v>
      </c>
      <c r="H472" s="3">
        <v>0</v>
      </c>
      <c r="I472" s="3">
        <v>0</v>
      </c>
      <c r="J472" s="80">
        <v>0</v>
      </c>
      <c r="K472" s="80">
        <v>0</v>
      </c>
      <c r="L472" s="80">
        <v>0</v>
      </c>
      <c r="M472" s="11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116"/>
      <c r="Z472" s="3"/>
      <c r="AA472" s="3"/>
      <c r="AB472" s="3"/>
      <c r="AC472" s="3"/>
      <c r="AD472" s="3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M472" s="74"/>
      <c r="BT472" s="7"/>
      <c r="BU472" s="7"/>
      <c r="BV472" s="7"/>
      <c r="BW472" s="7"/>
      <c r="BX472" s="7"/>
      <c r="CA472" s="7"/>
      <c r="CB472" s="7"/>
      <c r="CC472" s="7"/>
      <c r="CD472" s="7"/>
      <c r="CE472" s="7"/>
      <c r="CF472" s="7"/>
      <c r="CG472" s="7"/>
    </row>
    <row r="473" spans="1:85" s="1" customFormat="1" x14ac:dyDescent="0.3">
      <c r="A473" s="7"/>
      <c r="C473" s="3">
        <v>88</v>
      </c>
      <c r="D473" s="3">
        <v>5497</v>
      </c>
      <c r="E473" s="3">
        <v>685</v>
      </c>
      <c r="F473" s="3">
        <v>0</v>
      </c>
      <c r="G473" s="3">
        <v>1317</v>
      </c>
      <c r="H473" s="3">
        <v>0</v>
      </c>
      <c r="I473" s="3">
        <v>0</v>
      </c>
      <c r="J473" s="80">
        <v>0</v>
      </c>
      <c r="K473" s="80">
        <v>0</v>
      </c>
      <c r="L473" s="80">
        <v>0</v>
      </c>
      <c r="M473" s="11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116"/>
      <c r="Z473" s="3"/>
      <c r="AA473" s="3"/>
      <c r="AB473" s="3"/>
      <c r="AC473" s="3"/>
      <c r="AD473" s="3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M473" s="74"/>
      <c r="BT473" s="7"/>
      <c r="BU473" s="7"/>
      <c r="BV473" s="7"/>
      <c r="BW473" s="7"/>
      <c r="BX473" s="7"/>
      <c r="CA473" s="7"/>
      <c r="CB473" s="7"/>
      <c r="CC473" s="7"/>
      <c r="CD473" s="7"/>
      <c r="CE473" s="7"/>
      <c r="CF473" s="7"/>
      <c r="CG473" s="7"/>
    </row>
    <row r="474" spans="1:85" s="1" customFormat="1" x14ac:dyDescent="0.3">
      <c r="A474" s="7"/>
      <c r="C474" s="3">
        <v>89</v>
      </c>
      <c r="D474" s="3">
        <v>5487</v>
      </c>
      <c r="E474" s="3">
        <v>649</v>
      </c>
      <c r="F474" s="3">
        <v>0</v>
      </c>
      <c r="G474" s="3">
        <v>1362</v>
      </c>
      <c r="H474" s="3">
        <v>0</v>
      </c>
      <c r="I474" s="3">
        <v>0</v>
      </c>
      <c r="J474" s="80">
        <v>0</v>
      </c>
      <c r="K474" s="80">
        <v>0</v>
      </c>
      <c r="L474" s="80">
        <v>0</v>
      </c>
      <c r="M474" s="11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116"/>
      <c r="Z474" s="3"/>
      <c r="AA474" s="3"/>
      <c r="AB474" s="3"/>
      <c r="AC474" s="3"/>
      <c r="AD474" s="3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M474" s="74"/>
      <c r="BT474" s="7"/>
      <c r="BU474" s="7"/>
      <c r="BV474" s="7"/>
      <c r="BW474" s="7"/>
      <c r="BX474" s="7"/>
      <c r="CA474" s="7"/>
      <c r="CB474" s="7"/>
      <c r="CC474" s="7"/>
      <c r="CD474" s="7"/>
      <c r="CE474" s="7"/>
      <c r="CF474" s="7"/>
      <c r="CG474" s="7"/>
    </row>
    <row r="475" spans="1:85" s="1" customFormat="1" x14ac:dyDescent="0.3">
      <c r="A475" s="7"/>
      <c r="C475" s="3">
        <v>90</v>
      </c>
      <c r="D475" s="3">
        <v>5479</v>
      </c>
      <c r="E475" s="3">
        <v>615</v>
      </c>
      <c r="F475" s="3">
        <v>0</v>
      </c>
      <c r="G475" s="3">
        <v>1405</v>
      </c>
      <c r="H475" s="3">
        <v>0</v>
      </c>
      <c r="I475" s="3">
        <v>0</v>
      </c>
      <c r="J475" s="80">
        <v>0</v>
      </c>
      <c r="K475" s="80">
        <v>0</v>
      </c>
      <c r="L475" s="80">
        <v>0</v>
      </c>
      <c r="M475" s="11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116"/>
      <c r="Z475" s="3"/>
      <c r="AA475" s="3"/>
      <c r="AB475" s="3"/>
      <c r="AC475" s="3"/>
      <c r="AD475" s="3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M475" s="74"/>
      <c r="BT475" s="7"/>
      <c r="BU475" s="7"/>
      <c r="BV475" s="7"/>
      <c r="BW475" s="7"/>
      <c r="BX475" s="7"/>
      <c r="CA475" s="7"/>
      <c r="CB475" s="7"/>
      <c r="CC475" s="7"/>
      <c r="CD475" s="7"/>
      <c r="CE475" s="7"/>
      <c r="CF475" s="7"/>
      <c r="CG475" s="7"/>
    </row>
    <row r="476" spans="1:85" s="1" customFormat="1" x14ac:dyDescent="0.3">
      <c r="A476" s="7"/>
      <c r="C476" s="3">
        <v>91</v>
      </c>
      <c r="D476" s="3">
        <v>5470</v>
      </c>
      <c r="E476" s="3">
        <v>581</v>
      </c>
      <c r="F476" s="3">
        <v>0</v>
      </c>
      <c r="G476" s="3">
        <v>1448</v>
      </c>
      <c r="H476" s="3">
        <v>0</v>
      </c>
      <c r="I476" s="3">
        <v>0</v>
      </c>
      <c r="J476" s="80">
        <v>0</v>
      </c>
      <c r="K476" s="80">
        <v>0</v>
      </c>
      <c r="L476" s="80">
        <v>0</v>
      </c>
      <c r="M476" s="11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116"/>
      <c r="Z476" s="3"/>
      <c r="AA476" s="3"/>
      <c r="AB476" s="3"/>
      <c r="AC476" s="3"/>
      <c r="AD476" s="3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M476" s="74"/>
      <c r="BT476" s="7"/>
      <c r="BU476" s="7"/>
      <c r="BV476" s="7"/>
      <c r="BW476" s="7"/>
      <c r="BX476" s="7"/>
      <c r="CA476" s="7"/>
      <c r="CB476" s="7"/>
      <c r="CC476" s="7"/>
      <c r="CD476" s="7"/>
      <c r="CE476" s="7"/>
      <c r="CF476" s="7"/>
      <c r="CG476" s="7"/>
    </row>
    <row r="477" spans="1:85" s="1" customFormat="1" x14ac:dyDescent="0.3">
      <c r="A477" s="7"/>
      <c r="C477" s="3">
        <v>92</v>
      </c>
      <c r="D477" s="3">
        <v>5461</v>
      </c>
      <c r="E477" s="3">
        <v>549</v>
      </c>
      <c r="F477" s="3">
        <v>0</v>
      </c>
      <c r="G477" s="3">
        <v>1488</v>
      </c>
      <c r="H477" s="3">
        <v>0</v>
      </c>
      <c r="I477" s="3">
        <v>0</v>
      </c>
      <c r="J477" s="80">
        <v>0</v>
      </c>
      <c r="K477" s="80">
        <v>0</v>
      </c>
      <c r="L477" s="80">
        <v>0</v>
      </c>
      <c r="M477" s="11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116"/>
      <c r="Z477" s="3"/>
      <c r="AA477" s="3"/>
      <c r="AB477" s="3"/>
      <c r="AC477" s="3"/>
      <c r="AD477" s="3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M477" s="74"/>
      <c r="BT477" s="7"/>
      <c r="BU477" s="7"/>
      <c r="BV477" s="7"/>
      <c r="BW477" s="7"/>
      <c r="BX477" s="7"/>
      <c r="CA477" s="7"/>
      <c r="CB477" s="7"/>
      <c r="CC477" s="7"/>
      <c r="CD477" s="7"/>
      <c r="CE477" s="7"/>
      <c r="CF477" s="7"/>
      <c r="CG477" s="7"/>
    </row>
    <row r="478" spans="1:85" s="1" customFormat="1" x14ac:dyDescent="0.3">
      <c r="A478" s="7"/>
      <c r="C478" s="3">
        <v>93</v>
      </c>
      <c r="D478" s="3">
        <v>5455</v>
      </c>
      <c r="E478" s="3">
        <v>516</v>
      </c>
      <c r="F478" s="3">
        <v>0</v>
      </c>
      <c r="G478" s="3">
        <v>1527</v>
      </c>
      <c r="H478" s="3">
        <v>0</v>
      </c>
      <c r="I478" s="3">
        <v>0</v>
      </c>
      <c r="J478" s="80">
        <v>0</v>
      </c>
      <c r="K478" s="80">
        <v>0</v>
      </c>
      <c r="L478" s="80">
        <v>0</v>
      </c>
      <c r="M478" s="11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116"/>
      <c r="Z478" s="3"/>
      <c r="AA478" s="3"/>
      <c r="AB478" s="3"/>
      <c r="AC478" s="3"/>
      <c r="AD478" s="3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M478" s="74"/>
      <c r="BT478" s="7"/>
      <c r="BU478" s="7"/>
      <c r="BV478" s="7"/>
      <c r="BW478" s="7"/>
      <c r="BX478" s="7"/>
      <c r="CA478" s="7"/>
      <c r="CB478" s="7"/>
      <c r="CC478" s="7"/>
      <c r="CD478" s="7"/>
      <c r="CE478" s="7"/>
      <c r="CF478" s="7"/>
      <c r="CG478" s="7"/>
    </row>
    <row r="479" spans="1:85" s="1" customFormat="1" x14ac:dyDescent="0.3">
      <c r="A479" s="7"/>
      <c r="C479" s="3">
        <v>94</v>
      </c>
      <c r="D479" s="3">
        <v>5447</v>
      </c>
      <c r="E479" s="3">
        <v>484</v>
      </c>
      <c r="F479" s="3">
        <v>0</v>
      </c>
      <c r="G479" s="3">
        <v>1568</v>
      </c>
      <c r="H479" s="3">
        <v>0</v>
      </c>
      <c r="I479" s="3">
        <v>0</v>
      </c>
      <c r="J479" s="80">
        <v>0</v>
      </c>
      <c r="K479" s="80">
        <v>0</v>
      </c>
      <c r="L479" s="80">
        <v>0</v>
      </c>
      <c r="M479" s="11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116"/>
      <c r="Z479" s="3"/>
      <c r="AA479" s="3"/>
      <c r="AB479" s="3"/>
      <c r="AC479" s="3"/>
      <c r="AD479" s="3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M479" s="74"/>
      <c r="BT479" s="7"/>
      <c r="BU479" s="7"/>
      <c r="BV479" s="7"/>
      <c r="BW479" s="7"/>
      <c r="BX479" s="7"/>
      <c r="CA479" s="7"/>
      <c r="CB479" s="7"/>
      <c r="CC479" s="7"/>
      <c r="CD479" s="7"/>
      <c r="CE479" s="7"/>
      <c r="CF479" s="7"/>
      <c r="CG479" s="7"/>
    </row>
    <row r="480" spans="1:85" s="1" customFormat="1" x14ac:dyDescent="0.3">
      <c r="A480" s="7"/>
      <c r="C480" s="3">
        <v>95</v>
      </c>
      <c r="D480" s="3">
        <v>5441</v>
      </c>
      <c r="E480" s="3">
        <v>453</v>
      </c>
      <c r="F480" s="3">
        <v>0</v>
      </c>
      <c r="G480" s="3">
        <v>1605</v>
      </c>
      <c r="H480" s="3">
        <v>0</v>
      </c>
      <c r="I480" s="3">
        <v>0</v>
      </c>
      <c r="J480" s="80">
        <v>0</v>
      </c>
      <c r="K480" s="80">
        <v>0</v>
      </c>
      <c r="L480" s="80">
        <v>0</v>
      </c>
      <c r="M480" s="11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116"/>
      <c r="Z480" s="3"/>
      <c r="AA480" s="3"/>
      <c r="AB480" s="3"/>
      <c r="AC480" s="3"/>
      <c r="AD480" s="3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M480" s="74"/>
      <c r="BT480" s="7"/>
      <c r="BU480" s="7"/>
      <c r="BV480" s="7"/>
      <c r="BW480" s="7"/>
      <c r="BX480" s="7"/>
      <c r="CA480" s="7"/>
      <c r="CB480" s="7"/>
      <c r="CC480" s="7"/>
      <c r="CD480" s="7"/>
      <c r="CE480" s="7"/>
      <c r="CF480" s="7"/>
      <c r="CG480" s="7"/>
    </row>
    <row r="481" spans="1:85" s="1" customFormat="1" x14ac:dyDescent="0.3">
      <c r="A481" s="7"/>
      <c r="C481" s="3">
        <v>96</v>
      </c>
      <c r="D481" s="3">
        <v>5435</v>
      </c>
      <c r="E481" s="3">
        <v>426</v>
      </c>
      <c r="F481" s="3">
        <v>0</v>
      </c>
      <c r="G481" s="3">
        <v>1638</v>
      </c>
      <c r="H481" s="3">
        <v>0</v>
      </c>
      <c r="I481" s="3">
        <v>0</v>
      </c>
      <c r="J481" s="80">
        <v>0</v>
      </c>
      <c r="K481" s="80">
        <v>0</v>
      </c>
      <c r="L481" s="80">
        <v>0</v>
      </c>
      <c r="M481" s="11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116"/>
      <c r="Z481" s="3"/>
      <c r="AA481" s="3"/>
      <c r="AB481" s="3"/>
      <c r="AC481" s="3"/>
      <c r="AD481" s="3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M481" s="74"/>
      <c r="BT481" s="7"/>
      <c r="BU481" s="7"/>
      <c r="BV481" s="7"/>
      <c r="BW481" s="7"/>
      <c r="BX481" s="7"/>
      <c r="CA481" s="7"/>
      <c r="CB481" s="7"/>
      <c r="CC481" s="7"/>
      <c r="CD481" s="7"/>
      <c r="CE481" s="7"/>
      <c r="CF481" s="7"/>
      <c r="CG481" s="7"/>
    </row>
    <row r="482" spans="1:85" s="1" customFormat="1" x14ac:dyDescent="0.3">
      <c r="A482" s="7"/>
      <c r="C482" s="3">
        <v>97</v>
      </c>
      <c r="D482" s="3">
        <v>5428</v>
      </c>
      <c r="E482" s="3">
        <v>400</v>
      </c>
      <c r="F482" s="3">
        <v>0</v>
      </c>
      <c r="G482" s="3">
        <v>1671</v>
      </c>
      <c r="H482" s="3">
        <v>0</v>
      </c>
      <c r="I482" s="3">
        <v>0</v>
      </c>
      <c r="J482" s="80">
        <v>0</v>
      </c>
      <c r="K482" s="80">
        <v>0</v>
      </c>
      <c r="L482" s="80">
        <v>0</v>
      </c>
      <c r="M482" s="11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116"/>
      <c r="Z482" s="3"/>
      <c r="AA482" s="3"/>
      <c r="AB482" s="3"/>
      <c r="AC482" s="3"/>
      <c r="AD482" s="3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M482" s="74"/>
      <c r="BT482" s="7"/>
      <c r="BU482" s="7"/>
      <c r="BV482" s="7"/>
      <c r="BW482" s="7"/>
      <c r="BX482" s="7"/>
      <c r="CA482" s="7"/>
      <c r="CB482" s="7"/>
      <c r="CC482" s="7"/>
      <c r="CD482" s="7"/>
      <c r="CE482" s="7"/>
      <c r="CF482" s="7"/>
      <c r="CG482" s="7"/>
    </row>
    <row r="483" spans="1:85" s="1" customFormat="1" x14ac:dyDescent="0.3">
      <c r="A483" s="7"/>
      <c r="C483" s="3">
        <v>98</v>
      </c>
      <c r="D483" s="3">
        <v>5422</v>
      </c>
      <c r="E483" s="3">
        <v>375</v>
      </c>
      <c r="F483" s="3">
        <v>0</v>
      </c>
      <c r="G483" s="3">
        <v>1701</v>
      </c>
      <c r="H483" s="3">
        <v>0</v>
      </c>
      <c r="I483" s="3">
        <v>0</v>
      </c>
      <c r="J483" s="80">
        <v>0</v>
      </c>
      <c r="K483" s="80">
        <v>0</v>
      </c>
      <c r="L483" s="80">
        <v>0</v>
      </c>
      <c r="M483" s="11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116"/>
      <c r="Z483" s="3"/>
      <c r="AA483" s="3"/>
      <c r="AB483" s="3"/>
      <c r="AC483" s="3"/>
      <c r="AD483" s="3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M483" s="74"/>
      <c r="BT483" s="7"/>
      <c r="BU483" s="7"/>
      <c r="BV483" s="7"/>
      <c r="BW483" s="7"/>
      <c r="BX483" s="7"/>
      <c r="CA483" s="7"/>
      <c r="CB483" s="7"/>
      <c r="CC483" s="7"/>
      <c r="CD483" s="7"/>
      <c r="CE483" s="7"/>
      <c r="CF483" s="7"/>
      <c r="CG483" s="7"/>
    </row>
    <row r="484" spans="1:85" s="1" customFormat="1" x14ac:dyDescent="0.3">
      <c r="A484" s="7"/>
      <c r="C484" s="3">
        <v>99</v>
      </c>
      <c r="D484" s="3">
        <v>5416</v>
      </c>
      <c r="E484" s="3">
        <v>354</v>
      </c>
      <c r="F484" s="3">
        <v>0</v>
      </c>
      <c r="G484" s="3">
        <v>1728</v>
      </c>
      <c r="H484" s="3">
        <v>0</v>
      </c>
      <c r="I484" s="3">
        <v>0</v>
      </c>
      <c r="J484" s="80">
        <v>0</v>
      </c>
      <c r="K484" s="80">
        <v>0</v>
      </c>
      <c r="L484" s="80">
        <v>0</v>
      </c>
      <c r="M484" s="11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116"/>
      <c r="Z484" s="3"/>
      <c r="AA484" s="3"/>
      <c r="AB484" s="3"/>
      <c r="AC484" s="3"/>
      <c r="AD484" s="3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M484" s="74"/>
      <c r="BT484" s="7"/>
      <c r="BU484" s="7"/>
      <c r="BV484" s="7"/>
      <c r="BW484" s="7"/>
      <c r="BX484" s="7"/>
      <c r="CA484" s="7"/>
      <c r="CB484" s="7"/>
      <c r="CC484" s="7"/>
      <c r="CD484" s="7"/>
      <c r="CE484" s="7"/>
      <c r="CF484" s="7"/>
      <c r="CG484" s="7"/>
    </row>
    <row r="485" spans="1:85" s="1" customFormat="1" x14ac:dyDescent="0.3">
      <c r="A485" s="7"/>
      <c r="C485" s="3">
        <v>100</v>
      </c>
      <c r="D485" s="3">
        <v>5411</v>
      </c>
      <c r="E485" s="3">
        <v>332</v>
      </c>
      <c r="F485" s="3">
        <v>0</v>
      </c>
      <c r="G485" s="3">
        <v>1756</v>
      </c>
      <c r="H485" s="3">
        <v>0</v>
      </c>
      <c r="I485" s="3">
        <v>0</v>
      </c>
      <c r="J485" s="80">
        <v>0</v>
      </c>
      <c r="K485" s="80">
        <v>0</v>
      </c>
      <c r="L485" s="80">
        <v>0</v>
      </c>
      <c r="M485" s="11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116"/>
      <c r="Z485" s="3"/>
      <c r="AA485" s="3"/>
      <c r="AB485" s="3"/>
      <c r="AC485" s="3"/>
      <c r="AD485" s="3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M485" s="74"/>
      <c r="BT485" s="7"/>
      <c r="BU485" s="7"/>
      <c r="BV485" s="7"/>
      <c r="BW485" s="7"/>
      <c r="BX485" s="7"/>
      <c r="CA485" s="7"/>
      <c r="CB485" s="7"/>
      <c r="CC485" s="7"/>
      <c r="CD485" s="7"/>
      <c r="CE485" s="7"/>
      <c r="CF485" s="7"/>
      <c r="CG485" s="7"/>
    </row>
    <row r="486" spans="1:85" s="1" customFormat="1" x14ac:dyDescent="0.3">
      <c r="A486" s="7"/>
      <c r="C486" s="3">
        <v>101</v>
      </c>
      <c r="D486" s="3">
        <v>5406</v>
      </c>
      <c r="E486" s="3">
        <v>311</v>
      </c>
      <c r="F486" s="3">
        <v>0</v>
      </c>
      <c r="G486" s="3">
        <v>1781</v>
      </c>
      <c r="H486" s="3">
        <v>0</v>
      </c>
      <c r="I486" s="3">
        <v>0</v>
      </c>
      <c r="J486" s="80">
        <v>0</v>
      </c>
      <c r="K486" s="80">
        <v>0</v>
      </c>
      <c r="L486" s="80">
        <v>0</v>
      </c>
      <c r="M486" s="11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116"/>
      <c r="Z486" s="3"/>
      <c r="AA486" s="3"/>
      <c r="AB486" s="3"/>
      <c r="AC486" s="3"/>
      <c r="AD486" s="3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M486" s="74"/>
      <c r="BT486" s="7"/>
      <c r="BU486" s="7"/>
      <c r="BV486" s="7"/>
      <c r="BW486" s="7"/>
      <c r="BX486" s="7"/>
      <c r="CA486" s="7"/>
      <c r="CB486" s="7"/>
      <c r="CC486" s="7"/>
      <c r="CD486" s="7"/>
      <c r="CE486" s="7"/>
      <c r="CF486" s="7"/>
      <c r="CG486" s="7"/>
    </row>
    <row r="487" spans="1:85" s="1" customFormat="1" x14ac:dyDescent="0.3">
      <c r="A487" s="7"/>
      <c r="C487" s="3">
        <v>102</v>
      </c>
      <c r="D487" s="3">
        <v>5401</v>
      </c>
      <c r="E487" s="3">
        <v>293</v>
      </c>
      <c r="F487" s="3">
        <v>0</v>
      </c>
      <c r="G487" s="3">
        <v>1804</v>
      </c>
      <c r="H487" s="3">
        <v>0</v>
      </c>
      <c r="I487" s="3">
        <v>0</v>
      </c>
      <c r="J487" s="80">
        <v>0</v>
      </c>
      <c r="K487" s="80">
        <v>0</v>
      </c>
      <c r="L487" s="80">
        <v>0</v>
      </c>
      <c r="M487" s="11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116"/>
      <c r="Z487" s="3"/>
      <c r="AA487" s="3"/>
      <c r="AB487" s="3"/>
      <c r="AC487" s="3"/>
      <c r="AD487" s="3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M487" s="74"/>
      <c r="BT487" s="7"/>
      <c r="BU487" s="7"/>
      <c r="BV487" s="7"/>
      <c r="BW487" s="7"/>
      <c r="BX487" s="7"/>
      <c r="CA487" s="7"/>
      <c r="CB487" s="7"/>
      <c r="CC487" s="7"/>
      <c r="CD487" s="7"/>
      <c r="CE487" s="7"/>
      <c r="CF487" s="7"/>
      <c r="CG487" s="7"/>
    </row>
    <row r="488" spans="1:85" s="1" customFormat="1" x14ac:dyDescent="0.3">
      <c r="A488" s="7"/>
      <c r="C488" s="3">
        <v>103</v>
      </c>
      <c r="D488" s="3">
        <v>5398</v>
      </c>
      <c r="E488" s="3">
        <v>273</v>
      </c>
      <c r="F488" s="3">
        <v>0</v>
      </c>
      <c r="G488" s="3">
        <v>1827</v>
      </c>
      <c r="H488" s="3">
        <v>0</v>
      </c>
      <c r="I488" s="3">
        <v>0</v>
      </c>
      <c r="J488" s="80">
        <v>0</v>
      </c>
      <c r="K488" s="80">
        <v>0</v>
      </c>
      <c r="L488" s="80">
        <v>0</v>
      </c>
      <c r="M488" s="11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116"/>
      <c r="Z488" s="3"/>
      <c r="AA488" s="3"/>
      <c r="AB488" s="3"/>
      <c r="AC488" s="3"/>
      <c r="AD488" s="3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M488" s="74"/>
      <c r="BT488" s="7"/>
      <c r="BU488" s="7"/>
      <c r="BV488" s="7"/>
      <c r="BW488" s="7"/>
      <c r="BX488" s="7"/>
      <c r="CA488" s="7"/>
      <c r="CB488" s="7"/>
      <c r="CC488" s="7"/>
      <c r="CD488" s="7"/>
      <c r="CE488" s="7"/>
      <c r="CF488" s="7"/>
      <c r="CG488" s="7"/>
    </row>
    <row r="489" spans="1:85" s="1" customFormat="1" x14ac:dyDescent="0.3">
      <c r="A489" s="7"/>
      <c r="C489" s="3">
        <v>104</v>
      </c>
      <c r="D489" s="3">
        <v>5394</v>
      </c>
      <c r="E489" s="3">
        <v>256</v>
      </c>
      <c r="F489" s="3">
        <v>0</v>
      </c>
      <c r="G489" s="3">
        <v>1849</v>
      </c>
      <c r="H489" s="3">
        <v>0</v>
      </c>
      <c r="I489" s="3">
        <v>0</v>
      </c>
      <c r="J489" s="80">
        <v>0</v>
      </c>
      <c r="K489" s="80">
        <v>0</v>
      </c>
      <c r="L489" s="80">
        <v>0</v>
      </c>
      <c r="M489" s="11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116"/>
      <c r="Z489" s="3"/>
      <c r="AA489" s="3"/>
      <c r="AB489" s="3"/>
      <c r="AC489" s="3"/>
      <c r="AD489" s="3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M489" s="74"/>
      <c r="BT489" s="7"/>
      <c r="BU489" s="7"/>
      <c r="BV489" s="7"/>
      <c r="BW489" s="7"/>
      <c r="BX489" s="7"/>
      <c r="CA489" s="7"/>
      <c r="CB489" s="7"/>
      <c r="CC489" s="7"/>
      <c r="CD489" s="7"/>
      <c r="CE489" s="7"/>
      <c r="CF489" s="7"/>
      <c r="CG489" s="7"/>
    </row>
    <row r="490" spans="1:85" s="1" customFormat="1" x14ac:dyDescent="0.3">
      <c r="A490" s="7"/>
      <c r="C490" s="3">
        <v>105</v>
      </c>
      <c r="D490" s="3">
        <v>5390</v>
      </c>
      <c r="E490" s="3">
        <v>240</v>
      </c>
      <c r="F490" s="3">
        <v>0</v>
      </c>
      <c r="G490" s="3">
        <v>1869</v>
      </c>
      <c r="H490" s="3">
        <v>0</v>
      </c>
      <c r="I490" s="3">
        <v>0</v>
      </c>
      <c r="J490" s="80">
        <v>0</v>
      </c>
      <c r="K490" s="80">
        <v>0</v>
      </c>
      <c r="L490" s="80">
        <v>0</v>
      </c>
      <c r="M490" s="11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116"/>
      <c r="Z490" s="3"/>
      <c r="AA490" s="3"/>
      <c r="AB490" s="3"/>
      <c r="AC490" s="3"/>
      <c r="AD490" s="3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M490" s="74"/>
      <c r="BT490" s="7"/>
      <c r="BU490" s="7"/>
      <c r="BV490" s="7"/>
      <c r="BW490" s="7"/>
      <c r="BX490" s="7"/>
      <c r="CA490" s="7"/>
      <c r="CB490" s="7"/>
      <c r="CC490" s="7"/>
      <c r="CD490" s="7"/>
      <c r="CE490" s="7"/>
      <c r="CF490" s="7"/>
      <c r="CG490" s="7"/>
    </row>
    <row r="491" spans="1:85" s="1" customFormat="1" x14ac:dyDescent="0.3">
      <c r="A491" s="7"/>
      <c r="C491" s="3">
        <v>106</v>
      </c>
      <c r="D491" s="3">
        <v>5386</v>
      </c>
      <c r="E491" s="3">
        <v>228</v>
      </c>
      <c r="F491" s="3">
        <v>0</v>
      </c>
      <c r="G491" s="3">
        <v>1885</v>
      </c>
      <c r="H491" s="3">
        <v>0</v>
      </c>
      <c r="I491" s="3">
        <v>0</v>
      </c>
      <c r="J491" s="80">
        <v>0</v>
      </c>
      <c r="K491" s="80">
        <v>0</v>
      </c>
      <c r="L491" s="80">
        <v>0</v>
      </c>
      <c r="M491" s="11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116"/>
      <c r="Z491" s="3"/>
      <c r="AA491" s="3"/>
      <c r="AB491" s="3"/>
      <c r="AC491" s="3"/>
      <c r="AD491" s="3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M491" s="74"/>
      <c r="BT491" s="7"/>
      <c r="BU491" s="7"/>
      <c r="BV491" s="7"/>
      <c r="BW491" s="7"/>
      <c r="BX491" s="7"/>
      <c r="CA491" s="7"/>
      <c r="CB491" s="7"/>
      <c r="CC491" s="7"/>
      <c r="CD491" s="7"/>
      <c r="CE491" s="7"/>
      <c r="CF491" s="7"/>
      <c r="CG491" s="7"/>
    </row>
    <row r="492" spans="1:85" s="1" customFormat="1" x14ac:dyDescent="0.3">
      <c r="A492" s="7"/>
      <c r="C492" s="3">
        <v>107</v>
      </c>
      <c r="D492" s="3">
        <v>5383</v>
      </c>
      <c r="E492" s="3">
        <v>215</v>
      </c>
      <c r="F492" s="3">
        <v>0</v>
      </c>
      <c r="G492" s="3">
        <v>1901</v>
      </c>
      <c r="H492" s="3">
        <v>0</v>
      </c>
      <c r="I492" s="3">
        <v>0</v>
      </c>
      <c r="J492" s="80">
        <v>0</v>
      </c>
      <c r="K492" s="80">
        <v>0</v>
      </c>
      <c r="L492" s="80">
        <v>0</v>
      </c>
      <c r="M492" s="11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116"/>
      <c r="Z492" s="3"/>
      <c r="AA492" s="3"/>
      <c r="AB492" s="3"/>
      <c r="AC492" s="3"/>
      <c r="AD492" s="3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M492" s="74"/>
      <c r="BT492" s="7"/>
      <c r="BU492" s="7"/>
      <c r="BV492" s="7"/>
      <c r="BW492" s="7"/>
      <c r="BX492" s="7"/>
      <c r="CA492" s="7"/>
      <c r="CB492" s="7"/>
      <c r="CC492" s="7"/>
      <c r="CD492" s="7"/>
      <c r="CE492" s="7"/>
      <c r="CF492" s="7"/>
      <c r="CG492" s="7"/>
    </row>
    <row r="493" spans="1:85" s="1" customFormat="1" x14ac:dyDescent="0.3">
      <c r="A493" s="7"/>
      <c r="C493" s="3">
        <v>108</v>
      </c>
      <c r="D493" s="3">
        <v>5380</v>
      </c>
      <c r="E493" s="3">
        <v>200</v>
      </c>
      <c r="F493" s="3">
        <v>0</v>
      </c>
      <c r="G493" s="3">
        <v>1919</v>
      </c>
      <c r="H493" s="3">
        <v>0</v>
      </c>
      <c r="I493" s="3">
        <v>0</v>
      </c>
      <c r="J493" s="80">
        <v>0</v>
      </c>
      <c r="K493" s="80">
        <v>0</v>
      </c>
      <c r="L493" s="80">
        <v>0</v>
      </c>
      <c r="M493" s="11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116"/>
      <c r="Z493" s="3"/>
      <c r="AA493" s="3"/>
      <c r="AB493" s="3"/>
      <c r="AC493" s="3"/>
      <c r="AD493" s="3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M493" s="74"/>
      <c r="BT493" s="7"/>
      <c r="BU493" s="7"/>
      <c r="BV493" s="7"/>
      <c r="BW493" s="7"/>
      <c r="BX493" s="7"/>
      <c r="CA493" s="7"/>
      <c r="CB493" s="7"/>
      <c r="CC493" s="7"/>
      <c r="CD493" s="7"/>
      <c r="CE493" s="7"/>
      <c r="CF493" s="7"/>
      <c r="CG493" s="7"/>
    </row>
    <row r="494" spans="1:85" s="1" customFormat="1" x14ac:dyDescent="0.3">
      <c r="A494" s="7"/>
      <c r="C494" s="3">
        <v>109</v>
      </c>
      <c r="D494" s="3">
        <v>5376</v>
      </c>
      <c r="E494" s="3">
        <v>189</v>
      </c>
      <c r="F494" s="3">
        <v>0</v>
      </c>
      <c r="G494" s="3">
        <v>1934</v>
      </c>
      <c r="H494" s="3">
        <v>0</v>
      </c>
      <c r="I494" s="3">
        <v>0</v>
      </c>
      <c r="J494" s="80">
        <v>0</v>
      </c>
      <c r="K494" s="80">
        <v>0</v>
      </c>
      <c r="L494" s="80">
        <v>0</v>
      </c>
      <c r="M494" s="11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116"/>
      <c r="Z494" s="3"/>
      <c r="AA494" s="3"/>
      <c r="AB494" s="3"/>
      <c r="AC494" s="3"/>
      <c r="AD494" s="3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M494" s="74"/>
      <c r="BT494" s="7"/>
      <c r="BU494" s="7"/>
      <c r="BV494" s="7"/>
      <c r="BW494" s="7"/>
      <c r="BX494" s="7"/>
      <c r="CA494" s="7"/>
      <c r="CB494" s="7"/>
      <c r="CC494" s="7"/>
      <c r="CD494" s="7"/>
      <c r="CE494" s="7"/>
      <c r="CF494" s="7"/>
      <c r="CG494" s="7"/>
    </row>
    <row r="495" spans="1:85" s="1" customFormat="1" x14ac:dyDescent="0.3">
      <c r="A495" s="7"/>
      <c r="C495" s="3">
        <v>110</v>
      </c>
      <c r="D495" s="3">
        <v>5373</v>
      </c>
      <c r="E495" s="3">
        <v>179</v>
      </c>
      <c r="F495" s="3">
        <v>0</v>
      </c>
      <c r="G495" s="3">
        <v>1947</v>
      </c>
      <c r="H495" s="3">
        <v>0</v>
      </c>
      <c r="I495" s="3">
        <v>0</v>
      </c>
      <c r="J495" s="80">
        <v>0</v>
      </c>
      <c r="K495" s="80">
        <v>0</v>
      </c>
      <c r="L495" s="80">
        <v>0</v>
      </c>
      <c r="M495" s="11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116"/>
      <c r="Z495" s="3"/>
      <c r="AA495" s="3"/>
      <c r="AB495" s="3"/>
      <c r="AC495" s="3"/>
      <c r="AD495" s="3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M495" s="74"/>
      <c r="BT495" s="7"/>
      <c r="BU495" s="7"/>
      <c r="BV495" s="7"/>
      <c r="BW495" s="7"/>
      <c r="BX495" s="7"/>
      <c r="CA495" s="7"/>
      <c r="CB495" s="7"/>
      <c r="CC495" s="7"/>
      <c r="CD495" s="7"/>
      <c r="CE495" s="7"/>
      <c r="CF495" s="7"/>
      <c r="CG495" s="7"/>
    </row>
    <row r="496" spans="1:85" s="1" customFormat="1" x14ac:dyDescent="0.3">
      <c r="A496" s="7"/>
      <c r="C496" s="3">
        <v>111</v>
      </c>
      <c r="D496" s="3">
        <v>5370</v>
      </c>
      <c r="E496" s="3">
        <v>169</v>
      </c>
      <c r="F496" s="3">
        <v>0</v>
      </c>
      <c r="G496" s="3">
        <v>1959</v>
      </c>
      <c r="H496" s="3">
        <v>0</v>
      </c>
      <c r="I496" s="3">
        <v>0</v>
      </c>
      <c r="J496" s="80">
        <v>0</v>
      </c>
      <c r="K496" s="80">
        <v>0</v>
      </c>
      <c r="L496" s="80">
        <v>0</v>
      </c>
      <c r="M496" s="11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116"/>
      <c r="Z496" s="3"/>
      <c r="AA496" s="3"/>
      <c r="AB496" s="3"/>
      <c r="AC496" s="3"/>
      <c r="AD496" s="3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M496" s="74"/>
      <c r="BT496" s="7"/>
      <c r="BU496" s="7"/>
      <c r="BV496" s="7"/>
      <c r="BW496" s="7"/>
      <c r="BX496" s="7"/>
      <c r="CA496" s="7"/>
      <c r="CB496" s="7"/>
      <c r="CC496" s="7"/>
      <c r="CD496" s="7"/>
      <c r="CE496" s="7"/>
      <c r="CF496" s="7"/>
      <c r="CG496" s="7"/>
    </row>
    <row r="497" spans="1:85" s="1" customFormat="1" x14ac:dyDescent="0.3">
      <c r="A497" s="7"/>
      <c r="C497" s="3">
        <v>112</v>
      </c>
      <c r="D497" s="3">
        <v>5368</v>
      </c>
      <c r="E497" s="3">
        <v>159</v>
      </c>
      <c r="F497" s="3">
        <v>0</v>
      </c>
      <c r="G497" s="3">
        <v>1972</v>
      </c>
      <c r="H497" s="3">
        <v>0</v>
      </c>
      <c r="I497" s="3">
        <v>0</v>
      </c>
      <c r="J497" s="80">
        <v>0</v>
      </c>
      <c r="K497" s="80">
        <v>0</v>
      </c>
      <c r="L497" s="80">
        <v>0</v>
      </c>
      <c r="M497" s="11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116"/>
      <c r="Z497" s="3"/>
      <c r="AA497" s="3"/>
      <c r="AB497" s="3"/>
      <c r="AC497" s="3"/>
      <c r="AD497" s="3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M497" s="74"/>
      <c r="BT497" s="7"/>
      <c r="BU497" s="7"/>
      <c r="BV497" s="7"/>
      <c r="BW497" s="7"/>
      <c r="BX497" s="7"/>
      <c r="CA497" s="7"/>
      <c r="CB497" s="7"/>
      <c r="CC497" s="7"/>
      <c r="CD497" s="7"/>
      <c r="CE497" s="7"/>
      <c r="CF497" s="7"/>
      <c r="CG497" s="7"/>
    </row>
    <row r="498" spans="1:85" s="1" customFormat="1" x14ac:dyDescent="0.3">
      <c r="A498" s="7"/>
      <c r="C498" s="3">
        <v>113</v>
      </c>
      <c r="D498" s="3">
        <v>5365</v>
      </c>
      <c r="E498" s="3">
        <v>150</v>
      </c>
      <c r="F498" s="3">
        <v>0</v>
      </c>
      <c r="G498" s="3">
        <v>1983</v>
      </c>
      <c r="H498" s="3">
        <v>0</v>
      </c>
      <c r="I498" s="3">
        <v>0</v>
      </c>
      <c r="J498" s="80">
        <v>0</v>
      </c>
      <c r="K498" s="80">
        <v>0</v>
      </c>
      <c r="L498" s="80">
        <v>0</v>
      </c>
      <c r="M498" s="11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116"/>
      <c r="Z498" s="3"/>
      <c r="AA498" s="3"/>
      <c r="AB498" s="3"/>
      <c r="AC498" s="3"/>
      <c r="AD498" s="3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M498" s="74"/>
      <c r="BT498" s="7"/>
      <c r="BU498" s="7"/>
      <c r="BV498" s="7"/>
      <c r="BW498" s="7"/>
      <c r="BX498" s="7"/>
      <c r="CA498" s="7"/>
      <c r="CB498" s="7"/>
      <c r="CC498" s="7"/>
      <c r="CD498" s="7"/>
      <c r="CE498" s="7"/>
      <c r="CF498" s="7"/>
      <c r="CG498" s="7"/>
    </row>
    <row r="499" spans="1:85" s="1" customFormat="1" x14ac:dyDescent="0.3">
      <c r="A499" s="7"/>
      <c r="C499" s="3">
        <v>114</v>
      </c>
      <c r="D499" s="3">
        <v>5362</v>
      </c>
      <c r="E499" s="3">
        <v>142</v>
      </c>
      <c r="F499" s="3">
        <v>0</v>
      </c>
      <c r="G499" s="3">
        <v>1994</v>
      </c>
      <c r="H499" s="3">
        <v>0</v>
      </c>
      <c r="I499" s="3">
        <v>0</v>
      </c>
      <c r="J499" s="80">
        <v>0</v>
      </c>
      <c r="K499" s="80">
        <v>0</v>
      </c>
      <c r="L499" s="80">
        <v>0</v>
      </c>
      <c r="M499" s="11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116"/>
      <c r="Z499" s="3"/>
      <c r="AA499" s="3"/>
      <c r="AB499" s="3"/>
      <c r="AC499" s="3"/>
      <c r="AD499" s="3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M499" s="74"/>
      <c r="BT499" s="7"/>
      <c r="BU499" s="7"/>
      <c r="BV499" s="7"/>
      <c r="BW499" s="7"/>
      <c r="BX499" s="7"/>
      <c r="CA499" s="7"/>
      <c r="CB499" s="7"/>
      <c r="CC499" s="7"/>
      <c r="CD499" s="7"/>
      <c r="CE499" s="7"/>
      <c r="CF499" s="7"/>
      <c r="CG499" s="7"/>
    </row>
    <row r="500" spans="1:85" s="1" customFormat="1" x14ac:dyDescent="0.3">
      <c r="A500" s="7"/>
      <c r="C500" s="3">
        <v>115</v>
      </c>
      <c r="D500" s="3">
        <v>5360</v>
      </c>
      <c r="E500" s="3">
        <v>133</v>
      </c>
      <c r="F500" s="3">
        <v>0</v>
      </c>
      <c r="G500" s="3">
        <v>2005</v>
      </c>
      <c r="H500" s="3">
        <v>0</v>
      </c>
      <c r="I500" s="3">
        <v>0</v>
      </c>
      <c r="J500" s="80">
        <v>0</v>
      </c>
      <c r="K500" s="80">
        <v>0</v>
      </c>
      <c r="L500" s="80">
        <v>0</v>
      </c>
      <c r="M500" s="11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116"/>
      <c r="Z500" s="3"/>
      <c r="AA500" s="3"/>
      <c r="AB500" s="3"/>
      <c r="AC500" s="3"/>
      <c r="AD500" s="3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M500" s="74"/>
      <c r="BT500" s="7"/>
      <c r="BU500" s="7"/>
      <c r="BV500" s="7"/>
      <c r="BW500" s="7"/>
      <c r="BX500" s="7"/>
      <c r="CA500" s="7"/>
      <c r="CB500" s="7"/>
      <c r="CC500" s="7"/>
      <c r="CD500" s="7"/>
      <c r="CE500" s="7"/>
      <c r="CF500" s="7"/>
      <c r="CG500" s="7"/>
    </row>
    <row r="501" spans="1:85" s="1" customFormat="1" x14ac:dyDescent="0.3">
      <c r="A501" s="7"/>
      <c r="C501" s="3">
        <v>116</v>
      </c>
      <c r="D501" s="3">
        <v>5358</v>
      </c>
      <c r="E501" s="3">
        <v>125</v>
      </c>
      <c r="F501" s="3">
        <v>0</v>
      </c>
      <c r="G501" s="3">
        <v>2015</v>
      </c>
      <c r="H501" s="3">
        <v>0</v>
      </c>
      <c r="I501" s="3">
        <v>0</v>
      </c>
      <c r="J501" s="80">
        <v>0</v>
      </c>
      <c r="K501" s="80">
        <v>0</v>
      </c>
      <c r="L501" s="80">
        <v>0</v>
      </c>
      <c r="M501" s="11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116"/>
      <c r="Z501" s="3"/>
      <c r="AA501" s="3"/>
      <c r="AB501" s="3"/>
      <c r="AC501" s="3"/>
      <c r="AD501" s="3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M501" s="74"/>
      <c r="BT501" s="7"/>
      <c r="BU501" s="7"/>
      <c r="BV501" s="7"/>
      <c r="BW501" s="7"/>
      <c r="BX501" s="7"/>
      <c r="CA501" s="7"/>
      <c r="CB501" s="7"/>
      <c r="CC501" s="7"/>
      <c r="CD501" s="7"/>
      <c r="CE501" s="7"/>
      <c r="CF501" s="7"/>
      <c r="CG501" s="7"/>
    </row>
    <row r="502" spans="1:85" s="1" customFormat="1" x14ac:dyDescent="0.3">
      <c r="A502" s="7"/>
      <c r="C502" s="3">
        <v>117</v>
      </c>
      <c r="D502" s="3">
        <v>5356</v>
      </c>
      <c r="E502" s="3">
        <v>118</v>
      </c>
      <c r="F502" s="3">
        <v>0</v>
      </c>
      <c r="G502" s="3">
        <v>2024</v>
      </c>
      <c r="H502" s="3">
        <v>0</v>
      </c>
      <c r="I502" s="3">
        <v>0</v>
      </c>
      <c r="J502" s="80">
        <v>0</v>
      </c>
      <c r="K502" s="80">
        <v>0</v>
      </c>
      <c r="L502" s="80">
        <v>0</v>
      </c>
      <c r="M502" s="11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116"/>
      <c r="Z502" s="3"/>
      <c r="AA502" s="3"/>
      <c r="AB502" s="3"/>
      <c r="AC502" s="3"/>
      <c r="AD502" s="3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M502" s="74"/>
      <c r="BT502" s="7"/>
      <c r="BU502" s="7"/>
      <c r="BV502" s="7"/>
      <c r="BW502" s="7"/>
      <c r="BX502" s="7"/>
      <c r="CA502" s="7"/>
      <c r="CB502" s="7"/>
      <c r="CC502" s="7"/>
      <c r="CD502" s="7"/>
      <c r="CE502" s="7"/>
      <c r="CF502" s="7"/>
      <c r="CG502" s="7"/>
    </row>
    <row r="503" spans="1:85" s="1" customFormat="1" x14ac:dyDescent="0.3">
      <c r="A503" s="7"/>
      <c r="C503" s="3">
        <v>118</v>
      </c>
      <c r="D503" s="3">
        <v>5355</v>
      </c>
      <c r="E503" s="3">
        <v>111</v>
      </c>
      <c r="F503" s="3">
        <v>0</v>
      </c>
      <c r="G503" s="3">
        <v>2033</v>
      </c>
      <c r="H503" s="3">
        <v>0</v>
      </c>
      <c r="I503" s="3">
        <v>0</v>
      </c>
      <c r="J503" s="80">
        <v>0</v>
      </c>
      <c r="K503" s="80">
        <v>0</v>
      </c>
      <c r="L503" s="80">
        <v>0</v>
      </c>
      <c r="M503" s="11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116"/>
      <c r="Z503" s="3"/>
      <c r="AA503" s="3"/>
      <c r="AB503" s="3"/>
      <c r="AC503" s="3"/>
      <c r="AD503" s="3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M503" s="74"/>
      <c r="BT503" s="7"/>
      <c r="BU503" s="7"/>
      <c r="BV503" s="7"/>
      <c r="BW503" s="7"/>
      <c r="BX503" s="7"/>
      <c r="CA503" s="7"/>
      <c r="CB503" s="7"/>
      <c r="CC503" s="7"/>
      <c r="CD503" s="7"/>
      <c r="CE503" s="7"/>
      <c r="CF503" s="7"/>
      <c r="CG503" s="7"/>
    </row>
    <row r="504" spans="1:85" s="1" customFormat="1" x14ac:dyDescent="0.3">
      <c r="A504" s="7"/>
      <c r="C504" s="3">
        <v>119</v>
      </c>
      <c r="D504" s="3">
        <v>5353</v>
      </c>
      <c r="E504" s="3">
        <v>104</v>
      </c>
      <c r="F504" s="3">
        <v>0</v>
      </c>
      <c r="G504" s="3">
        <v>2042</v>
      </c>
      <c r="H504" s="3">
        <v>0</v>
      </c>
      <c r="I504" s="3">
        <v>0</v>
      </c>
      <c r="J504" s="80">
        <v>0</v>
      </c>
      <c r="K504" s="80">
        <v>0</v>
      </c>
      <c r="L504" s="80">
        <v>0</v>
      </c>
      <c r="M504" s="11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116"/>
      <c r="Z504" s="3"/>
      <c r="AA504" s="3"/>
      <c r="AB504" s="3"/>
      <c r="AC504" s="3"/>
      <c r="AD504" s="3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M504" s="74"/>
      <c r="BT504" s="7"/>
      <c r="BU504" s="7"/>
      <c r="BV504" s="7"/>
      <c r="BW504" s="7"/>
      <c r="BX504" s="7"/>
      <c r="CA504" s="7"/>
      <c r="CB504" s="7"/>
      <c r="CC504" s="7"/>
      <c r="CD504" s="7"/>
      <c r="CE504" s="7"/>
      <c r="CF504" s="7"/>
      <c r="CG504" s="7"/>
    </row>
    <row r="505" spans="1:85" s="1" customFormat="1" x14ac:dyDescent="0.3">
      <c r="A505" s="7"/>
      <c r="C505" s="3">
        <v>120</v>
      </c>
      <c r="D505" s="3">
        <v>5352</v>
      </c>
      <c r="E505" s="3">
        <v>98</v>
      </c>
      <c r="F505" s="3">
        <v>0</v>
      </c>
      <c r="G505" s="3">
        <v>2049</v>
      </c>
      <c r="H505" s="3">
        <v>0</v>
      </c>
      <c r="I505" s="3">
        <v>0</v>
      </c>
      <c r="J505" s="80">
        <v>0</v>
      </c>
      <c r="K505" s="80">
        <v>0</v>
      </c>
      <c r="L505" s="80">
        <v>0</v>
      </c>
      <c r="M505" s="11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116"/>
      <c r="Z505" s="3"/>
      <c r="AA505" s="3"/>
      <c r="AB505" s="3"/>
      <c r="AC505" s="3"/>
      <c r="AD505" s="3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M505" s="74"/>
      <c r="BT505" s="7"/>
      <c r="BU505" s="7"/>
      <c r="BV505" s="7"/>
      <c r="BW505" s="7"/>
      <c r="BX505" s="7"/>
      <c r="CA505" s="7"/>
      <c r="CB505" s="7"/>
      <c r="CC505" s="7"/>
      <c r="CD505" s="7"/>
      <c r="CE505" s="7"/>
      <c r="CF505" s="7"/>
      <c r="CG505" s="7"/>
    </row>
    <row r="506" spans="1:85" s="1" customFormat="1" x14ac:dyDescent="0.3">
      <c r="A506" s="7"/>
      <c r="C506" s="3">
        <v>121</v>
      </c>
      <c r="D506" s="3">
        <v>5351</v>
      </c>
      <c r="E506" s="3">
        <v>93</v>
      </c>
      <c r="F506" s="3">
        <v>0</v>
      </c>
      <c r="G506" s="3">
        <v>2055</v>
      </c>
      <c r="H506" s="3">
        <v>0</v>
      </c>
      <c r="I506" s="3">
        <v>0</v>
      </c>
      <c r="J506" s="80">
        <v>0</v>
      </c>
      <c r="K506" s="80">
        <v>0</v>
      </c>
      <c r="L506" s="80">
        <v>0</v>
      </c>
      <c r="M506" s="11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116"/>
      <c r="Z506" s="3"/>
      <c r="AA506" s="3"/>
      <c r="AB506" s="3"/>
      <c r="AC506" s="3"/>
      <c r="AD506" s="3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M506" s="74"/>
      <c r="BT506" s="7"/>
      <c r="BU506" s="7"/>
      <c r="BV506" s="7"/>
      <c r="BW506" s="7"/>
      <c r="BX506" s="7"/>
      <c r="CA506" s="7"/>
      <c r="CB506" s="7"/>
      <c r="CC506" s="7"/>
      <c r="CD506" s="7"/>
      <c r="CE506" s="7"/>
      <c r="CF506" s="7"/>
      <c r="CG506" s="7"/>
    </row>
    <row r="507" spans="1:85" s="1" customFormat="1" x14ac:dyDescent="0.3">
      <c r="A507" s="7"/>
      <c r="C507" s="3">
        <v>122</v>
      </c>
      <c r="D507" s="3">
        <v>5349</v>
      </c>
      <c r="E507" s="3">
        <v>88</v>
      </c>
      <c r="F507" s="3">
        <v>0</v>
      </c>
      <c r="G507" s="3">
        <v>2062</v>
      </c>
      <c r="H507" s="3">
        <v>0</v>
      </c>
      <c r="I507" s="3">
        <v>0</v>
      </c>
      <c r="J507" s="80">
        <v>0</v>
      </c>
      <c r="K507" s="80">
        <v>0</v>
      </c>
      <c r="L507" s="80">
        <v>0</v>
      </c>
      <c r="M507" s="11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116"/>
      <c r="Z507" s="3"/>
      <c r="AA507" s="3"/>
      <c r="AB507" s="3"/>
      <c r="AC507" s="3"/>
      <c r="AD507" s="3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M507" s="74"/>
      <c r="BT507" s="7"/>
      <c r="BU507" s="7"/>
      <c r="BV507" s="7"/>
      <c r="BW507" s="7"/>
      <c r="BX507" s="7"/>
      <c r="CA507" s="7"/>
      <c r="CB507" s="7"/>
      <c r="CC507" s="7"/>
      <c r="CD507" s="7"/>
      <c r="CE507" s="7"/>
      <c r="CF507" s="7"/>
      <c r="CG507" s="7"/>
    </row>
    <row r="508" spans="1:85" s="1" customFormat="1" x14ac:dyDescent="0.3">
      <c r="A508" s="7"/>
      <c r="C508" s="3">
        <v>123</v>
      </c>
      <c r="D508" s="3">
        <v>5348</v>
      </c>
      <c r="E508" s="3">
        <v>83</v>
      </c>
      <c r="F508" s="3">
        <v>0</v>
      </c>
      <c r="G508" s="3">
        <v>2068</v>
      </c>
      <c r="H508" s="3">
        <v>0</v>
      </c>
      <c r="I508" s="3">
        <v>0</v>
      </c>
      <c r="J508" s="80">
        <v>0</v>
      </c>
      <c r="K508" s="80">
        <v>0</v>
      </c>
      <c r="L508" s="80">
        <v>0</v>
      </c>
      <c r="M508" s="11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116"/>
      <c r="Z508" s="3"/>
      <c r="AA508" s="3"/>
      <c r="AB508" s="3"/>
      <c r="AC508" s="3"/>
      <c r="AD508" s="3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M508" s="74"/>
      <c r="BT508" s="7"/>
      <c r="BU508" s="7"/>
      <c r="BV508" s="7"/>
      <c r="BW508" s="7"/>
      <c r="BX508" s="7"/>
      <c r="CA508" s="7"/>
      <c r="CB508" s="7"/>
      <c r="CC508" s="7"/>
      <c r="CD508" s="7"/>
      <c r="CE508" s="7"/>
      <c r="CF508" s="7"/>
      <c r="CG508" s="7"/>
    </row>
    <row r="509" spans="1:85" s="1" customFormat="1" x14ac:dyDescent="0.3">
      <c r="A509" s="7"/>
      <c r="C509" s="3">
        <v>124</v>
      </c>
      <c r="D509" s="3">
        <v>5347</v>
      </c>
      <c r="E509" s="3">
        <v>79</v>
      </c>
      <c r="F509" s="3">
        <v>0</v>
      </c>
      <c r="G509" s="3">
        <v>2073</v>
      </c>
      <c r="H509" s="3">
        <v>0</v>
      </c>
      <c r="I509" s="3">
        <v>0</v>
      </c>
      <c r="J509" s="80">
        <v>0</v>
      </c>
      <c r="K509" s="80">
        <v>0</v>
      </c>
      <c r="L509" s="80">
        <v>0</v>
      </c>
      <c r="M509" s="11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116"/>
      <c r="Z509" s="3"/>
      <c r="AA509" s="3"/>
      <c r="AB509" s="3"/>
      <c r="AC509" s="3"/>
      <c r="AD509" s="3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M509" s="74"/>
      <c r="BT509" s="7"/>
      <c r="BU509" s="7"/>
      <c r="BV509" s="7"/>
      <c r="BW509" s="7"/>
      <c r="BX509" s="7"/>
      <c r="CA509" s="7"/>
      <c r="CB509" s="7"/>
      <c r="CC509" s="7"/>
      <c r="CD509" s="7"/>
      <c r="CE509" s="7"/>
      <c r="CF509" s="7"/>
      <c r="CG509" s="7"/>
    </row>
    <row r="510" spans="1:85" s="1" customFormat="1" x14ac:dyDescent="0.3">
      <c r="A510" s="7"/>
      <c r="C510" s="3">
        <v>125</v>
      </c>
      <c r="D510" s="3">
        <v>5346</v>
      </c>
      <c r="E510" s="3">
        <v>74</v>
      </c>
      <c r="F510" s="3">
        <v>0</v>
      </c>
      <c r="G510" s="3">
        <v>2079</v>
      </c>
      <c r="H510" s="3">
        <v>0</v>
      </c>
      <c r="I510" s="3">
        <v>0</v>
      </c>
      <c r="J510" s="80">
        <v>0</v>
      </c>
      <c r="K510" s="80">
        <v>0</v>
      </c>
      <c r="L510" s="80">
        <v>0</v>
      </c>
      <c r="M510" s="11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116"/>
      <c r="Z510" s="3"/>
      <c r="AA510" s="3"/>
      <c r="AB510" s="3"/>
      <c r="AC510" s="3"/>
      <c r="AD510" s="3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M510" s="74"/>
      <c r="BT510" s="7"/>
      <c r="BU510" s="7"/>
      <c r="BV510" s="7"/>
      <c r="BW510" s="7"/>
      <c r="BX510" s="7"/>
      <c r="CA510" s="7"/>
      <c r="CB510" s="7"/>
      <c r="CC510" s="7"/>
      <c r="CD510" s="7"/>
      <c r="CE510" s="7"/>
      <c r="CF510" s="7"/>
      <c r="CG510" s="7"/>
    </row>
    <row r="511" spans="1:85" s="1" customFormat="1" x14ac:dyDescent="0.3">
      <c r="A511" s="7"/>
      <c r="C511" s="3">
        <v>126</v>
      </c>
      <c r="D511" s="3">
        <v>5344</v>
      </c>
      <c r="E511" s="3">
        <v>69</v>
      </c>
      <c r="F511" s="3">
        <v>0</v>
      </c>
      <c r="G511" s="3">
        <v>2085</v>
      </c>
      <c r="H511" s="3">
        <v>0</v>
      </c>
      <c r="I511" s="3">
        <v>0</v>
      </c>
      <c r="J511" s="80">
        <v>0</v>
      </c>
      <c r="K511" s="80">
        <v>0</v>
      </c>
      <c r="L511" s="80">
        <v>0</v>
      </c>
      <c r="M511" s="11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116"/>
      <c r="Z511" s="3"/>
      <c r="AA511" s="3"/>
      <c r="AB511" s="3"/>
      <c r="AC511" s="3"/>
      <c r="AD511" s="3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M511" s="74"/>
      <c r="BT511" s="7"/>
      <c r="BU511" s="7"/>
      <c r="BV511" s="7"/>
      <c r="BW511" s="7"/>
      <c r="BX511" s="7"/>
      <c r="CA511" s="7"/>
      <c r="CB511" s="7"/>
      <c r="CC511" s="7"/>
      <c r="CD511" s="7"/>
      <c r="CE511" s="7"/>
      <c r="CF511" s="7"/>
      <c r="CG511" s="7"/>
    </row>
    <row r="512" spans="1:85" s="1" customFormat="1" x14ac:dyDescent="0.3">
      <c r="A512" s="7"/>
      <c r="C512" s="3">
        <v>127</v>
      </c>
      <c r="D512" s="3">
        <v>5343</v>
      </c>
      <c r="E512" s="3">
        <v>65</v>
      </c>
      <c r="F512" s="3">
        <v>0</v>
      </c>
      <c r="G512" s="3">
        <v>2090</v>
      </c>
      <c r="H512" s="3">
        <v>0</v>
      </c>
      <c r="I512" s="3">
        <v>0</v>
      </c>
      <c r="J512" s="80">
        <v>0</v>
      </c>
      <c r="K512" s="80">
        <v>0</v>
      </c>
      <c r="L512" s="80">
        <v>0</v>
      </c>
      <c r="M512" s="11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116"/>
      <c r="Z512" s="3"/>
      <c r="AA512" s="3"/>
      <c r="AB512" s="3"/>
      <c r="AC512" s="3"/>
      <c r="AD512" s="3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M512" s="74"/>
      <c r="BT512" s="7"/>
      <c r="BU512" s="7"/>
      <c r="BV512" s="7"/>
      <c r="BW512" s="7"/>
      <c r="BX512" s="7"/>
      <c r="CA512" s="7"/>
      <c r="CB512" s="7"/>
      <c r="CC512" s="7"/>
      <c r="CD512" s="7"/>
      <c r="CE512" s="7"/>
      <c r="CF512" s="7"/>
      <c r="CG512" s="7"/>
    </row>
    <row r="513" spans="1:85" s="1" customFormat="1" x14ac:dyDescent="0.3">
      <c r="A513" s="7"/>
      <c r="C513" s="3">
        <v>128</v>
      </c>
      <c r="D513" s="3">
        <v>5343</v>
      </c>
      <c r="E513" s="3">
        <v>62</v>
      </c>
      <c r="F513" s="3">
        <v>0</v>
      </c>
      <c r="G513" s="3">
        <v>2094</v>
      </c>
      <c r="H513" s="3">
        <v>0</v>
      </c>
      <c r="I513" s="3">
        <v>0</v>
      </c>
      <c r="J513" s="80">
        <v>0</v>
      </c>
      <c r="K513" s="80">
        <v>0</v>
      </c>
      <c r="L513" s="80">
        <v>0</v>
      </c>
      <c r="M513" s="11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116"/>
      <c r="Z513" s="3"/>
      <c r="AA513" s="3"/>
      <c r="AB513" s="3"/>
      <c r="AC513" s="3"/>
      <c r="AD513" s="3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M513" s="74"/>
      <c r="BT513" s="7"/>
      <c r="BU513" s="7"/>
      <c r="BV513" s="7"/>
      <c r="BW513" s="7"/>
      <c r="BX513" s="7"/>
      <c r="CA513" s="7"/>
      <c r="CB513" s="7"/>
      <c r="CC513" s="7"/>
      <c r="CD513" s="7"/>
      <c r="CE513" s="7"/>
      <c r="CF513" s="7"/>
      <c r="CG513" s="7"/>
    </row>
    <row r="514" spans="1:85" s="1" customFormat="1" x14ac:dyDescent="0.3">
      <c r="A514" s="7"/>
      <c r="C514" s="3">
        <v>129</v>
      </c>
      <c r="D514" s="3">
        <v>5342</v>
      </c>
      <c r="E514" s="3">
        <v>58</v>
      </c>
      <c r="F514" s="3">
        <v>0</v>
      </c>
      <c r="G514" s="3">
        <v>2099</v>
      </c>
      <c r="H514" s="3">
        <v>0</v>
      </c>
      <c r="I514" s="3">
        <v>0</v>
      </c>
      <c r="J514" s="80">
        <v>0</v>
      </c>
      <c r="K514" s="80">
        <v>0</v>
      </c>
      <c r="L514" s="80">
        <v>0</v>
      </c>
      <c r="M514" s="11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116"/>
      <c r="Z514" s="3"/>
      <c r="AA514" s="3"/>
      <c r="AB514" s="3"/>
      <c r="AC514" s="3"/>
      <c r="AD514" s="3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M514" s="74"/>
      <c r="BT514" s="7"/>
      <c r="BU514" s="7"/>
      <c r="BV514" s="7"/>
      <c r="BW514" s="7"/>
      <c r="BX514" s="7"/>
      <c r="CA514" s="7"/>
      <c r="CB514" s="7"/>
      <c r="CC514" s="7"/>
      <c r="CD514" s="7"/>
      <c r="CE514" s="7"/>
      <c r="CF514" s="7"/>
      <c r="CG514" s="7"/>
    </row>
    <row r="515" spans="1:85" s="1" customFormat="1" x14ac:dyDescent="0.3">
      <c r="A515" s="7"/>
      <c r="C515" s="3">
        <v>130</v>
      </c>
      <c r="D515" s="3">
        <v>5341</v>
      </c>
      <c r="E515" s="3">
        <v>55</v>
      </c>
      <c r="F515" s="3">
        <v>0</v>
      </c>
      <c r="G515" s="3">
        <v>2103</v>
      </c>
      <c r="H515" s="3">
        <v>0</v>
      </c>
      <c r="I515" s="3">
        <v>0</v>
      </c>
      <c r="J515" s="80">
        <v>0</v>
      </c>
      <c r="K515" s="80">
        <v>0</v>
      </c>
      <c r="L515" s="80">
        <v>0</v>
      </c>
      <c r="M515" s="11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116"/>
      <c r="Z515" s="3"/>
      <c r="AA515" s="3"/>
      <c r="AB515" s="3"/>
      <c r="AC515" s="3"/>
      <c r="AD515" s="3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M515" s="74"/>
      <c r="BT515" s="7"/>
      <c r="BU515" s="7"/>
      <c r="BV515" s="7"/>
      <c r="BW515" s="7"/>
      <c r="BX515" s="7"/>
      <c r="CA515" s="7"/>
      <c r="CB515" s="7"/>
      <c r="CC515" s="7"/>
      <c r="CD515" s="7"/>
      <c r="CE515" s="7"/>
      <c r="CF515" s="7"/>
      <c r="CG515" s="7"/>
    </row>
    <row r="516" spans="1:85" s="1" customFormat="1" x14ac:dyDescent="0.3">
      <c r="A516" s="7"/>
      <c r="C516" s="3">
        <v>131</v>
      </c>
      <c r="D516" s="3">
        <v>5340</v>
      </c>
      <c r="E516" s="3">
        <v>51</v>
      </c>
      <c r="F516" s="3">
        <v>0</v>
      </c>
      <c r="G516" s="3">
        <v>2107</v>
      </c>
      <c r="H516" s="3">
        <v>0</v>
      </c>
      <c r="I516" s="3">
        <v>0</v>
      </c>
      <c r="J516" s="80">
        <v>0</v>
      </c>
      <c r="K516" s="80">
        <v>0</v>
      </c>
      <c r="L516" s="80">
        <v>0</v>
      </c>
      <c r="M516" s="11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116"/>
      <c r="Z516" s="3"/>
      <c r="AA516" s="3"/>
      <c r="AB516" s="3"/>
      <c r="AC516" s="3"/>
      <c r="AD516" s="3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M516" s="74"/>
      <c r="BT516" s="7"/>
      <c r="BU516" s="7"/>
      <c r="BV516" s="7"/>
      <c r="BW516" s="7"/>
      <c r="BX516" s="7"/>
      <c r="CA516" s="7"/>
      <c r="CB516" s="7"/>
      <c r="CC516" s="7"/>
      <c r="CD516" s="7"/>
      <c r="CE516" s="7"/>
      <c r="CF516" s="7"/>
      <c r="CG516" s="7"/>
    </row>
    <row r="517" spans="1:85" s="1" customFormat="1" x14ac:dyDescent="0.3">
      <c r="A517" s="7"/>
      <c r="C517" s="3">
        <v>132</v>
      </c>
      <c r="D517" s="3">
        <v>5339</v>
      </c>
      <c r="E517" s="3">
        <v>48</v>
      </c>
      <c r="F517" s="3">
        <v>0</v>
      </c>
      <c r="G517" s="3">
        <v>2112</v>
      </c>
      <c r="H517" s="3">
        <v>0</v>
      </c>
      <c r="I517" s="3">
        <v>0</v>
      </c>
      <c r="J517" s="80">
        <v>0</v>
      </c>
      <c r="K517" s="80">
        <v>0</v>
      </c>
      <c r="L517" s="80">
        <v>0</v>
      </c>
      <c r="M517" s="11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116"/>
      <c r="Z517" s="3"/>
      <c r="AA517" s="3"/>
      <c r="AB517" s="3"/>
      <c r="AC517" s="3"/>
      <c r="AD517" s="3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M517" s="74"/>
      <c r="BT517" s="7"/>
      <c r="BU517" s="7"/>
      <c r="BV517" s="7"/>
      <c r="BW517" s="7"/>
      <c r="BX517" s="7"/>
      <c r="CA517" s="7"/>
      <c r="CB517" s="7"/>
      <c r="CC517" s="7"/>
      <c r="CD517" s="7"/>
      <c r="CE517" s="7"/>
      <c r="CF517" s="7"/>
      <c r="CG517" s="7"/>
    </row>
    <row r="518" spans="1:85" s="1" customFormat="1" x14ac:dyDescent="0.3">
      <c r="A518" s="7"/>
      <c r="C518" s="3">
        <v>133</v>
      </c>
      <c r="D518" s="3">
        <v>5339</v>
      </c>
      <c r="E518" s="3">
        <v>45</v>
      </c>
      <c r="F518" s="3">
        <v>0</v>
      </c>
      <c r="G518" s="3">
        <v>2115</v>
      </c>
      <c r="H518" s="3">
        <v>0</v>
      </c>
      <c r="I518" s="3">
        <v>0</v>
      </c>
      <c r="J518" s="80">
        <v>0</v>
      </c>
      <c r="K518" s="80">
        <v>0</v>
      </c>
      <c r="L518" s="80">
        <v>0</v>
      </c>
      <c r="M518" s="11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116"/>
      <c r="Z518" s="3"/>
      <c r="AA518" s="3"/>
      <c r="AB518" s="3"/>
      <c r="AC518" s="3"/>
      <c r="AD518" s="3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M518" s="74"/>
      <c r="BT518" s="7"/>
      <c r="BU518" s="7"/>
      <c r="BV518" s="7"/>
      <c r="BW518" s="7"/>
      <c r="BX518" s="7"/>
      <c r="CA518" s="7"/>
      <c r="CB518" s="7"/>
      <c r="CC518" s="7"/>
      <c r="CD518" s="7"/>
      <c r="CE518" s="7"/>
      <c r="CF518" s="7"/>
      <c r="CG518" s="7"/>
    </row>
    <row r="519" spans="1:85" s="1" customFormat="1" x14ac:dyDescent="0.3">
      <c r="A519" s="7"/>
      <c r="C519" s="3">
        <v>134</v>
      </c>
      <c r="D519" s="3">
        <v>5338</v>
      </c>
      <c r="E519" s="3">
        <v>42</v>
      </c>
      <c r="F519" s="3">
        <v>0</v>
      </c>
      <c r="G519" s="3">
        <v>2118</v>
      </c>
      <c r="H519" s="3">
        <v>0</v>
      </c>
      <c r="I519" s="3">
        <v>0</v>
      </c>
      <c r="J519" s="80">
        <v>0</v>
      </c>
      <c r="K519" s="80">
        <v>0</v>
      </c>
      <c r="L519" s="80">
        <v>0</v>
      </c>
      <c r="M519" s="11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116"/>
      <c r="Z519" s="3"/>
      <c r="AA519" s="3"/>
      <c r="AB519" s="3"/>
      <c r="AC519" s="3"/>
      <c r="AD519" s="3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M519" s="74"/>
      <c r="BT519" s="7"/>
      <c r="BU519" s="7"/>
      <c r="BV519" s="7"/>
      <c r="BW519" s="7"/>
      <c r="BX519" s="7"/>
      <c r="CA519" s="7"/>
      <c r="CB519" s="7"/>
      <c r="CC519" s="7"/>
      <c r="CD519" s="7"/>
      <c r="CE519" s="7"/>
      <c r="CF519" s="7"/>
      <c r="CG519" s="7"/>
    </row>
    <row r="520" spans="1:85" s="1" customFormat="1" x14ac:dyDescent="0.3">
      <c r="A520" s="7"/>
      <c r="C520" s="3">
        <v>135</v>
      </c>
      <c r="D520" s="3">
        <v>5337</v>
      </c>
      <c r="E520" s="3">
        <v>40</v>
      </c>
      <c r="F520" s="3">
        <v>0</v>
      </c>
      <c r="G520" s="3">
        <v>2121</v>
      </c>
      <c r="H520" s="3">
        <v>0</v>
      </c>
      <c r="I520" s="3">
        <v>0</v>
      </c>
      <c r="J520" s="80">
        <v>0</v>
      </c>
      <c r="K520" s="80">
        <v>0</v>
      </c>
      <c r="L520" s="80">
        <v>0</v>
      </c>
      <c r="M520" s="11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116"/>
      <c r="Z520" s="3"/>
      <c r="AA520" s="3"/>
      <c r="AB520" s="3"/>
      <c r="AC520" s="3"/>
      <c r="AD520" s="3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M520" s="74"/>
      <c r="BT520" s="7"/>
      <c r="BU520" s="7"/>
      <c r="BV520" s="7"/>
      <c r="BW520" s="7"/>
      <c r="BX520" s="7"/>
      <c r="CA520" s="7"/>
      <c r="CB520" s="7"/>
      <c r="CC520" s="7"/>
      <c r="CD520" s="7"/>
      <c r="CE520" s="7"/>
      <c r="CF520" s="7"/>
      <c r="CG520" s="7"/>
    </row>
    <row r="521" spans="1:85" s="1" customFormat="1" x14ac:dyDescent="0.3">
      <c r="A521" s="7"/>
      <c r="C521" s="3">
        <v>136</v>
      </c>
      <c r="D521" s="3">
        <v>5337</v>
      </c>
      <c r="E521" s="3">
        <v>37</v>
      </c>
      <c r="F521" s="3">
        <v>0</v>
      </c>
      <c r="G521" s="3">
        <v>2124</v>
      </c>
      <c r="H521" s="3">
        <v>0</v>
      </c>
      <c r="I521" s="3">
        <v>0</v>
      </c>
      <c r="J521" s="80">
        <v>0</v>
      </c>
      <c r="K521" s="80">
        <v>0</v>
      </c>
      <c r="L521" s="80">
        <v>0</v>
      </c>
      <c r="M521" s="11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116"/>
      <c r="Z521" s="3"/>
      <c r="AA521" s="3"/>
      <c r="AB521" s="3"/>
      <c r="AC521" s="3"/>
      <c r="AD521" s="3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M521" s="74"/>
      <c r="BT521" s="7"/>
      <c r="BU521" s="7"/>
      <c r="BV521" s="7"/>
      <c r="BW521" s="7"/>
      <c r="BX521" s="7"/>
      <c r="CA521" s="7"/>
      <c r="CB521" s="7"/>
      <c r="CC521" s="7"/>
      <c r="CD521" s="7"/>
      <c r="CE521" s="7"/>
      <c r="CF521" s="7"/>
      <c r="CG521" s="7"/>
    </row>
    <row r="522" spans="1:85" s="1" customFormat="1" x14ac:dyDescent="0.3">
      <c r="A522" s="7"/>
      <c r="C522" s="3">
        <v>137</v>
      </c>
      <c r="D522" s="3">
        <v>5336</v>
      </c>
      <c r="E522" s="3">
        <v>35</v>
      </c>
      <c r="F522" s="3">
        <v>0</v>
      </c>
      <c r="G522" s="3">
        <v>2127</v>
      </c>
      <c r="H522" s="3">
        <v>0</v>
      </c>
      <c r="I522" s="3">
        <v>0</v>
      </c>
      <c r="J522" s="80">
        <v>0</v>
      </c>
      <c r="K522" s="80">
        <v>0</v>
      </c>
      <c r="L522" s="80">
        <v>0</v>
      </c>
      <c r="M522" s="11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116"/>
      <c r="Z522" s="3"/>
      <c r="AA522" s="3"/>
      <c r="AB522" s="3"/>
      <c r="AC522" s="3"/>
      <c r="AD522" s="3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M522" s="74"/>
      <c r="BT522" s="7"/>
      <c r="BU522" s="7"/>
      <c r="BV522" s="7"/>
      <c r="BW522" s="7"/>
      <c r="BX522" s="7"/>
      <c r="CA522" s="7"/>
      <c r="CB522" s="7"/>
      <c r="CC522" s="7"/>
      <c r="CD522" s="7"/>
      <c r="CE522" s="7"/>
      <c r="CF522" s="7"/>
      <c r="CG522" s="7"/>
    </row>
    <row r="523" spans="1:85" s="1" customFormat="1" x14ac:dyDescent="0.3">
      <c r="A523" s="7"/>
      <c r="C523" s="3">
        <v>138</v>
      </c>
      <c r="D523" s="3">
        <v>5336</v>
      </c>
      <c r="E523" s="3">
        <v>33</v>
      </c>
      <c r="F523" s="3">
        <v>0</v>
      </c>
      <c r="G523" s="3">
        <v>2130</v>
      </c>
      <c r="H523" s="3">
        <v>0</v>
      </c>
      <c r="I523" s="3">
        <v>0</v>
      </c>
      <c r="J523" s="80">
        <v>0</v>
      </c>
      <c r="K523" s="80">
        <v>0</v>
      </c>
      <c r="L523" s="80">
        <v>0</v>
      </c>
      <c r="M523" s="11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116"/>
      <c r="Z523" s="3"/>
      <c r="AA523" s="3"/>
      <c r="AB523" s="3"/>
      <c r="AC523" s="3"/>
      <c r="AD523" s="3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M523" s="74"/>
      <c r="BT523" s="7"/>
      <c r="BU523" s="7"/>
      <c r="BV523" s="7"/>
      <c r="BW523" s="7"/>
      <c r="BX523" s="7"/>
      <c r="CA523" s="7"/>
      <c r="CB523" s="7"/>
      <c r="CC523" s="7"/>
      <c r="CD523" s="7"/>
      <c r="CE523" s="7"/>
      <c r="CF523" s="7"/>
      <c r="CG523" s="7"/>
    </row>
    <row r="524" spans="1:85" s="1" customFormat="1" x14ac:dyDescent="0.3">
      <c r="A524" s="7"/>
      <c r="C524" s="3">
        <v>139</v>
      </c>
      <c r="D524" s="3">
        <v>5336</v>
      </c>
      <c r="E524" s="3">
        <v>31</v>
      </c>
      <c r="F524" s="3">
        <v>0</v>
      </c>
      <c r="G524" s="3">
        <v>2132</v>
      </c>
      <c r="H524" s="3">
        <v>0</v>
      </c>
      <c r="I524" s="3">
        <v>0</v>
      </c>
      <c r="J524" s="80">
        <v>0</v>
      </c>
      <c r="K524" s="80">
        <v>0</v>
      </c>
      <c r="L524" s="80">
        <v>0</v>
      </c>
      <c r="M524" s="11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116"/>
      <c r="Z524" s="3"/>
      <c r="AA524" s="3"/>
      <c r="AB524" s="3"/>
      <c r="AC524" s="3"/>
      <c r="AD524" s="3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M524" s="74"/>
      <c r="BT524" s="7"/>
      <c r="BU524" s="7"/>
      <c r="BV524" s="7"/>
      <c r="BW524" s="7"/>
      <c r="BX524" s="7"/>
      <c r="CA524" s="7"/>
      <c r="CB524" s="7"/>
      <c r="CC524" s="7"/>
      <c r="CD524" s="7"/>
      <c r="CE524" s="7"/>
      <c r="CF524" s="7"/>
      <c r="CG524" s="7"/>
    </row>
    <row r="525" spans="1:85" s="1" customFormat="1" x14ac:dyDescent="0.3">
      <c r="A525" s="7"/>
      <c r="C525" s="3">
        <v>140</v>
      </c>
      <c r="D525" s="3">
        <v>5335</v>
      </c>
      <c r="E525" s="3">
        <v>29</v>
      </c>
      <c r="F525" s="3">
        <v>0</v>
      </c>
      <c r="G525" s="3">
        <v>2135</v>
      </c>
      <c r="H525" s="3">
        <v>0</v>
      </c>
      <c r="I525" s="3">
        <v>0</v>
      </c>
      <c r="J525" s="80">
        <v>0</v>
      </c>
      <c r="K525" s="80">
        <v>0</v>
      </c>
      <c r="L525" s="80">
        <v>0</v>
      </c>
      <c r="M525" s="11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116"/>
      <c r="Z525" s="3"/>
      <c r="AA525" s="3"/>
      <c r="AB525" s="3"/>
      <c r="AC525" s="3"/>
      <c r="AD525" s="3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M525" s="74"/>
      <c r="BT525" s="7"/>
      <c r="BU525" s="7"/>
      <c r="BV525" s="7"/>
      <c r="BW525" s="7"/>
      <c r="BX525" s="7"/>
      <c r="CA525" s="7"/>
      <c r="CB525" s="7"/>
      <c r="CC525" s="7"/>
      <c r="CD525" s="7"/>
      <c r="CE525" s="7"/>
      <c r="CF525" s="7"/>
      <c r="CG525" s="7"/>
    </row>
    <row r="526" spans="1:85" s="1" customFormat="1" x14ac:dyDescent="0.3">
      <c r="A526" s="7"/>
      <c r="C526" s="3">
        <v>141</v>
      </c>
      <c r="D526" s="3">
        <v>5335</v>
      </c>
      <c r="E526" s="3">
        <v>27</v>
      </c>
      <c r="F526" s="3">
        <v>0</v>
      </c>
      <c r="G526" s="3">
        <v>2137</v>
      </c>
      <c r="H526" s="3">
        <v>0</v>
      </c>
      <c r="I526" s="3">
        <v>0</v>
      </c>
      <c r="J526" s="80">
        <v>0</v>
      </c>
      <c r="K526" s="80">
        <v>0</v>
      </c>
      <c r="L526" s="80">
        <v>0</v>
      </c>
      <c r="M526" s="11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116"/>
      <c r="Z526" s="3"/>
      <c r="AA526" s="3"/>
      <c r="AB526" s="3"/>
      <c r="AC526" s="3"/>
      <c r="AD526" s="3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M526" s="74"/>
      <c r="BT526" s="7"/>
      <c r="BU526" s="7"/>
      <c r="BV526" s="7"/>
      <c r="BW526" s="7"/>
      <c r="BX526" s="7"/>
      <c r="CA526" s="7"/>
      <c r="CB526" s="7"/>
      <c r="CC526" s="7"/>
      <c r="CD526" s="7"/>
      <c r="CE526" s="7"/>
      <c r="CF526" s="7"/>
      <c r="CG526" s="7"/>
    </row>
    <row r="527" spans="1:85" s="1" customFormat="1" x14ac:dyDescent="0.3">
      <c r="A527" s="7"/>
      <c r="C527" s="3">
        <v>142</v>
      </c>
      <c r="D527" s="3">
        <v>5334</v>
      </c>
      <c r="E527" s="3">
        <v>25</v>
      </c>
      <c r="F527" s="3">
        <v>0</v>
      </c>
      <c r="G527" s="3">
        <v>2139</v>
      </c>
      <c r="H527" s="3">
        <v>0</v>
      </c>
      <c r="I527" s="3">
        <v>0</v>
      </c>
      <c r="J527" s="80">
        <v>0</v>
      </c>
      <c r="K527" s="80">
        <v>0</v>
      </c>
      <c r="L527" s="80">
        <v>0</v>
      </c>
      <c r="M527" s="11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116"/>
      <c r="Z527" s="3"/>
      <c r="AA527" s="3"/>
      <c r="AB527" s="3"/>
      <c r="AC527" s="3"/>
      <c r="AD527" s="3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M527" s="74"/>
      <c r="BT527" s="7"/>
      <c r="BU527" s="7"/>
      <c r="BV527" s="7"/>
      <c r="BW527" s="7"/>
      <c r="BX527" s="7"/>
      <c r="CA527" s="7"/>
      <c r="CB527" s="7"/>
      <c r="CC527" s="7"/>
      <c r="CD527" s="7"/>
      <c r="CE527" s="7"/>
      <c r="CF527" s="7"/>
      <c r="CG527" s="7"/>
    </row>
    <row r="528" spans="1:85" s="1" customFormat="1" x14ac:dyDescent="0.3">
      <c r="A528" s="7"/>
      <c r="C528" s="3">
        <v>143</v>
      </c>
      <c r="D528" s="3">
        <v>5334</v>
      </c>
      <c r="E528" s="3">
        <v>24</v>
      </c>
      <c r="F528" s="3">
        <v>0</v>
      </c>
      <c r="G528" s="3">
        <v>2141</v>
      </c>
      <c r="H528" s="3">
        <v>0</v>
      </c>
      <c r="I528" s="3">
        <v>0</v>
      </c>
      <c r="J528" s="80">
        <v>0</v>
      </c>
      <c r="K528" s="80">
        <v>0</v>
      </c>
      <c r="L528" s="80">
        <v>0</v>
      </c>
      <c r="M528" s="11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116"/>
      <c r="Z528" s="3"/>
      <c r="AA528" s="3"/>
      <c r="AB528" s="3"/>
      <c r="AC528" s="3"/>
      <c r="AD528" s="3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M528" s="74"/>
      <c r="BT528" s="7"/>
      <c r="BU528" s="7"/>
      <c r="BV528" s="7"/>
      <c r="BW528" s="7"/>
      <c r="BX528" s="7"/>
      <c r="CA528" s="7"/>
      <c r="CB528" s="7"/>
      <c r="CC528" s="7"/>
      <c r="CD528" s="7"/>
      <c r="CE528" s="7"/>
      <c r="CF528" s="7"/>
      <c r="CG528" s="7"/>
    </row>
    <row r="529" spans="1:85" s="1" customFormat="1" x14ac:dyDescent="0.3">
      <c r="A529" s="7"/>
      <c r="C529" s="3">
        <v>144</v>
      </c>
      <c r="D529" s="3">
        <v>5334</v>
      </c>
      <c r="E529" s="3">
        <v>22</v>
      </c>
      <c r="F529" s="3">
        <v>0</v>
      </c>
      <c r="G529" s="3">
        <v>2143</v>
      </c>
      <c r="H529" s="3">
        <v>0</v>
      </c>
      <c r="I529" s="3">
        <v>0</v>
      </c>
      <c r="J529" s="80">
        <v>0</v>
      </c>
      <c r="K529" s="80">
        <v>0</v>
      </c>
      <c r="L529" s="80">
        <v>0</v>
      </c>
      <c r="M529" s="11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116"/>
      <c r="Z529" s="3"/>
      <c r="AA529" s="3"/>
      <c r="AB529" s="3"/>
      <c r="AC529" s="3"/>
      <c r="AD529" s="3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M529" s="74"/>
      <c r="BT529" s="7"/>
      <c r="BU529" s="7"/>
      <c r="BV529" s="7"/>
      <c r="BW529" s="7"/>
      <c r="BX529" s="7"/>
      <c r="CA529" s="7"/>
      <c r="CB529" s="7"/>
      <c r="CC529" s="7"/>
      <c r="CD529" s="7"/>
      <c r="CE529" s="7"/>
      <c r="CF529" s="7"/>
      <c r="CG529" s="7"/>
    </row>
    <row r="530" spans="1:85" s="1" customFormat="1" x14ac:dyDescent="0.3">
      <c r="A530" s="7"/>
      <c r="C530" s="3">
        <v>145</v>
      </c>
      <c r="D530" s="3">
        <v>5333</v>
      </c>
      <c r="E530" s="3">
        <v>20</v>
      </c>
      <c r="F530" s="3">
        <v>0</v>
      </c>
      <c r="G530" s="3">
        <v>2145</v>
      </c>
      <c r="H530" s="3">
        <v>0</v>
      </c>
      <c r="I530" s="3">
        <v>0</v>
      </c>
      <c r="J530" s="80">
        <v>0</v>
      </c>
      <c r="K530" s="80">
        <v>0</v>
      </c>
      <c r="L530" s="80">
        <v>0</v>
      </c>
      <c r="M530" s="11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116"/>
      <c r="Z530" s="3"/>
      <c r="AA530" s="3"/>
      <c r="AB530" s="3"/>
      <c r="AC530" s="3"/>
      <c r="AD530" s="3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M530" s="74"/>
      <c r="BT530" s="7"/>
      <c r="BU530" s="7"/>
      <c r="BV530" s="7"/>
      <c r="BW530" s="7"/>
      <c r="BX530" s="7"/>
      <c r="CA530" s="7"/>
      <c r="CB530" s="7"/>
      <c r="CC530" s="7"/>
      <c r="CD530" s="7"/>
      <c r="CE530" s="7"/>
      <c r="CF530" s="7"/>
      <c r="CG530" s="7"/>
    </row>
    <row r="531" spans="1:85" s="1" customFormat="1" x14ac:dyDescent="0.3">
      <c r="A531" s="7"/>
      <c r="C531" s="3">
        <v>146</v>
      </c>
      <c r="D531" s="3">
        <v>5333</v>
      </c>
      <c r="E531" s="3">
        <v>19</v>
      </c>
      <c r="F531" s="3">
        <v>0</v>
      </c>
      <c r="G531" s="3">
        <v>2146</v>
      </c>
      <c r="H531" s="3">
        <v>0</v>
      </c>
      <c r="I531" s="3">
        <v>0</v>
      </c>
      <c r="J531" s="80">
        <v>0</v>
      </c>
      <c r="K531" s="80">
        <v>0</v>
      </c>
      <c r="L531" s="80">
        <v>0</v>
      </c>
      <c r="M531" s="11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116"/>
      <c r="Z531" s="3"/>
      <c r="AA531" s="3"/>
      <c r="AB531" s="3"/>
      <c r="AC531" s="3"/>
      <c r="AD531" s="3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M531" s="74"/>
      <c r="BT531" s="7"/>
      <c r="BU531" s="7"/>
      <c r="BV531" s="7"/>
      <c r="BW531" s="7"/>
      <c r="BX531" s="7"/>
      <c r="CA531" s="7"/>
      <c r="CB531" s="7"/>
      <c r="CC531" s="7"/>
      <c r="CD531" s="7"/>
      <c r="CE531" s="7"/>
      <c r="CF531" s="7"/>
      <c r="CG531" s="7"/>
    </row>
    <row r="532" spans="1:85" s="1" customFormat="1" x14ac:dyDescent="0.3">
      <c r="A532" s="7"/>
      <c r="C532" s="3">
        <v>147</v>
      </c>
      <c r="D532" s="3">
        <v>5333</v>
      </c>
      <c r="E532" s="3">
        <v>17</v>
      </c>
      <c r="F532" s="3">
        <v>0</v>
      </c>
      <c r="G532" s="3">
        <v>2148</v>
      </c>
      <c r="H532" s="3">
        <v>0</v>
      </c>
      <c r="I532" s="3">
        <v>0</v>
      </c>
      <c r="J532" s="80">
        <v>0</v>
      </c>
      <c r="K532" s="80">
        <v>0</v>
      </c>
      <c r="L532" s="80">
        <v>0</v>
      </c>
      <c r="M532" s="11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116"/>
      <c r="Z532" s="3"/>
      <c r="AA532" s="3"/>
      <c r="AB532" s="3"/>
      <c r="AC532" s="3"/>
      <c r="AD532" s="3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M532" s="74"/>
      <c r="BT532" s="7"/>
      <c r="BU532" s="7"/>
      <c r="BV532" s="7"/>
      <c r="BW532" s="7"/>
      <c r="BX532" s="7"/>
      <c r="CA532" s="7"/>
      <c r="CB532" s="7"/>
      <c r="CC532" s="7"/>
      <c r="CD532" s="7"/>
      <c r="CE532" s="7"/>
      <c r="CF532" s="7"/>
      <c r="CG532" s="7"/>
    </row>
    <row r="533" spans="1:85" s="1" customFormat="1" x14ac:dyDescent="0.3">
      <c r="A533" s="7"/>
      <c r="C533" s="3">
        <v>148</v>
      </c>
      <c r="D533" s="3">
        <v>5332</v>
      </c>
      <c r="E533" s="3">
        <v>16</v>
      </c>
      <c r="F533" s="3">
        <v>0</v>
      </c>
      <c r="G533" s="3">
        <v>2150</v>
      </c>
      <c r="H533" s="3">
        <v>0</v>
      </c>
      <c r="I533" s="3">
        <v>0</v>
      </c>
      <c r="J533" s="80">
        <v>0</v>
      </c>
      <c r="K533" s="80">
        <v>0</v>
      </c>
      <c r="L533" s="80">
        <v>0</v>
      </c>
      <c r="M533" s="11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116"/>
      <c r="Z533" s="3"/>
      <c r="AA533" s="3"/>
      <c r="AB533" s="3"/>
      <c r="AC533" s="3"/>
      <c r="AD533" s="3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M533" s="74"/>
      <c r="BT533" s="7"/>
      <c r="BU533" s="7"/>
      <c r="BV533" s="7"/>
      <c r="BW533" s="7"/>
      <c r="BX533" s="7"/>
      <c r="CA533" s="7"/>
      <c r="CB533" s="7"/>
      <c r="CC533" s="7"/>
      <c r="CD533" s="7"/>
      <c r="CE533" s="7"/>
      <c r="CF533" s="7"/>
      <c r="CG533" s="7"/>
    </row>
    <row r="534" spans="1:85" s="1" customFormat="1" x14ac:dyDescent="0.3">
      <c r="A534" s="7"/>
      <c r="C534" s="3">
        <v>149</v>
      </c>
      <c r="D534" s="3">
        <v>5332</v>
      </c>
      <c r="E534" s="3">
        <v>15</v>
      </c>
      <c r="F534" s="3">
        <v>0</v>
      </c>
      <c r="G534" s="3">
        <v>2151</v>
      </c>
      <c r="H534" s="3">
        <v>0</v>
      </c>
      <c r="I534" s="3">
        <v>0</v>
      </c>
      <c r="J534" s="80">
        <v>0</v>
      </c>
      <c r="K534" s="80">
        <v>0</v>
      </c>
      <c r="L534" s="80">
        <v>0</v>
      </c>
      <c r="M534" s="11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116"/>
      <c r="Z534" s="3"/>
      <c r="AA534" s="3"/>
      <c r="AB534" s="3"/>
      <c r="AC534" s="3"/>
      <c r="AD534" s="3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M534" s="74"/>
      <c r="BT534" s="7"/>
      <c r="BU534" s="7"/>
      <c r="BV534" s="7"/>
      <c r="BW534" s="7"/>
      <c r="BX534" s="7"/>
      <c r="CA534" s="7"/>
      <c r="CB534" s="7"/>
      <c r="CC534" s="7"/>
      <c r="CD534" s="7"/>
      <c r="CE534" s="7"/>
      <c r="CF534" s="7"/>
      <c r="CG534" s="7"/>
    </row>
    <row r="535" spans="1:85" s="1" customFormat="1" x14ac:dyDescent="0.3">
      <c r="A535" s="7"/>
      <c r="C535" s="3">
        <v>150</v>
      </c>
      <c r="D535" s="3">
        <v>5332</v>
      </c>
      <c r="E535" s="3">
        <v>15</v>
      </c>
      <c r="F535" s="3">
        <v>0</v>
      </c>
      <c r="G535" s="3">
        <v>2152</v>
      </c>
      <c r="H535" s="3">
        <v>0</v>
      </c>
      <c r="I535" s="3">
        <v>0</v>
      </c>
      <c r="J535" s="80">
        <v>0</v>
      </c>
      <c r="K535" s="80">
        <v>0</v>
      </c>
      <c r="L535" s="80">
        <v>0</v>
      </c>
      <c r="M535" s="11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116"/>
      <c r="Z535" s="3"/>
      <c r="AA535" s="3"/>
      <c r="AB535" s="3"/>
      <c r="AC535" s="3"/>
      <c r="AD535" s="3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M535" s="74"/>
      <c r="BT535" s="7"/>
      <c r="BU535" s="7"/>
      <c r="BV535" s="7"/>
      <c r="BW535" s="7"/>
      <c r="BX535" s="7"/>
      <c r="CA535" s="7"/>
      <c r="CB535" s="7"/>
      <c r="CC535" s="7"/>
      <c r="CD535" s="7"/>
      <c r="CE535" s="7"/>
      <c r="CF535" s="7"/>
      <c r="CG535" s="7"/>
    </row>
    <row r="536" spans="1:85" s="1" customFormat="1" x14ac:dyDescent="0.3">
      <c r="A536" s="7"/>
      <c r="C536" s="3">
        <v>151</v>
      </c>
      <c r="D536" s="3">
        <v>5332</v>
      </c>
      <c r="E536" s="3">
        <v>13</v>
      </c>
      <c r="F536" s="3">
        <v>0</v>
      </c>
      <c r="G536" s="3">
        <v>2153</v>
      </c>
      <c r="H536" s="3">
        <v>0</v>
      </c>
      <c r="I536" s="3">
        <v>0</v>
      </c>
      <c r="J536" s="80">
        <v>0</v>
      </c>
      <c r="K536" s="80">
        <v>0</v>
      </c>
      <c r="L536" s="80">
        <v>0</v>
      </c>
      <c r="M536" s="11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116"/>
      <c r="Z536" s="3"/>
      <c r="AA536" s="3"/>
      <c r="AB536" s="3"/>
      <c r="AC536" s="3"/>
      <c r="AD536" s="3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M536" s="74"/>
      <c r="BT536" s="7"/>
      <c r="BU536" s="7"/>
      <c r="BV536" s="7"/>
      <c r="BW536" s="7"/>
      <c r="BX536" s="7"/>
      <c r="CA536" s="7"/>
      <c r="CB536" s="7"/>
      <c r="CC536" s="7"/>
      <c r="CD536" s="7"/>
      <c r="CE536" s="7"/>
      <c r="CF536" s="7"/>
      <c r="CG536" s="7"/>
    </row>
    <row r="537" spans="1:85" s="1" customFormat="1" x14ac:dyDescent="0.3">
      <c r="A537" s="7"/>
      <c r="C537" s="3">
        <v>152</v>
      </c>
      <c r="D537" s="3">
        <v>5331</v>
      </c>
      <c r="E537" s="3">
        <v>13</v>
      </c>
      <c r="F537" s="3">
        <v>0</v>
      </c>
      <c r="G537" s="3">
        <v>2154</v>
      </c>
      <c r="H537" s="3">
        <v>0</v>
      </c>
      <c r="I537" s="3">
        <v>0</v>
      </c>
      <c r="J537" s="80">
        <v>0</v>
      </c>
      <c r="K537" s="80">
        <v>0</v>
      </c>
      <c r="L537" s="80">
        <v>0</v>
      </c>
      <c r="M537" s="11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116"/>
      <c r="Z537" s="3"/>
      <c r="AA537" s="3"/>
      <c r="AB537" s="3"/>
      <c r="AC537" s="3"/>
      <c r="AD537" s="3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M537" s="74"/>
      <c r="BT537" s="7"/>
      <c r="BU537" s="7"/>
      <c r="BV537" s="7"/>
      <c r="BW537" s="7"/>
      <c r="BX537" s="7"/>
      <c r="CA537" s="7"/>
      <c r="CB537" s="7"/>
      <c r="CC537" s="7"/>
      <c r="CD537" s="7"/>
      <c r="CE537" s="7"/>
      <c r="CF537" s="7"/>
      <c r="CG537" s="7"/>
    </row>
    <row r="538" spans="1:85" s="1" customFormat="1" x14ac:dyDescent="0.3">
      <c r="A538" s="7"/>
      <c r="C538" s="3">
        <v>153</v>
      </c>
      <c r="D538" s="3">
        <v>5331</v>
      </c>
      <c r="E538" s="3">
        <v>12</v>
      </c>
      <c r="F538" s="3">
        <v>0</v>
      </c>
      <c r="G538" s="3">
        <v>2155</v>
      </c>
      <c r="H538" s="3">
        <v>0</v>
      </c>
      <c r="I538" s="3">
        <v>0</v>
      </c>
      <c r="J538" s="80">
        <v>0</v>
      </c>
      <c r="K538" s="80">
        <v>0</v>
      </c>
      <c r="L538" s="80">
        <v>0</v>
      </c>
      <c r="M538" s="11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116"/>
      <c r="Z538" s="3"/>
      <c r="AA538" s="3"/>
      <c r="AB538" s="3"/>
      <c r="AC538" s="3"/>
      <c r="AD538" s="3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M538" s="74"/>
      <c r="BT538" s="7"/>
      <c r="BU538" s="7"/>
      <c r="BV538" s="7"/>
      <c r="BW538" s="7"/>
      <c r="BX538" s="7"/>
      <c r="CA538" s="7"/>
      <c r="CB538" s="7"/>
      <c r="CC538" s="7"/>
      <c r="CD538" s="7"/>
      <c r="CE538" s="7"/>
      <c r="CF538" s="7"/>
      <c r="CG538" s="7"/>
    </row>
    <row r="539" spans="1:85" s="1" customFormat="1" x14ac:dyDescent="0.3">
      <c r="A539" s="7"/>
      <c r="C539" s="3">
        <v>154</v>
      </c>
      <c r="D539" s="3">
        <v>5331</v>
      </c>
      <c r="E539" s="3">
        <v>11</v>
      </c>
      <c r="F539" s="3">
        <v>0</v>
      </c>
      <c r="G539" s="3">
        <v>2156</v>
      </c>
      <c r="H539" s="3">
        <v>0</v>
      </c>
      <c r="I539" s="3">
        <v>0</v>
      </c>
      <c r="J539" s="80">
        <v>0</v>
      </c>
      <c r="K539" s="80">
        <v>0</v>
      </c>
      <c r="L539" s="80">
        <v>0</v>
      </c>
      <c r="M539" s="11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116"/>
      <c r="Z539" s="3"/>
      <c r="AA539" s="3"/>
      <c r="AB539" s="3"/>
      <c r="AC539" s="3"/>
      <c r="AD539" s="3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M539" s="74"/>
      <c r="BT539" s="7"/>
      <c r="BU539" s="7"/>
      <c r="BV539" s="7"/>
      <c r="BW539" s="7"/>
      <c r="BX539" s="7"/>
      <c r="CA539" s="7"/>
      <c r="CB539" s="7"/>
      <c r="CC539" s="7"/>
      <c r="CD539" s="7"/>
      <c r="CE539" s="7"/>
      <c r="CF539" s="7"/>
      <c r="CG539" s="7"/>
    </row>
    <row r="540" spans="1:85" s="1" customFormat="1" x14ac:dyDescent="0.3">
      <c r="A540" s="7"/>
      <c r="C540" s="3">
        <v>155</v>
      </c>
      <c r="D540" s="3">
        <v>5331</v>
      </c>
      <c r="E540" s="3">
        <v>11</v>
      </c>
      <c r="F540" s="3">
        <v>0</v>
      </c>
      <c r="G540" s="3">
        <v>2157</v>
      </c>
      <c r="H540" s="3">
        <v>0</v>
      </c>
      <c r="I540" s="3">
        <v>0</v>
      </c>
      <c r="J540" s="80">
        <v>0</v>
      </c>
      <c r="K540" s="80">
        <v>0</v>
      </c>
      <c r="L540" s="80">
        <v>0</v>
      </c>
      <c r="M540" s="11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116"/>
      <c r="Z540" s="3"/>
      <c r="AA540" s="3"/>
      <c r="AB540" s="3"/>
      <c r="AC540" s="3"/>
      <c r="AD540" s="3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M540" s="74"/>
      <c r="BT540" s="7"/>
      <c r="BU540" s="7"/>
      <c r="BV540" s="7"/>
      <c r="BW540" s="7"/>
      <c r="BX540" s="7"/>
      <c r="CA540" s="7"/>
      <c r="CB540" s="7"/>
      <c r="CC540" s="7"/>
      <c r="CD540" s="7"/>
      <c r="CE540" s="7"/>
      <c r="CF540" s="7"/>
      <c r="CG540" s="7"/>
    </row>
    <row r="541" spans="1:85" s="1" customFormat="1" x14ac:dyDescent="0.3">
      <c r="A541" s="7"/>
      <c r="C541" s="3">
        <v>156</v>
      </c>
      <c r="D541" s="3">
        <v>5331</v>
      </c>
      <c r="E541" s="3">
        <v>10</v>
      </c>
      <c r="F541" s="3">
        <v>0</v>
      </c>
      <c r="G541" s="3">
        <v>2158</v>
      </c>
      <c r="H541" s="3">
        <v>0</v>
      </c>
      <c r="I541" s="3">
        <v>0</v>
      </c>
      <c r="J541" s="80">
        <v>0</v>
      </c>
      <c r="K541" s="80">
        <v>0</v>
      </c>
      <c r="L541" s="80">
        <v>0</v>
      </c>
      <c r="M541" s="11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116"/>
      <c r="Z541" s="3"/>
      <c r="AA541" s="3"/>
      <c r="AB541" s="3"/>
      <c r="AC541" s="3"/>
      <c r="AD541" s="3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M541" s="74"/>
      <c r="BT541" s="7"/>
      <c r="BU541" s="7"/>
      <c r="BV541" s="7"/>
      <c r="BW541" s="7"/>
      <c r="BX541" s="7"/>
      <c r="CA541" s="7"/>
      <c r="CB541" s="7"/>
      <c r="CC541" s="7"/>
      <c r="CD541" s="7"/>
      <c r="CE541" s="7"/>
      <c r="CF541" s="7"/>
      <c r="CG541" s="7"/>
    </row>
    <row r="542" spans="1:85" s="1" customFormat="1" x14ac:dyDescent="0.3">
      <c r="A542" s="7"/>
      <c r="C542" s="3">
        <v>157</v>
      </c>
      <c r="D542" s="3">
        <v>5330</v>
      </c>
      <c r="E542" s="3">
        <v>9</v>
      </c>
      <c r="F542" s="3">
        <v>0</v>
      </c>
      <c r="G542" s="3">
        <v>2159</v>
      </c>
      <c r="H542" s="3">
        <v>0</v>
      </c>
      <c r="I542" s="3">
        <v>0</v>
      </c>
      <c r="J542" s="80">
        <v>0</v>
      </c>
      <c r="K542" s="80">
        <v>0</v>
      </c>
      <c r="L542" s="80">
        <v>0</v>
      </c>
      <c r="M542" s="11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116"/>
      <c r="Z542" s="3"/>
      <c r="AA542" s="3"/>
      <c r="AB542" s="3"/>
      <c r="AC542" s="3"/>
      <c r="AD542" s="3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M542" s="74"/>
      <c r="BT542" s="7"/>
      <c r="BU542" s="7"/>
      <c r="BV542" s="7"/>
      <c r="BW542" s="7"/>
      <c r="BX542" s="7"/>
      <c r="CA542" s="7"/>
      <c r="CB542" s="7"/>
      <c r="CC542" s="7"/>
      <c r="CD542" s="7"/>
      <c r="CE542" s="7"/>
      <c r="CF542" s="7"/>
      <c r="CG542" s="7"/>
    </row>
    <row r="543" spans="1:85" s="1" customFormat="1" x14ac:dyDescent="0.3">
      <c r="A543" s="7"/>
      <c r="C543" s="3">
        <v>158</v>
      </c>
      <c r="D543" s="3">
        <v>5330</v>
      </c>
      <c r="E543" s="3">
        <v>9</v>
      </c>
      <c r="F543" s="3">
        <v>0</v>
      </c>
      <c r="G543" s="3">
        <v>2160</v>
      </c>
      <c r="H543" s="3">
        <v>0</v>
      </c>
      <c r="I543" s="3">
        <v>0</v>
      </c>
      <c r="J543" s="80">
        <v>0</v>
      </c>
      <c r="K543" s="80">
        <v>0</v>
      </c>
      <c r="L543" s="80">
        <v>0</v>
      </c>
      <c r="M543" s="11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116"/>
      <c r="Z543" s="3"/>
      <c r="AA543" s="3"/>
      <c r="AB543" s="3"/>
      <c r="AC543" s="3"/>
      <c r="AD543" s="3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M543" s="74"/>
      <c r="BT543" s="7"/>
      <c r="BU543" s="7"/>
      <c r="BV543" s="7"/>
      <c r="BW543" s="7"/>
      <c r="BX543" s="7"/>
      <c r="CA543" s="7"/>
      <c r="CB543" s="7"/>
      <c r="CC543" s="7"/>
      <c r="CD543" s="7"/>
      <c r="CE543" s="7"/>
      <c r="CF543" s="7"/>
      <c r="CG543" s="7"/>
    </row>
    <row r="544" spans="1:85" s="1" customFormat="1" x14ac:dyDescent="0.3">
      <c r="A544" s="7"/>
      <c r="C544" s="3">
        <v>159</v>
      </c>
      <c r="D544" s="3">
        <v>5330</v>
      </c>
      <c r="E544" s="3">
        <v>8</v>
      </c>
      <c r="F544" s="3">
        <v>0</v>
      </c>
      <c r="G544" s="3">
        <v>2160</v>
      </c>
      <c r="H544" s="3">
        <v>0</v>
      </c>
      <c r="I544" s="3">
        <v>0</v>
      </c>
      <c r="J544" s="80">
        <v>0</v>
      </c>
      <c r="K544" s="80">
        <v>0</v>
      </c>
      <c r="L544" s="80">
        <v>0</v>
      </c>
      <c r="M544" s="11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116"/>
      <c r="Z544" s="3"/>
      <c r="AA544" s="3"/>
      <c r="AB544" s="3"/>
      <c r="AC544" s="3"/>
      <c r="AD544" s="3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M544" s="74"/>
      <c r="BT544" s="7"/>
      <c r="BU544" s="7"/>
      <c r="BV544" s="7"/>
      <c r="BW544" s="7"/>
      <c r="BX544" s="7"/>
      <c r="CA544" s="7"/>
      <c r="CB544" s="7"/>
      <c r="CC544" s="7"/>
      <c r="CD544" s="7"/>
      <c r="CE544" s="7"/>
      <c r="CF544" s="7"/>
      <c r="CG544" s="7"/>
    </row>
    <row r="545" spans="1:85" s="1" customFormat="1" x14ac:dyDescent="0.3">
      <c r="A545" s="7"/>
      <c r="C545" s="3">
        <v>160</v>
      </c>
      <c r="D545" s="3">
        <v>5330</v>
      </c>
      <c r="E545" s="3">
        <v>8</v>
      </c>
      <c r="F545" s="3">
        <v>0</v>
      </c>
      <c r="G545" s="3">
        <v>2161</v>
      </c>
      <c r="H545" s="3">
        <v>0</v>
      </c>
      <c r="I545" s="3">
        <v>0</v>
      </c>
      <c r="J545" s="80">
        <v>0</v>
      </c>
      <c r="K545" s="80">
        <v>0</v>
      </c>
      <c r="L545" s="80">
        <v>0</v>
      </c>
      <c r="M545" s="11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116"/>
      <c r="Z545" s="3"/>
      <c r="AA545" s="3"/>
      <c r="AB545" s="3"/>
      <c r="AC545" s="3"/>
      <c r="AD545" s="3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M545" s="74"/>
      <c r="BT545" s="7"/>
      <c r="BU545" s="7"/>
      <c r="BV545" s="7"/>
      <c r="BW545" s="7"/>
      <c r="BX545" s="7"/>
      <c r="CA545" s="7"/>
      <c r="CB545" s="7"/>
      <c r="CC545" s="7"/>
      <c r="CD545" s="7"/>
      <c r="CE545" s="7"/>
      <c r="CF545" s="7"/>
      <c r="CG545" s="7"/>
    </row>
    <row r="546" spans="1:85" s="1" customFormat="1" x14ac:dyDescent="0.3">
      <c r="A546" s="7"/>
      <c r="C546" s="3">
        <v>161</v>
      </c>
      <c r="D546" s="3">
        <v>5330</v>
      </c>
      <c r="E546" s="3">
        <v>7</v>
      </c>
      <c r="F546" s="3">
        <v>0</v>
      </c>
      <c r="G546" s="3">
        <v>2161</v>
      </c>
      <c r="H546" s="3">
        <v>0</v>
      </c>
      <c r="I546" s="3">
        <v>0</v>
      </c>
      <c r="J546" s="80">
        <v>0</v>
      </c>
      <c r="K546" s="80">
        <v>0</v>
      </c>
      <c r="L546" s="80">
        <v>0</v>
      </c>
      <c r="M546" s="11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116"/>
      <c r="Z546" s="3"/>
      <c r="AA546" s="3"/>
      <c r="AB546" s="3"/>
      <c r="AC546" s="3"/>
      <c r="AD546" s="3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M546" s="74"/>
      <c r="BT546" s="7"/>
      <c r="BU546" s="7"/>
      <c r="BV546" s="7"/>
      <c r="BW546" s="7"/>
      <c r="BX546" s="7"/>
      <c r="CA546" s="7"/>
      <c r="CB546" s="7"/>
      <c r="CC546" s="7"/>
      <c r="CD546" s="7"/>
      <c r="CE546" s="7"/>
      <c r="CF546" s="7"/>
      <c r="CG546" s="7"/>
    </row>
    <row r="547" spans="1:85" s="1" customFormat="1" x14ac:dyDescent="0.3">
      <c r="A547" s="7"/>
      <c r="C547" s="3">
        <v>162</v>
      </c>
      <c r="D547" s="3">
        <v>5330</v>
      </c>
      <c r="E547" s="3">
        <v>7</v>
      </c>
      <c r="F547" s="3">
        <v>0</v>
      </c>
      <c r="G547" s="3">
        <v>2162</v>
      </c>
      <c r="H547" s="3">
        <v>0</v>
      </c>
      <c r="I547" s="3">
        <v>0</v>
      </c>
      <c r="J547" s="80">
        <v>0</v>
      </c>
      <c r="K547" s="80">
        <v>0</v>
      </c>
      <c r="L547" s="80">
        <v>0</v>
      </c>
      <c r="M547" s="11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116"/>
      <c r="Z547" s="3"/>
      <c r="AA547" s="3"/>
      <c r="AB547" s="3"/>
      <c r="AC547" s="3"/>
      <c r="AD547" s="3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M547" s="74"/>
      <c r="BT547" s="7"/>
      <c r="BU547" s="7"/>
      <c r="BV547" s="7"/>
      <c r="BW547" s="7"/>
      <c r="BX547" s="7"/>
      <c r="CA547" s="7"/>
      <c r="CB547" s="7"/>
      <c r="CC547" s="7"/>
      <c r="CD547" s="7"/>
      <c r="CE547" s="7"/>
      <c r="CF547" s="7"/>
      <c r="CG547" s="7"/>
    </row>
    <row r="548" spans="1:85" s="1" customFormat="1" x14ac:dyDescent="0.3">
      <c r="A548" s="7"/>
      <c r="C548" s="3">
        <v>163</v>
      </c>
      <c r="D548" s="3">
        <v>5330</v>
      </c>
      <c r="E548" s="3">
        <v>7</v>
      </c>
      <c r="F548" s="3">
        <v>0</v>
      </c>
      <c r="G548" s="3">
        <v>2162</v>
      </c>
      <c r="H548" s="3">
        <v>0</v>
      </c>
      <c r="I548" s="3">
        <v>0</v>
      </c>
      <c r="J548" s="80">
        <v>0</v>
      </c>
      <c r="K548" s="80">
        <v>0</v>
      </c>
      <c r="L548" s="80">
        <v>0</v>
      </c>
      <c r="M548" s="11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116"/>
      <c r="Z548" s="3"/>
      <c r="AA548" s="3"/>
      <c r="AB548" s="3"/>
      <c r="AC548" s="3"/>
      <c r="AD548" s="3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M548" s="74"/>
      <c r="BT548" s="7"/>
      <c r="BU548" s="7"/>
      <c r="BV548" s="7"/>
      <c r="BW548" s="7"/>
      <c r="BX548" s="7"/>
      <c r="CA548" s="7"/>
      <c r="CB548" s="7"/>
      <c r="CC548" s="7"/>
      <c r="CD548" s="7"/>
      <c r="CE548" s="7"/>
      <c r="CF548" s="7"/>
      <c r="CG548" s="7"/>
    </row>
    <row r="549" spans="1:85" s="1" customFormat="1" x14ac:dyDescent="0.3">
      <c r="A549" s="7"/>
      <c r="C549" s="3">
        <v>164</v>
      </c>
      <c r="D549" s="3">
        <v>5330</v>
      </c>
      <c r="E549" s="3">
        <v>6</v>
      </c>
      <c r="F549" s="3">
        <v>0</v>
      </c>
      <c r="G549" s="3">
        <v>2163</v>
      </c>
      <c r="H549" s="3">
        <v>0</v>
      </c>
      <c r="I549" s="3">
        <v>0</v>
      </c>
      <c r="J549" s="80">
        <v>0</v>
      </c>
      <c r="K549" s="80">
        <v>0</v>
      </c>
      <c r="L549" s="80">
        <v>0</v>
      </c>
      <c r="M549" s="11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116"/>
      <c r="Z549" s="3"/>
      <c r="AA549" s="3"/>
      <c r="AB549" s="3"/>
      <c r="AC549" s="3"/>
      <c r="AD549" s="3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M549" s="74"/>
      <c r="BT549" s="7"/>
      <c r="BU549" s="7"/>
      <c r="BV549" s="7"/>
      <c r="BW549" s="7"/>
      <c r="BX549" s="7"/>
      <c r="CA549" s="7"/>
      <c r="CB549" s="7"/>
      <c r="CC549" s="7"/>
      <c r="CD549" s="7"/>
      <c r="CE549" s="7"/>
      <c r="CF549" s="7"/>
      <c r="CG549" s="7"/>
    </row>
    <row r="550" spans="1:85" s="1" customFormat="1" x14ac:dyDescent="0.3">
      <c r="A550" s="7"/>
      <c r="C550" s="3">
        <v>165</v>
      </c>
      <c r="D550" s="3">
        <v>5330</v>
      </c>
      <c r="E550" s="3">
        <v>6</v>
      </c>
      <c r="F550" s="3">
        <v>0</v>
      </c>
      <c r="G550" s="3">
        <v>2163</v>
      </c>
      <c r="H550" s="3">
        <v>0</v>
      </c>
      <c r="I550" s="3">
        <v>0</v>
      </c>
      <c r="J550" s="80">
        <v>0</v>
      </c>
      <c r="K550" s="80">
        <v>0</v>
      </c>
      <c r="L550" s="80">
        <v>0</v>
      </c>
      <c r="M550" s="11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116"/>
      <c r="Z550" s="3"/>
      <c r="AA550" s="3"/>
      <c r="AB550" s="3"/>
      <c r="AC550" s="3"/>
      <c r="AD550" s="3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M550" s="74"/>
      <c r="BT550" s="7"/>
      <c r="BU550" s="7"/>
      <c r="BV550" s="7"/>
      <c r="BW550" s="7"/>
      <c r="BX550" s="7"/>
      <c r="CA550" s="7"/>
      <c r="CB550" s="7"/>
      <c r="CC550" s="7"/>
      <c r="CD550" s="7"/>
      <c r="CE550" s="7"/>
      <c r="CF550" s="7"/>
      <c r="CG550" s="7"/>
    </row>
    <row r="551" spans="1:85" s="1" customFormat="1" x14ac:dyDescent="0.3">
      <c r="A551" s="7"/>
      <c r="C551" s="3">
        <v>166</v>
      </c>
      <c r="D551" s="3">
        <v>5330</v>
      </c>
      <c r="E551" s="3">
        <v>5</v>
      </c>
      <c r="F551" s="3">
        <v>0</v>
      </c>
      <c r="G551" s="3">
        <v>2164</v>
      </c>
      <c r="H551" s="3">
        <v>0</v>
      </c>
      <c r="I551" s="3">
        <v>0</v>
      </c>
      <c r="J551" s="80">
        <v>0</v>
      </c>
      <c r="K551" s="80">
        <v>0</v>
      </c>
      <c r="L551" s="80">
        <v>0</v>
      </c>
      <c r="M551" s="11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116"/>
      <c r="Z551" s="3"/>
      <c r="AA551" s="3"/>
      <c r="AB551" s="3"/>
      <c r="AC551" s="3"/>
      <c r="AD551" s="3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M551" s="74"/>
      <c r="BT551" s="7"/>
      <c r="BU551" s="7"/>
      <c r="BV551" s="7"/>
      <c r="BW551" s="7"/>
      <c r="BX551" s="7"/>
      <c r="CA551" s="7"/>
      <c r="CB551" s="7"/>
      <c r="CC551" s="7"/>
      <c r="CD551" s="7"/>
      <c r="CE551" s="7"/>
      <c r="CF551" s="7"/>
      <c r="CG551" s="7"/>
    </row>
    <row r="552" spans="1:85" s="1" customFormat="1" x14ac:dyDescent="0.3">
      <c r="A552" s="7"/>
      <c r="C552" s="3">
        <v>167</v>
      </c>
      <c r="D552" s="3">
        <v>5329</v>
      </c>
      <c r="E552" s="3">
        <v>5</v>
      </c>
      <c r="F552" s="3">
        <v>0</v>
      </c>
      <c r="G552" s="3">
        <v>2164</v>
      </c>
      <c r="H552" s="3">
        <v>0</v>
      </c>
      <c r="I552" s="3">
        <v>0</v>
      </c>
      <c r="J552" s="80">
        <v>0</v>
      </c>
      <c r="K552" s="80">
        <v>0</v>
      </c>
      <c r="L552" s="80">
        <v>0</v>
      </c>
      <c r="M552" s="11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116"/>
      <c r="Z552" s="3"/>
      <c r="AA552" s="3"/>
      <c r="AB552" s="3"/>
      <c r="AC552" s="3"/>
      <c r="AD552" s="3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M552" s="74"/>
      <c r="BT552" s="7"/>
      <c r="BU552" s="7"/>
      <c r="BV552" s="7"/>
      <c r="BW552" s="7"/>
      <c r="BX552" s="7"/>
      <c r="CA552" s="7"/>
      <c r="CB552" s="7"/>
      <c r="CC552" s="7"/>
      <c r="CD552" s="7"/>
      <c r="CE552" s="7"/>
      <c r="CF552" s="7"/>
      <c r="CG552" s="7"/>
    </row>
    <row r="553" spans="1:85" s="1" customFormat="1" x14ac:dyDescent="0.3">
      <c r="A553" s="7"/>
      <c r="C553" s="3">
        <v>168</v>
      </c>
      <c r="D553" s="3">
        <v>5329</v>
      </c>
      <c r="E553" s="3">
        <v>5</v>
      </c>
      <c r="F553" s="3">
        <v>0</v>
      </c>
      <c r="G553" s="3">
        <v>2165</v>
      </c>
      <c r="H553" s="3">
        <v>0</v>
      </c>
      <c r="I553" s="3">
        <v>0</v>
      </c>
      <c r="J553" s="80">
        <v>0</v>
      </c>
      <c r="K553" s="80">
        <v>0</v>
      </c>
      <c r="L553" s="80">
        <v>0</v>
      </c>
      <c r="M553" s="11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116"/>
      <c r="Z553" s="3"/>
      <c r="AA553" s="3"/>
      <c r="AB553" s="3"/>
      <c r="AC553" s="3"/>
      <c r="AD553" s="3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M553" s="74"/>
      <c r="BT553" s="7"/>
      <c r="BU553" s="7"/>
      <c r="BV553" s="7"/>
      <c r="BW553" s="7"/>
      <c r="BX553" s="7"/>
      <c r="CA553" s="7"/>
      <c r="CB553" s="7"/>
      <c r="CC553" s="7"/>
      <c r="CD553" s="7"/>
      <c r="CE553" s="7"/>
      <c r="CF553" s="7"/>
      <c r="CG553" s="7"/>
    </row>
    <row r="554" spans="1:85" s="1" customFormat="1" x14ac:dyDescent="0.3">
      <c r="A554" s="7"/>
      <c r="C554" s="3">
        <v>169</v>
      </c>
      <c r="D554" s="3">
        <v>5329</v>
      </c>
      <c r="E554" s="3">
        <v>5</v>
      </c>
      <c r="F554" s="3">
        <v>0</v>
      </c>
      <c r="G554" s="3">
        <v>2165</v>
      </c>
      <c r="H554" s="3">
        <v>0</v>
      </c>
      <c r="I554" s="3">
        <v>0</v>
      </c>
      <c r="J554" s="80">
        <v>0</v>
      </c>
      <c r="K554" s="80">
        <v>0</v>
      </c>
      <c r="L554" s="80">
        <v>0</v>
      </c>
      <c r="M554" s="11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116"/>
      <c r="Z554" s="3"/>
      <c r="AA554" s="3"/>
      <c r="AB554" s="3"/>
      <c r="AC554" s="3"/>
      <c r="AD554" s="3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M554" s="74"/>
      <c r="BT554" s="7"/>
      <c r="BU554" s="7"/>
      <c r="BV554" s="7"/>
      <c r="BW554" s="7"/>
      <c r="BX554" s="7"/>
      <c r="CA554" s="7"/>
      <c r="CB554" s="7"/>
      <c r="CC554" s="7"/>
      <c r="CD554" s="7"/>
      <c r="CE554" s="7"/>
      <c r="CF554" s="7"/>
      <c r="CG554" s="7"/>
    </row>
    <row r="555" spans="1:85" s="1" customFormat="1" x14ac:dyDescent="0.3">
      <c r="A555" s="7"/>
      <c r="C555" s="3">
        <v>170</v>
      </c>
      <c r="D555" s="3">
        <v>5329</v>
      </c>
      <c r="E555" s="3">
        <v>4</v>
      </c>
      <c r="F555" s="3">
        <v>0</v>
      </c>
      <c r="G555" s="3">
        <v>2165</v>
      </c>
      <c r="H555" s="3">
        <v>0</v>
      </c>
      <c r="I555" s="3">
        <v>0</v>
      </c>
      <c r="J555" s="80">
        <v>0</v>
      </c>
      <c r="K555" s="80">
        <v>0</v>
      </c>
      <c r="L555" s="80">
        <v>0</v>
      </c>
      <c r="M555" s="11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116"/>
      <c r="Z555" s="3"/>
      <c r="AA555" s="3"/>
      <c r="AB555" s="3"/>
      <c r="AC555" s="3"/>
      <c r="AD555" s="3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M555" s="74"/>
      <c r="BT555" s="7"/>
      <c r="BU555" s="7"/>
      <c r="BV555" s="7"/>
      <c r="BW555" s="7"/>
      <c r="BX555" s="7"/>
      <c r="CA555" s="7"/>
      <c r="CB555" s="7"/>
      <c r="CC555" s="7"/>
      <c r="CD555" s="7"/>
      <c r="CE555" s="7"/>
      <c r="CF555" s="7"/>
      <c r="CG555" s="7"/>
    </row>
    <row r="556" spans="1:85" s="1" customFormat="1" x14ac:dyDescent="0.3">
      <c r="A556" s="7"/>
      <c r="C556" s="3">
        <v>171</v>
      </c>
      <c r="D556" s="3">
        <v>5329</v>
      </c>
      <c r="E556" s="3">
        <v>4</v>
      </c>
      <c r="F556" s="3">
        <v>0</v>
      </c>
      <c r="G556" s="3">
        <v>2165</v>
      </c>
      <c r="H556" s="3">
        <v>0</v>
      </c>
      <c r="I556" s="3">
        <v>0</v>
      </c>
      <c r="J556" s="80">
        <v>0</v>
      </c>
      <c r="K556" s="80">
        <v>0</v>
      </c>
      <c r="L556" s="80">
        <v>0</v>
      </c>
      <c r="M556" s="11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116"/>
      <c r="Z556" s="3"/>
      <c r="AA556" s="3"/>
      <c r="AB556" s="3"/>
      <c r="AC556" s="3"/>
      <c r="AD556" s="3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M556" s="74"/>
      <c r="BT556" s="7"/>
      <c r="BU556" s="7"/>
      <c r="BV556" s="7"/>
      <c r="BW556" s="7"/>
      <c r="BX556" s="7"/>
      <c r="CA556" s="7"/>
      <c r="CB556" s="7"/>
      <c r="CC556" s="7"/>
      <c r="CD556" s="7"/>
      <c r="CE556" s="7"/>
      <c r="CF556" s="7"/>
      <c r="CG556" s="7"/>
    </row>
    <row r="557" spans="1:85" s="1" customFormat="1" x14ac:dyDescent="0.3">
      <c r="A557" s="7"/>
      <c r="C557" s="3">
        <v>172</v>
      </c>
      <c r="D557" s="3">
        <v>5329</v>
      </c>
      <c r="E557" s="3">
        <v>4</v>
      </c>
      <c r="F557" s="3">
        <v>0</v>
      </c>
      <c r="G557" s="3">
        <v>2166</v>
      </c>
      <c r="H557" s="3">
        <v>0</v>
      </c>
      <c r="I557" s="3">
        <v>0</v>
      </c>
      <c r="J557" s="80">
        <v>0</v>
      </c>
      <c r="K557" s="80">
        <v>0</v>
      </c>
      <c r="L557" s="80">
        <v>0</v>
      </c>
      <c r="M557" s="11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116"/>
      <c r="Z557" s="3"/>
      <c r="AA557" s="3"/>
      <c r="AB557" s="3"/>
      <c r="AC557" s="3"/>
      <c r="AD557" s="3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M557" s="74"/>
      <c r="BT557" s="7"/>
      <c r="BU557" s="7"/>
      <c r="BV557" s="7"/>
      <c r="BW557" s="7"/>
      <c r="BX557" s="7"/>
      <c r="CA557" s="7"/>
      <c r="CB557" s="7"/>
      <c r="CC557" s="7"/>
      <c r="CD557" s="7"/>
      <c r="CE557" s="7"/>
      <c r="CF557" s="7"/>
      <c r="CG557" s="7"/>
    </row>
    <row r="558" spans="1:85" s="1" customFormat="1" x14ac:dyDescent="0.3">
      <c r="A558" s="7"/>
      <c r="C558" s="3">
        <v>173</v>
      </c>
      <c r="D558" s="3">
        <v>5329</v>
      </c>
      <c r="E558" s="3">
        <v>3</v>
      </c>
      <c r="F558" s="3">
        <v>0</v>
      </c>
      <c r="G558" s="3">
        <v>2166</v>
      </c>
      <c r="H558" s="3">
        <v>0</v>
      </c>
      <c r="I558" s="3">
        <v>0</v>
      </c>
      <c r="J558" s="80">
        <v>0</v>
      </c>
      <c r="K558" s="80">
        <v>0</v>
      </c>
      <c r="L558" s="80">
        <v>0</v>
      </c>
      <c r="M558" s="11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116"/>
      <c r="Z558" s="3"/>
      <c r="AA558" s="3"/>
      <c r="AB558" s="3"/>
      <c r="AC558" s="3"/>
      <c r="AD558" s="3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M558" s="74"/>
      <c r="BT558" s="7"/>
      <c r="BU558" s="7"/>
      <c r="BV558" s="7"/>
      <c r="BW558" s="7"/>
      <c r="BX558" s="7"/>
      <c r="CA558" s="7"/>
      <c r="CB558" s="7"/>
      <c r="CC558" s="7"/>
      <c r="CD558" s="7"/>
      <c r="CE558" s="7"/>
      <c r="CF558" s="7"/>
      <c r="CG558" s="7"/>
    </row>
    <row r="559" spans="1:85" s="1" customFormat="1" x14ac:dyDescent="0.3">
      <c r="A559" s="7"/>
      <c r="C559" s="3">
        <v>174</v>
      </c>
      <c r="D559" s="3">
        <v>5329</v>
      </c>
      <c r="E559" s="3">
        <v>3</v>
      </c>
      <c r="F559" s="3">
        <v>0</v>
      </c>
      <c r="G559" s="3">
        <v>2166</v>
      </c>
      <c r="H559" s="3">
        <v>0</v>
      </c>
      <c r="I559" s="3">
        <v>0</v>
      </c>
      <c r="J559" s="80">
        <v>0</v>
      </c>
      <c r="K559" s="80">
        <v>0</v>
      </c>
      <c r="L559" s="80">
        <v>0</v>
      </c>
      <c r="M559" s="11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116"/>
      <c r="Z559" s="3"/>
      <c r="AA559" s="3"/>
      <c r="AB559" s="3"/>
      <c r="AC559" s="3"/>
      <c r="AD559" s="3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M559" s="74"/>
      <c r="BT559" s="7"/>
      <c r="BU559" s="7"/>
      <c r="BV559" s="7"/>
      <c r="BW559" s="7"/>
      <c r="BX559" s="7"/>
      <c r="CA559" s="7"/>
      <c r="CB559" s="7"/>
      <c r="CC559" s="7"/>
      <c r="CD559" s="7"/>
      <c r="CE559" s="7"/>
      <c r="CF559" s="7"/>
      <c r="CG559" s="7"/>
    </row>
    <row r="560" spans="1:85" s="1" customFormat="1" x14ac:dyDescent="0.3">
      <c r="A560" s="7"/>
      <c r="C560" s="3">
        <v>175</v>
      </c>
      <c r="D560" s="3">
        <v>5329</v>
      </c>
      <c r="E560" s="3">
        <v>3</v>
      </c>
      <c r="F560" s="3">
        <v>0</v>
      </c>
      <c r="G560" s="3">
        <v>2167</v>
      </c>
      <c r="H560" s="3">
        <v>0</v>
      </c>
      <c r="I560" s="3">
        <v>0</v>
      </c>
      <c r="J560" s="80">
        <v>0</v>
      </c>
      <c r="K560" s="80">
        <v>0</v>
      </c>
      <c r="L560" s="80">
        <v>0</v>
      </c>
      <c r="M560" s="11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116"/>
      <c r="Z560" s="3"/>
      <c r="AA560" s="3"/>
      <c r="AB560" s="3"/>
      <c r="AC560" s="3"/>
      <c r="AD560" s="3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M560" s="74"/>
      <c r="BT560" s="7"/>
      <c r="BU560" s="7"/>
      <c r="BV560" s="7"/>
      <c r="BW560" s="7"/>
      <c r="BX560" s="7"/>
      <c r="CA560" s="7"/>
      <c r="CB560" s="7"/>
      <c r="CC560" s="7"/>
      <c r="CD560" s="7"/>
      <c r="CE560" s="7"/>
      <c r="CF560" s="7"/>
      <c r="CG560" s="7"/>
    </row>
    <row r="561" spans="1:85" s="1" customFormat="1" x14ac:dyDescent="0.3">
      <c r="A561" s="7"/>
      <c r="C561" s="3">
        <v>176</v>
      </c>
      <c r="D561" s="3">
        <v>5329</v>
      </c>
      <c r="E561" s="3">
        <v>3</v>
      </c>
      <c r="F561" s="3">
        <v>0</v>
      </c>
      <c r="G561" s="3">
        <v>2167</v>
      </c>
      <c r="H561" s="3">
        <v>0</v>
      </c>
      <c r="I561" s="3">
        <v>0</v>
      </c>
      <c r="J561" s="80">
        <v>0</v>
      </c>
      <c r="K561" s="80">
        <v>0</v>
      </c>
      <c r="L561" s="80">
        <v>0</v>
      </c>
      <c r="M561" s="11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116"/>
      <c r="Z561" s="3"/>
      <c r="AA561" s="3"/>
      <c r="AB561" s="3"/>
      <c r="AC561" s="3"/>
      <c r="AD561" s="3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M561" s="74"/>
      <c r="BT561" s="7"/>
      <c r="BU561" s="7"/>
      <c r="BV561" s="7"/>
      <c r="BW561" s="7"/>
      <c r="BX561" s="7"/>
      <c r="CA561" s="7"/>
      <c r="CB561" s="7"/>
      <c r="CC561" s="7"/>
      <c r="CD561" s="7"/>
      <c r="CE561" s="7"/>
      <c r="CF561" s="7"/>
      <c r="CG561" s="7"/>
    </row>
    <row r="562" spans="1:85" s="1" customFormat="1" x14ac:dyDescent="0.3">
      <c r="A562" s="7"/>
      <c r="C562" s="3">
        <v>177</v>
      </c>
      <c r="D562" s="3">
        <v>5329</v>
      </c>
      <c r="E562" s="3">
        <v>2</v>
      </c>
      <c r="F562" s="3">
        <v>0</v>
      </c>
      <c r="G562" s="3">
        <v>2167</v>
      </c>
      <c r="H562" s="3">
        <v>0</v>
      </c>
      <c r="I562" s="3">
        <v>0</v>
      </c>
      <c r="J562" s="80">
        <v>0</v>
      </c>
      <c r="K562" s="80">
        <v>0</v>
      </c>
      <c r="L562" s="80">
        <v>0</v>
      </c>
      <c r="M562" s="11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116"/>
      <c r="Z562" s="3"/>
      <c r="AA562" s="3"/>
      <c r="AB562" s="3"/>
      <c r="AC562" s="3"/>
      <c r="AD562" s="3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M562" s="74"/>
      <c r="BT562" s="7"/>
      <c r="BU562" s="7"/>
      <c r="BV562" s="7"/>
      <c r="BW562" s="7"/>
      <c r="BX562" s="7"/>
      <c r="CA562" s="7"/>
      <c r="CB562" s="7"/>
      <c r="CC562" s="7"/>
      <c r="CD562" s="7"/>
      <c r="CE562" s="7"/>
      <c r="CF562" s="7"/>
      <c r="CG562" s="7"/>
    </row>
    <row r="563" spans="1:85" s="1" customFormat="1" x14ac:dyDescent="0.3">
      <c r="A563" s="7"/>
      <c r="C563" s="3">
        <v>178</v>
      </c>
      <c r="D563" s="3">
        <v>5329</v>
      </c>
      <c r="E563" s="3">
        <v>2</v>
      </c>
      <c r="F563" s="3">
        <v>0</v>
      </c>
      <c r="G563" s="3">
        <v>2168</v>
      </c>
      <c r="H563" s="3">
        <v>0</v>
      </c>
      <c r="I563" s="3">
        <v>0</v>
      </c>
      <c r="J563" s="80">
        <v>0</v>
      </c>
      <c r="K563" s="80">
        <v>0</v>
      </c>
      <c r="L563" s="80">
        <v>0</v>
      </c>
      <c r="M563" s="11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116"/>
      <c r="Z563" s="3"/>
      <c r="AA563" s="3"/>
      <c r="AB563" s="3"/>
      <c r="AC563" s="3"/>
      <c r="AD563" s="3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M563" s="74"/>
      <c r="BT563" s="7"/>
      <c r="BU563" s="7"/>
      <c r="BV563" s="7"/>
      <c r="BW563" s="7"/>
      <c r="BX563" s="7"/>
      <c r="CA563" s="7"/>
      <c r="CB563" s="7"/>
      <c r="CC563" s="7"/>
      <c r="CD563" s="7"/>
      <c r="CE563" s="7"/>
      <c r="CF563" s="7"/>
      <c r="CG563" s="7"/>
    </row>
    <row r="564" spans="1:85" s="1" customFormat="1" x14ac:dyDescent="0.3">
      <c r="A564" s="7"/>
      <c r="C564" s="3">
        <v>179</v>
      </c>
      <c r="D564" s="3">
        <v>5329</v>
      </c>
      <c r="E564" s="3">
        <v>2</v>
      </c>
      <c r="F564" s="3">
        <v>0</v>
      </c>
      <c r="G564" s="3">
        <v>2168</v>
      </c>
      <c r="H564" s="3">
        <v>0</v>
      </c>
      <c r="I564" s="3">
        <v>0</v>
      </c>
      <c r="J564" s="80">
        <v>0</v>
      </c>
      <c r="K564" s="80">
        <v>0</v>
      </c>
      <c r="L564" s="80">
        <v>0</v>
      </c>
      <c r="M564" s="11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116"/>
      <c r="Z564" s="3"/>
      <c r="AA564" s="3"/>
      <c r="AB564" s="3"/>
      <c r="AC564" s="3"/>
      <c r="AD564" s="3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M564" s="74"/>
      <c r="BT564" s="7"/>
      <c r="BU564" s="7"/>
      <c r="BV564" s="7"/>
      <c r="BW564" s="7"/>
      <c r="BX564" s="7"/>
      <c r="CA564" s="7"/>
      <c r="CB564" s="7"/>
      <c r="CC564" s="7"/>
      <c r="CD564" s="7"/>
      <c r="CE564" s="7"/>
      <c r="CF564" s="7"/>
      <c r="CG564" s="7"/>
    </row>
    <row r="565" spans="1:85" s="1" customFormat="1" x14ac:dyDescent="0.3">
      <c r="A565" s="7"/>
      <c r="C565" s="3">
        <v>180</v>
      </c>
      <c r="D565" s="3">
        <v>5329</v>
      </c>
      <c r="E565" s="3">
        <v>2</v>
      </c>
      <c r="F565" s="3">
        <v>0</v>
      </c>
      <c r="G565" s="3">
        <v>2168</v>
      </c>
      <c r="H565" s="3">
        <v>0</v>
      </c>
      <c r="I565" s="3">
        <v>0</v>
      </c>
      <c r="J565" s="80">
        <v>0</v>
      </c>
      <c r="K565" s="80">
        <v>0</v>
      </c>
      <c r="L565" s="80">
        <v>0</v>
      </c>
      <c r="M565" s="11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116"/>
      <c r="Z565" s="3"/>
      <c r="AA565" s="3"/>
      <c r="AB565" s="3"/>
      <c r="AC565" s="3"/>
      <c r="AD565" s="3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M565" s="74"/>
      <c r="BT565" s="7"/>
      <c r="BU565" s="7"/>
      <c r="BV565" s="7"/>
      <c r="BW565" s="7"/>
      <c r="BX565" s="7"/>
      <c r="CA565" s="7"/>
      <c r="CB565" s="7"/>
      <c r="CC565" s="7"/>
      <c r="CD565" s="7"/>
      <c r="CE565" s="7"/>
      <c r="CF565" s="7"/>
      <c r="CG565" s="7"/>
    </row>
    <row r="566" spans="1:85" s="1" customFormat="1" x14ac:dyDescent="0.3">
      <c r="A566" s="7"/>
      <c r="C566" s="3" t="s">
        <v>174</v>
      </c>
      <c r="D566" s="3" t="s">
        <v>175</v>
      </c>
      <c r="E566" s="3" t="s">
        <v>175</v>
      </c>
      <c r="F566" s="3" t="s">
        <v>175</v>
      </c>
      <c r="G566" s="3" t="s">
        <v>175</v>
      </c>
      <c r="H566" s="3" t="s">
        <v>175</v>
      </c>
      <c r="I566" s="3" t="s">
        <v>175</v>
      </c>
      <c r="J566" s="80" t="s">
        <v>175</v>
      </c>
      <c r="K566" s="80" t="s">
        <v>175</v>
      </c>
      <c r="L566" s="80" t="s">
        <v>175</v>
      </c>
      <c r="M566" s="11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116"/>
      <c r="Z566" s="3"/>
      <c r="AA566" s="3"/>
      <c r="AB566" s="3"/>
      <c r="AC566" s="3"/>
      <c r="AD566" s="3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M566" s="74"/>
      <c r="BT566" s="7"/>
      <c r="BU566" s="7"/>
      <c r="BV566" s="7"/>
      <c r="BW566" s="7"/>
      <c r="BX566" s="7"/>
      <c r="CA566" s="7"/>
      <c r="CB566" s="7"/>
      <c r="CC566" s="7"/>
      <c r="CD566" s="7"/>
      <c r="CE566" s="7"/>
      <c r="CF566" s="7"/>
      <c r="CG566" s="7"/>
    </row>
    <row r="567" spans="1:85" s="1" customFormat="1" x14ac:dyDescent="0.3">
      <c r="A567" s="7"/>
      <c r="C567" s="3" t="s">
        <v>5</v>
      </c>
      <c r="D567" s="3" t="s">
        <v>6</v>
      </c>
      <c r="E567" s="3" t="s">
        <v>29</v>
      </c>
      <c r="F567" s="3" t="s">
        <v>18</v>
      </c>
      <c r="G567" s="3" t="s">
        <v>7</v>
      </c>
      <c r="H567" s="3" t="s">
        <v>176</v>
      </c>
      <c r="I567" s="3" t="s">
        <v>8</v>
      </c>
      <c r="J567" s="80" t="s">
        <v>164</v>
      </c>
      <c r="K567" s="80" t="s">
        <v>103</v>
      </c>
      <c r="L567" s="80" t="s">
        <v>169</v>
      </c>
      <c r="M567" s="11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116"/>
      <c r="Z567" s="3"/>
      <c r="AA567" s="3"/>
      <c r="AB567" s="3"/>
      <c r="AC567" s="3"/>
      <c r="AD567" s="3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M567" s="74"/>
      <c r="BT567" s="7"/>
      <c r="BU567" s="7"/>
      <c r="BV567" s="7"/>
      <c r="BW567" s="7"/>
      <c r="BX567" s="7"/>
      <c r="CA567" s="7"/>
      <c r="CB567" s="7"/>
      <c r="CC567" s="7"/>
      <c r="CD567" s="7"/>
      <c r="CE567" s="7"/>
      <c r="CF567" s="7"/>
      <c r="CG567" s="7"/>
    </row>
    <row r="568" spans="1:85" s="1" customFormat="1" x14ac:dyDescent="0.3">
      <c r="A568" s="7"/>
      <c r="C568" s="3"/>
      <c r="D568" s="3"/>
      <c r="E568" s="3"/>
      <c r="F568" s="3"/>
      <c r="G568" s="3"/>
      <c r="H568" s="3"/>
      <c r="I568" s="3"/>
      <c r="J568" s="80"/>
      <c r="K568" s="80"/>
      <c r="L568" s="80"/>
      <c r="M568" s="11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116"/>
      <c r="Z568" s="3"/>
      <c r="AA568" s="3"/>
      <c r="AB568" s="3"/>
      <c r="AC568" s="3"/>
      <c r="AD568" s="3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M568" s="74"/>
      <c r="BT568" s="7"/>
      <c r="BU568" s="7"/>
      <c r="BV568" s="7"/>
      <c r="BW568" s="7"/>
      <c r="BX568" s="7"/>
      <c r="CA568" s="7"/>
      <c r="CB568" s="7"/>
      <c r="CC568" s="7"/>
      <c r="CD568" s="7"/>
      <c r="CE568" s="7"/>
      <c r="CF568" s="7"/>
      <c r="CG568" s="7"/>
    </row>
    <row r="569" spans="1:85" s="1" customFormat="1" x14ac:dyDescent="0.3">
      <c r="A569" s="7"/>
      <c r="C569" s="3" t="s">
        <v>181</v>
      </c>
      <c r="D569" s="3" t="s">
        <v>184</v>
      </c>
      <c r="E569" s="3"/>
      <c r="F569" s="3"/>
      <c r="G569" s="3"/>
      <c r="H569" s="3"/>
      <c r="I569" s="3"/>
      <c r="J569" s="80"/>
      <c r="K569" s="80"/>
      <c r="L569" s="80"/>
      <c r="M569" s="11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116"/>
      <c r="Z569" s="3"/>
      <c r="AA569" s="3"/>
      <c r="AB569" s="3"/>
      <c r="AC569" s="3"/>
      <c r="AD569" s="3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M569" s="74"/>
      <c r="BT569" s="7"/>
      <c r="BU569" s="7"/>
      <c r="BV569" s="7"/>
      <c r="BW569" s="7"/>
      <c r="BX569" s="7"/>
      <c r="CA569" s="7"/>
      <c r="CB569" s="7"/>
      <c r="CC569" s="7"/>
      <c r="CD569" s="7"/>
      <c r="CE569" s="7"/>
      <c r="CF569" s="7"/>
      <c r="CG569" s="7"/>
    </row>
    <row r="570" spans="1:85" s="1" customFormat="1" x14ac:dyDescent="0.3">
      <c r="A570" s="7"/>
      <c r="C570" s="3" t="s">
        <v>5</v>
      </c>
      <c r="D570" s="3" t="s">
        <v>6</v>
      </c>
      <c r="E570" s="3" t="s">
        <v>29</v>
      </c>
      <c r="F570" s="3" t="s">
        <v>18</v>
      </c>
      <c r="G570" s="3" t="s">
        <v>7</v>
      </c>
      <c r="H570" s="3" t="s">
        <v>176</v>
      </c>
      <c r="I570" s="3" t="s">
        <v>8</v>
      </c>
      <c r="J570" s="80" t="s">
        <v>164</v>
      </c>
      <c r="K570" s="80" t="s">
        <v>103</v>
      </c>
      <c r="L570" s="80" t="s">
        <v>169</v>
      </c>
      <c r="M570" s="11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116"/>
      <c r="Z570" s="3"/>
      <c r="AA570" s="3"/>
      <c r="AB570" s="3"/>
      <c r="AC570" s="3"/>
      <c r="AD570" s="3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M570" s="74"/>
      <c r="BT570" s="7"/>
      <c r="BU570" s="7"/>
      <c r="BV570" s="7"/>
      <c r="BW570" s="7"/>
      <c r="BX570" s="7"/>
      <c r="CA570" s="7"/>
      <c r="CB570" s="7"/>
      <c r="CC570" s="7"/>
      <c r="CD570" s="7"/>
      <c r="CE570" s="7"/>
      <c r="CF570" s="7"/>
      <c r="CG570" s="7"/>
    </row>
    <row r="571" spans="1:85" s="1" customFormat="1" x14ac:dyDescent="0.3">
      <c r="A571" s="7"/>
      <c r="C571" s="3" t="s">
        <v>174</v>
      </c>
      <c r="D571" s="3" t="s">
        <v>175</v>
      </c>
      <c r="E571" s="3" t="s">
        <v>175</v>
      </c>
      <c r="F571" s="3" t="s">
        <v>175</v>
      </c>
      <c r="G571" s="3" t="s">
        <v>175</v>
      </c>
      <c r="H571" s="3" t="s">
        <v>175</v>
      </c>
      <c r="I571" s="3" t="s">
        <v>175</v>
      </c>
      <c r="J571" s="80" t="s">
        <v>175</v>
      </c>
      <c r="K571" s="80" t="s">
        <v>175</v>
      </c>
      <c r="L571" s="80" t="s">
        <v>175</v>
      </c>
      <c r="M571" s="11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116"/>
      <c r="Z571" s="3"/>
      <c r="AA571" s="3"/>
      <c r="AB571" s="3"/>
      <c r="AC571" s="3"/>
      <c r="AD571" s="3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M571" s="74"/>
      <c r="BT571" s="7"/>
      <c r="BU571" s="7"/>
      <c r="BV571" s="7"/>
      <c r="BW571" s="7"/>
      <c r="BX571" s="7"/>
      <c r="CA571" s="7"/>
      <c r="CB571" s="7"/>
      <c r="CC571" s="7"/>
      <c r="CD571" s="7"/>
      <c r="CE571" s="7"/>
      <c r="CF571" s="7"/>
      <c r="CG571" s="7"/>
    </row>
    <row r="572" spans="1:85" s="1" customFormat="1" x14ac:dyDescent="0.3">
      <c r="A572" s="7"/>
      <c r="C572" s="3">
        <v>1</v>
      </c>
      <c r="D572" s="3">
        <v>30993</v>
      </c>
      <c r="E572" s="3">
        <v>6</v>
      </c>
      <c r="F572" s="3">
        <v>0</v>
      </c>
      <c r="G572" s="3">
        <v>0</v>
      </c>
      <c r="H572" s="3">
        <v>0</v>
      </c>
      <c r="I572" s="3">
        <v>0</v>
      </c>
      <c r="J572" s="80">
        <v>0</v>
      </c>
      <c r="K572" s="80">
        <v>0</v>
      </c>
      <c r="L572" s="80">
        <v>0</v>
      </c>
      <c r="M572" s="11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116"/>
      <c r="Z572" s="3"/>
      <c r="AA572" s="3"/>
      <c r="AB572" s="3"/>
      <c r="AC572" s="3"/>
      <c r="AD572" s="3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M572" s="74"/>
      <c r="BT572" s="7"/>
      <c r="BU572" s="7"/>
      <c r="BV572" s="7"/>
      <c r="BW572" s="7"/>
      <c r="BX572" s="7"/>
      <c r="CA572" s="7"/>
      <c r="CB572" s="7"/>
      <c r="CC572" s="7"/>
      <c r="CD572" s="7"/>
      <c r="CE572" s="7"/>
      <c r="CF572" s="7"/>
      <c r="CG572" s="7"/>
    </row>
    <row r="573" spans="1:85" s="1" customFormat="1" x14ac:dyDescent="0.3">
      <c r="A573" s="7"/>
      <c r="C573" s="3">
        <v>2</v>
      </c>
      <c r="D573" s="3">
        <v>30993</v>
      </c>
      <c r="E573" s="3">
        <v>6</v>
      </c>
      <c r="F573" s="3">
        <v>0</v>
      </c>
      <c r="G573" s="3">
        <v>0</v>
      </c>
      <c r="H573" s="3">
        <v>0</v>
      </c>
      <c r="I573" s="3">
        <v>0</v>
      </c>
      <c r="J573" s="80">
        <v>0</v>
      </c>
      <c r="K573" s="80">
        <v>0</v>
      </c>
      <c r="L573" s="80">
        <v>0</v>
      </c>
      <c r="M573" s="11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116"/>
      <c r="Z573" s="3"/>
      <c r="AA573" s="3"/>
      <c r="AB573" s="3"/>
      <c r="AC573" s="3"/>
      <c r="AD573" s="3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M573" s="74"/>
      <c r="BT573" s="7"/>
      <c r="BU573" s="7"/>
      <c r="BV573" s="7"/>
      <c r="BW573" s="7"/>
      <c r="BX573" s="7"/>
      <c r="CA573" s="7"/>
      <c r="CB573" s="7"/>
      <c r="CC573" s="7"/>
      <c r="CD573" s="7"/>
      <c r="CE573" s="7"/>
      <c r="CF573" s="7"/>
      <c r="CG573" s="7"/>
    </row>
    <row r="574" spans="1:85" s="1" customFormat="1" x14ac:dyDescent="0.3">
      <c r="A574" s="7"/>
      <c r="C574" s="3">
        <v>3</v>
      </c>
      <c r="D574" s="3">
        <v>30993</v>
      </c>
      <c r="E574" s="3">
        <v>6</v>
      </c>
      <c r="F574" s="3">
        <v>0</v>
      </c>
      <c r="G574" s="3">
        <v>0</v>
      </c>
      <c r="H574" s="3">
        <v>0</v>
      </c>
      <c r="I574" s="3">
        <v>0</v>
      </c>
      <c r="J574" s="80">
        <v>0</v>
      </c>
      <c r="K574" s="80">
        <v>0</v>
      </c>
      <c r="L574" s="80">
        <v>0</v>
      </c>
      <c r="M574" s="11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116"/>
      <c r="Z574" s="3"/>
      <c r="AA574" s="3"/>
      <c r="AB574" s="3"/>
      <c r="AC574" s="3"/>
      <c r="AD574" s="3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M574" s="74"/>
      <c r="BT574" s="7"/>
      <c r="BU574" s="7"/>
      <c r="BV574" s="7"/>
      <c r="BW574" s="7"/>
      <c r="BX574" s="7"/>
      <c r="CA574" s="7"/>
      <c r="CB574" s="7"/>
      <c r="CC574" s="7"/>
      <c r="CD574" s="7"/>
      <c r="CE574" s="7"/>
      <c r="CF574" s="7"/>
      <c r="CG574" s="7"/>
    </row>
    <row r="575" spans="1:85" s="1" customFormat="1" x14ac:dyDescent="0.3">
      <c r="A575" s="7"/>
      <c r="C575" s="3">
        <v>4</v>
      </c>
      <c r="D575" s="3">
        <v>30988</v>
      </c>
      <c r="E575" s="3">
        <v>11</v>
      </c>
      <c r="F575" s="3">
        <v>0</v>
      </c>
      <c r="G575" s="3">
        <v>0</v>
      </c>
      <c r="H575" s="3">
        <v>0</v>
      </c>
      <c r="I575" s="3">
        <v>0</v>
      </c>
      <c r="J575" s="80">
        <v>0</v>
      </c>
      <c r="K575" s="80">
        <v>0</v>
      </c>
      <c r="L575" s="80">
        <v>0</v>
      </c>
      <c r="M575" s="11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116"/>
      <c r="Z575" s="3"/>
      <c r="AA575" s="3"/>
      <c r="AB575" s="3"/>
      <c r="AC575" s="3"/>
      <c r="AD575" s="3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M575" s="74"/>
      <c r="BT575" s="7"/>
      <c r="BU575" s="7"/>
      <c r="BV575" s="7"/>
      <c r="BW575" s="7"/>
      <c r="BX575" s="7"/>
      <c r="CA575" s="7"/>
      <c r="CB575" s="7"/>
      <c r="CC575" s="7"/>
      <c r="CD575" s="7"/>
      <c r="CE575" s="7"/>
      <c r="CF575" s="7"/>
      <c r="CG575" s="7"/>
    </row>
    <row r="576" spans="1:85" s="1" customFormat="1" x14ac:dyDescent="0.3">
      <c r="A576" s="7"/>
      <c r="C576" s="3">
        <v>5</v>
      </c>
      <c r="D576" s="3">
        <v>30984</v>
      </c>
      <c r="E576" s="3">
        <v>15</v>
      </c>
      <c r="F576" s="3">
        <v>0</v>
      </c>
      <c r="G576" s="3">
        <v>0</v>
      </c>
      <c r="H576" s="3">
        <v>0</v>
      </c>
      <c r="I576" s="3">
        <v>0</v>
      </c>
      <c r="J576" s="80">
        <v>0</v>
      </c>
      <c r="K576" s="80">
        <v>0</v>
      </c>
      <c r="L576" s="80">
        <v>0</v>
      </c>
      <c r="M576" s="11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116"/>
      <c r="Z576" s="3"/>
      <c r="AA576" s="3"/>
      <c r="AB576" s="3"/>
      <c r="AC576" s="3"/>
      <c r="AD576" s="3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M576" s="74"/>
      <c r="BT576" s="7"/>
      <c r="BU576" s="7"/>
      <c r="BV576" s="7"/>
      <c r="BW576" s="7"/>
      <c r="BX576" s="7"/>
      <c r="CA576" s="7"/>
      <c r="CB576" s="7"/>
      <c r="CC576" s="7"/>
      <c r="CD576" s="7"/>
      <c r="CE576" s="7"/>
      <c r="CF576" s="7"/>
      <c r="CG576" s="7"/>
    </row>
    <row r="577" spans="1:85" s="1" customFormat="1" x14ac:dyDescent="0.3">
      <c r="A577" s="7"/>
      <c r="C577" s="3">
        <v>6</v>
      </c>
      <c r="D577" s="3">
        <v>30980</v>
      </c>
      <c r="E577" s="3">
        <v>19</v>
      </c>
      <c r="F577" s="3">
        <v>0</v>
      </c>
      <c r="G577" s="3">
        <v>0</v>
      </c>
      <c r="H577" s="3">
        <v>0</v>
      </c>
      <c r="I577" s="3">
        <v>0</v>
      </c>
      <c r="J577" s="80">
        <v>0</v>
      </c>
      <c r="K577" s="80">
        <v>0</v>
      </c>
      <c r="L577" s="80">
        <v>0</v>
      </c>
      <c r="M577" s="11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116"/>
      <c r="Z577" s="3"/>
      <c r="AA577" s="3"/>
      <c r="AB577" s="3"/>
      <c r="AC577" s="3"/>
      <c r="AD577" s="3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M577" s="74"/>
      <c r="BT577" s="7"/>
      <c r="BU577" s="7"/>
      <c r="BV577" s="7"/>
      <c r="BW577" s="7"/>
      <c r="BX577" s="7"/>
      <c r="CA577" s="7"/>
      <c r="CB577" s="7"/>
      <c r="CC577" s="7"/>
      <c r="CD577" s="7"/>
      <c r="CE577" s="7"/>
      <c r="CF577" s="7"/>
      <c r="CG577" s="7"/>
    </row>
    <row r="578" spans="1:85" s="1" customFormat="1" x14ac:dyDescent="0.3">
      <c r="A578" s="7"/>
      <c r="C578" s="3">
        <v>7</v>
      </c>
      <c r="D578" s="3">
        <v>30968</v>
      </c>
      <c r="E578" s="3">
        <v>31</v>
      </c>
      <c r="F578" s="3">
        <v>0</v>
      </c>
      <c r="G578" s="3">
        <v>0</v>
      </c>
      <c r="H578" s="3">
        <v>0</v>
      </c>
      <c r="I578" s="3">
        <v>0</v>
      </c>
      <c r="J578" s="80">
        <v>0</v>
      </c>
      <c r="K578" s="80">
        <v>0</v>
      </c>
      <c r="L578" s="80">
        <v>0</v>
      </c>
      <c r="M578" s="11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116"/>
      <c r="Z578" s="3"/>
      <c r="AA578" s="3"/>
      <c r="AB578" s="3"/>
      <c r="AC578" s="3"/>
      <c r="AD578" s="3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M578" s="74"/>
      <c r="BT578" s="7"/>
      <c r="BU578" s="7"/>
      <c r="BV578" s="7"/>
      <c r="BW578" s="7"/>
      <c r="BX578" s="7"/>
      <c r="CA578" s="7"/>
      <c r="CB578" s="7"/>
      <c r="CC578" s="7"/>
      <c r="CD578" s="7"/>
      <c r="CE578" s="7"/>
      <c r="CF578" s="7"/>
      <c r="CG578" s="7"/>
    </row>
    <row r="579" spans="1:85" s="1" customFormat="1" x14ac:dyDescent="0.3">
      <c r="A579" s="7"/>
      <c r="C579" s="3">
        <v>8</v>
      </c>
      <c r="D579" s="3">
        <v>30949</v>
      </c>
      <c r="E579" s="3">
        <v>50</v>
      </c>
      <c r="F579" s="3">
        <v>0</v>
      </c>
      <c r="G579" s="3">
        <v>0</v>
      </c>
      <c r="H579" s="3">
        <v>0</v>
      </c>
      <c r="I579" s="3">
        <v>0</v>
      </c>
      <c r="J579" s="80">
        <v>0</v>
      </c>
      <c r="K579" s="80">
        <v>0</v>
      </c>
      <c r="L579" s="80">
        <v>0</v>
      </c>
      <c r="M579" s="11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116"/>
      <c r="Z579" s="3"/>
      <c r="AA579" s="3"/>
      <c r="AB579" s="3"/>
      <c r="AC579" s="3"/>
      <c r="AD579" s="3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M579" s="74"/>
      <c r="BT579" s="7"/>
      <c r="BU579" s="7"/>
      <c r="BV579" s="7"/>
      <c r="BW579" s="7"/>
      <c r="BX579" s="7"/>
      <c r="CA579" s="7"/>
      <c r="CB579" s="7"/>
      <c r="CC579" s="7"/>
      <c r="CD579" s="7"/>
      <c r="CE579" s="7"/>
      <c r="CF579" s="7"/>
      <c r="CG579" s="7"/>
    </row>
    <row r="580" spans="1:85" s="1" customFormat="1" x14ac:dyDescent="0.3">
      <c r="A580" s="7"/>
      <c r="C580" s="3">
        <v>9</v>
      </c>
      <c r="D580" s="3">
        <v>30929</v>
      </c>
      <c r="E580" s="3">
        <v>70</v>
      </c>
      <c r="F580" s="3">
        <v>0</v>
      </c>
      <c r="G580" s="3">
        <v>0</v>
      </c>
      <c r="H580" s="3">
        <v>0</v>
      </c>
      <c r="I580" s="3">
        <v>0</v>
      </c>
      <c r="J580" s="80">
        <v>0</v>
      </c>
      <c r="K580" s="80">
        <v>0</v>
      </c>
      <c r="L580" s="80">
        <v>0</v>
      </c>
      <c r="M580" s="11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116"/>
      <c r="Z580" s="3"/>
      <c r="AA580" s="3"/>
      <c r="AB580" s="3"/>
      <c r="AC580" s="3"/>
      <c r="AD580" s="3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M580" s="74"/>
      <c r="BT580" s="7"/>
      <c r="BU580" s="7"/>
      <c r="BV580" s="7"/>
      <c r="BW580" s="7"/>
      <c r="BX580" s="7"/>
      <c r="CA580" s="7"/>
      <c r="CB580" s="7"/>
      <c r="CC580" s="7"/>
      <c r="CD580" s="7"/>
      <c r="CE580" s="7"/>
      <c r="CF580" s="7"/>
      <c r="CG580" s="7"/>
    </row>
    <row r="581" spans="1:85" s="1" customFormat="1" x14ac:dyDescent="0.3">
      <c r="A581" s="7"/>
      <c r="C581" s="3">
        <v>10</v>
      </c>
      <c r="D581" s="3">
        <v>30899</v>
      </c>
      <c r="E581" s="3">
        <v>100</v>
      </c>
      <c r="F581" s="3">
        <v>0</v>
      </c>
      <c r="G581" s="3">
        <v>0</v>
      </c>
      <c r="H581" s="3">
        <v>0</v>
      </c>
      <c r="I581" s="3">
        <v>0</v>
      </c>
      <c r="J581" s="80">
        <v>0</v>
      </c>
      <c r="K581" s="80">
        <v>0</v>
      </c>
      <c r="L581" s="80">
        <v>0</v>
      </c>
      <c r="M581" s="11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116"/>
      <c r="Z581" s="3"/>
      <c r="AA581" s="3"/>
      <c r="AB581" s="3"/>
      <c r="AC581" s="3"/>
      <c r="AD581" s="3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M581" s="74"/>
      <c r="BT581" s="7"/>
      <c r="BU581" s="7"/>
      <c r="BV581" s="7"/>
      <c r="BW581" s="7"/>
      <c r="BX581" s="7"/>
      <c r="CA581" s="7"/>
      <c r="CB581" s="7"/>
      <c r="CC581" s="7"/>
      <c r="CD581" s="7"/>
      <c r="CE581" s="7"/>
      <c r="CF581" s="7"/>
      <c r="CG581" s="7"/>
    </row>
    <row r="582" spans="1:85" s="1" customFormat="1" x14ac:dyDescent="0.3">
      <c r="A582" s="7"/>
      <c r="C582" s="3">
        <v>11</v>
      </c>
      <c r="D582" s="3">
        <v>30862</v>
      </c>
      <c r="E582" s="3">
        <v>137</v>
      </c>
      <c r="F582" s="3">
        <v>0</v>
      </c>
      <c r="G582" s="3">
        <v>0</v>
      </c>
      <c r="H582" s="3">
        <v>0</v>
      </c>
      <c r="I582" s="3">
        <v>0</v>
      </c>
      <c r="J582" s="80">
        <v>0</v>
      </c>
      <c r="K582" s="80">
        <v>0</v>
      </c>
      <c r="L582" s="80">
        <v>0</v>
      </c>
      <c r="M582" s="11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116"/>
      <c r="Z582" s="3"/>
      <c r="AA582" s="3"/>
      <c r="AB582" s="3"/>
      <c r="AC582" s="3"/>
      <c r="AD582" s="3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M582" s="74"/>
      <c r="BT582" s="7"/>
      <c r="BU582" s="7"/>
      <c r="BV582" s="7"/>
      <c r="BW582" s="7"/>
      <c r="BX582" s="7"/>
      <c r="CA582" s="7"/>
      <c r="CB582" s="7"/>
      <c r="CC582" s="7"/>
      <c r="CD582" s="7"/>
      <c r="CE582" s="7"/>
      <c r="CF582" s="7"/>
      <c r="CG582" s="7"/>
    </row>
    <row r="583" spans="1:85" s="1" customFormat="1" x14ac:dyDescent="0.3">
      <c r="A583" s="7"/>
      <c r="C583" s="3">
        <v>12</v>
      </c>
      <c r="D583" s="3">
        <v>30827</v>
      </c>
      <c r="E583" s="3">
        <v>171</v>
      </c>
      <c r="F583" s="3">
        <v>0</v>
      </c>
      <c r="G583" s="3">
        <v>0</v>
      </c>
      <c r="H583" s="3">
        <v>0</v>
      </c>
      <c r="I583" s="3">
        <v>0</v>
      </c>
      <c r="J583" s="80">
        <v>0</v>
      </c>
      <c r="K583" s="80">
        <v>0</v>
      </c>
      <c r="L583" s="80">
        <v>0</v>
      </c>
      <c r="M583" s="11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116"/>
      <c r="Z583" s="3"/>
      <c r="AA583" s="3"/>
      <c r="AB583" s="3"/>
      <c r="AC583" s="3"/>
      <c r="AD583" s="3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M583" s="74"/>
      <c r="BT583" s="7"/>
      <c r="BU583" s="7"/>
      <c r="BV583" s="7"/>
      <c r="BW583" s="7"/>
      <c r="BX583" s="7"/>
      <c r="CA583" s="7"/>
      <c r="CB583" s="7"/>
      <c r="CC583" s="7"/>
      <c r="CD583" s="7"/>
      <c r="CE583" s="7"/>
      <c r="CF583" s="7"/>
      <c r="CG583" s="7"/>
    </row>
    <row r="584" spans="1:85" s="1" customFormat="1" x14ac:dyDescent="0.3">
      <c r="A584" s="7"/>
      <c r="C584" s="3">
        <v>13</v>
      </c>
      <c r="D584" s="3">
        <v>30800</v>
      </c>
      <c r="E584" s="3">
        <v>198</v>
      </c>
      <c r="F584" s="3">
        <v>0</v>
      </c>
      <c r="G584" s="3">
        <v>0</v>
      </c>
      <c r="H584" s="3">
        <v>0</v>
      </c>
      <c r="I584" s="3">
        <v>0</v>
      </c>
      <c r="J584" s="80">
        <v>0</v>
      </c>
      <c r="K584" s="80">
        <v>0</v>
      </c>
      <c r="L584" s="80">
        <v>0</v>
      </c>
      <c r="M584" s="11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116"/>
      <c r="Z584" s="3"/>
      <c r="AA584" s="3"/>
      <c r="AB584" s="3"/>
      <c r="AC584" s="3"/>
      <c r="AD584" s="3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M584" s="74"/>
      <c r="BT584" s="7"/>
      <c r="BU584" s="7"/>
      <c r="BV584" s="7"/>
      <c r="BW584" s="7"/>
      <c r="BX584" s="7"/>
      <c r="CA584" s="7"/>
      <c r="CB584" s="7"/>
      <c r="CC584" s="7"/>
      <c r="CD584" s="7"/>
      <c r="CE584" s="7"/>
      <c r="CF584" s="7"/>
      <c r="CG584" s="7"/>
    </row>
    <row r="585" spans="1:85" s="1" customFormat="1" x14ac:dyDescent="0.3">
      <c r="A585" s="7"/>
      <c r="C585" s="3">
        <v>14</v>
      </c>
      <c r="D585" s="3">
        <v>30780</v>
      </c>
      <c r="E585" s="3">
        <v>218</v>
      </c>
      <c r="F585" s="3">
        <v>0</v>
      </c>
      <c r="G585" s="3">
        <v>0</v>
      </c>
      <c r="H585" s="3">
        <v>0</v>
      </c>
      <c r="I585" s="3">
        <v>0</v>
      </c>
      <c r="J585" s="80">
        <v>0</v>
      </c>
      <c r="K585" s="80">
        <v>1</v>
      </c>
      <c r="L585" s="80">
        <v>0</v>
      </c>
      <c r="M585" s="11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116"/>
      <c r="Z585" s="3"/>
      <c r="AA585" s="3"/>
      <c r="AB585" s="3"/>
      <c r="AC585" s="3"/>
      <c r="AD585" s="3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M585" s="74"/>
      <c r="BT585" s="7"/>
      <c r="BU585" s="7"/>
      <c r="BV585" s="7"/>
      <c r="BW585" s="7"/>
      <c r="BX585" s="7"/>
      <c r="CA585" s="7"/>
      <c r="CB585" s="7"/>
      <c r="CC585" s="7"/>
      <c r="CD585" s="7"/>
      <c r="CE585" s="7"/>
      <c r="CF585" s="7"/>
      <c r="CG585" s="7"/>
    </row>
    <row r="586" spans="1:85" s="1" customFormat="1" x14ac:dyDescent="0.3">
      <c r="A586" s="7"/>
      <c r="C586" s="3">
        <v>15</v>
      </c>
      <c r="D586" s="3">
        <v>30765</v>
      </c>
      <c r="E586" s="3">
        <v>233</v>
      </c>
      <c r="F586" s="3">
        <v>0</v>
      </c>
      <c r="G586" s="3">
        <v>1</v>
      </c>
      <c r="H586" s="3">
        <v>0</v>
      </c>
      <c r="I586" s="3">
        <v>0</v>
      </c>
      <c r="J586" s="80">
        <v>0</v>
      </c>
      <c r="K586" s="80">
        <v>1</v>
      </c>
      <c r="L586" s="80">
        <v>0</v>
      </c>
      <c r="M586" s="11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116"/>
      <c r="Z586" s="3"/>
      <c r="AA586" s="3"/>
      <c r="AB586" s="3"/>
      <c r="AC586" s="3"/>
      <c r="AD586" s="3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M586" s="74"/>
      <c r="BT586" s="7"/>
      <c r="BU586" s="7"/>
      <c r="BV586" s="7"/>
      <c r="BW586" s="7"/>
      <c r="BX586" s="7"/>
      <c r="CA586" s="7"/>
      <c r="CB586" s="7"/>
      <c r="CC586" s="7"/>
      <c r="CD586" s="7"/>
      <c r="CE586" s="7"/>
      <c r="CF586" s="7"/>
      <c r="CG586" s="7"/>
    </row>
    <row r="587" spans="1:85" s="1" customFormat="1" x14ac:dyDescent="0.3">
      <c r="A587" s="7"/>
      <c r="C587" s="3">
        <v>16</v>
      </c>
      <c r="D587" s="3">
        <v>30750</v>
      </c>
      <c r="E587" s="3">
        <v>248</v>
      </c>
      <c r="F587" s="3">
        <v>0</v>
      </c>
      <c r="G587" s="3">
        <v>1</v>
      </c>
      <c r="H587" s="3">
        <v>0</v>
      </c>
      <c r="I587" s="3">
        <v>0</v>
      </c>
      <c r="J587" s="80">
        <v>0</v>
      </c>
      <c r="K587" s="80">
        <v>2</v>
      </c>
      <c r="L587" s="80">
        <v>0</v>
      </c>
      <c r="M587" s="11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116"/>
      <c r="Z587" s="3"/>
      <c r="AA587" s="3"/>
      <c r="AB587" s="3"/>
      <c r="AC587" s="3"/>
      <c r="AD587" s="3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M587" s="74"/>
      <c r="BT587" s="7"/>
      <c r="BU587" s="7"/>
      <c r="BV587" s="7"/>
      <c r="BW587" s="7"/>
      <c r="BX587" s="7"/>
      <c r="CA587" s="7"/>
      <c r="CB587" s="7"/>
      <c r="CC587" s="7"/>
      <c r="CD587" s="7"/>
      <c r="CE587" s="7"/>
      <c r="CF587" s="7"/>
      <c r="CG587" s="7"/>
    </row>
    <row r="588" spans="1:85" s="1" customFormat="1" x14ac:dyDescent="0.3">
      <c r="A588" s="7"/>
      <c r="C588" s="3">
        <v>17</v>
      </c>
      <c r="D588" s="3">
        <v>30733</v>
      </c>
      <c r="E588" s="3">
        <v>264</v>
      </c>
      <c r="F588" s="3">
        <v>0</v>
      </c>
      <c r="G588" s="3">
        <v>2</v>
      </c>
      <c r="H588" s="3">
        <v>0</v>
      </c>
      <c r="I588" s="3">
        <v>0</v>
      </c>
      <c r="J588" s="80">
        <v>0</v>
      </c>
      <c r="K588" s="80">
        <v>3</v>
      </c>
      <c r="L588" s="80">
        <v>0</v>
      </c>
      <c r="M588" s="11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116"/>
      <c r="Z588" s="3"/>
      <c r="AA588" s="3"/>
      <c r="AB588" s="3"/>
      <c r="AC588" s="3"/>
      <c r="AD588" s="3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M588" s="74"/>
      <c r="BT588" s="7"/>
      <c r="BU588" s="7"/>
      <c r="BV588" s="7"/>
      <c r="BW588" s="7"/>
      <c r="BX588" s="7"/>
      <c r="CA588" s="7"/>
      <c r="CB588" s="7"/>
      <c r="CC588" s="7"/>
      <c r="CD588" s="7"/>
      <c r="CE588" s="7"/>
      <c r="CF588" s="7"/>
      <c r="CG588" s="7"/>
    </row>
    <row r="589" spans="1:85" s="1" customFormat="1" x14ac:dyDescent="0.3">
      <c r="A589" s="7"/>
      <c r="C589" s="3">
        <v>18</v>
      </c>
      <c r="D589" s="3">
        <v>30713</v>
      </c>
      <c r="E589" s="3">
        <v>284</v>
      </c>
      <c r="F589" s="3">
        <v>0</v>
      </c>
      <c r="G589" s="3">
        <v>2</v>
      </c>
      <c r="H589" s="3">
        <v>0</v>
      </c>
      <c r="I589" s="3">
        <v>0</v>
      </c>
      <c r="J589" s="80">
        <v>0</v>
      </c>
      <c r="K589" s="80">
        <v>3</v>
      </c>
      <c r="L589" s="80">
        <v>0</v>
      </c>
      <c r="M589" s="11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116"/>
      <c r="Z589" s="3"/>
      <c r="AA589" s="3"/>
      <c r="AB589" s="3"/>
      <c r="AC589" s="3"/>
      <c r="AD589" s="3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M589" s="74"/>
      <c r="BT589" s="7"/>
      <c r="BU589" s="7"/>
      <c r="BV589" s="7"/>
      <c r="BW589" s="7"/>
      <c r="BX589" s="7"/>
      <c r="CA589" s="7"/>
      <c r="CB589" s="7"/>
      <c r="CC589" s="7"/>
      <c r="CD589" s="7"/>
      <c r="CE589" s="7"/>
      <c r="CF589" s="7"/>
      <c r="CG589" s="7"/>
    </row>
    <row r="590" spans="1:85" s="1" customFormat="1" x14ac:dyDescent="0.3">
      <c r="A590" s="7"/>
      <c r="C590" s="3">
        <v>19</v>
      </c>
      <c r="D590" s="3">
        <v>30692</v>
      </c>
      <c r="E590" s="3">
        <v>304</v>
      </c>
      <c r="F590" s="3">
        <v>0</v>
      </c>
      <c r="G590" s="3">
        <v>3</v>
      </c>
      <c r="H590" s="3">
        <v>0</v>
      </c>
      <c r="I590" s="3">
        <v>0</v>
      </c>
      <c r="J590" s="80">
        <v>0</v>
      </c>
      <c r="K590" s="80">
        <v>4</v>
      </c>
      <c r="L590" s="80">
        <v>0</v>
      </c>
      <c r="M590" s="11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116"/>
      <c r="Z590" s="3"/>
      <c r="AA590" s="3"/>
      <c r="AB590" s="3"/>
      <c r="AC590" s="3"/>
      <c r="AD590" s="3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M590" s="74"/>
      <c r="BT590" s="7"/>
      <c r="BU590" s="7"/>
      <c r="BV590" s="7"/>
      <c r="BW590" s="7"/>
      <c r="BX590" s="7"/>
      <c r="CA590" s="7"/>
      <c r="CB590" s="7"/>
      <c r="CC590" s="7"/>
      <c r="CD590" s="7"/>
      <c r="CE590" s="7"/>
      <c r="CF590" s="7"/>
      <c r="CG590" s="7"/>
    </row>
    <row r="591" spans="1:85" s="1" customFormat="1" x14ac:dyDescent="0.3">
      <c r="A591" s="7"/>
      <c r="C591" s="3">
        <v>20</v>
      </c>
      <c r="D591" s="3">
        <v>30668</v>
      </c>
      <c r="E591" s="3">
        <v>326</v>
      </c>
      <c r="F591" s="3">
        <v>0</v>
      </c>
      <c r="G591" s="3">
        <v>4</v>
      </c>
      <c r="H591" s="3">
        <v>0</v>
      </c>
      <c r="I591" s="3">
        <v>0</v>
      </c>
      <c r="J591" s="80">
        <v>0</v>
      </c>
      <c r="K591" s="80">
        <v>5</v>
      </c>
      <c r="L591" s="80">
        <v>0</v>
      </c>
      <c r="M591" s="11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116"/>
      <c r="Z591" s="3"/>
      <c r="AA591" s="3"/>
      <c r="AB591" s="3"/>
      <c r="AC591" s="3"/>
      <c r="AD591" s="3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M591" s="74"/>
      <c r="BT591" s="7"/>
      <c r="BU591" s="7"/>
      <c r="BV591" s="7"/>
      <c r="BW591" s="7"/>
      <c r="BX591" s="7"/>
      <c r="CA591" s="7"/>
      <c r="CB591" s="7"/>
      <c r="CC591" s="7"/>
      <c r="CD591" s="7"/>
      <c r="CE591" s="7"/>
      <c r="CF591" s="7"/>
      <c r="CG591" s="7"/>
    </row>
    <row r="592" spans="1:85" s="1" customFormat="1" x14ac:dyDescent="0.3">
      <c r="A592" s="7"/>
      <c r="C592" s="3">
        <v>21</v>
      </c>
      <c r="D592" s="3">
        <v>30638</v>
      </c>
      <c r="E592" s="3">
        <v>354</v>
      </c>
      <c r="F592" s="3">
        <v>0</v>
      </c>
      <c r="G592" s="3">
        <v>6</v>
      </c>
      <c r="H592" s="3">
        <v>0</v>
      </c>
      <c r="I592" s="3">
        <v>0</v>
      </c>
      <c r="J592" s="80">
        <v>0</v>
      </c>
      <c r="K592" s="80">
        <v>5</v>
      </c>
      <c r="L592" s="80">
        <v>0</v>
      </c>
      <c r="M592" s="11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116"/>
      <c r="Z592" s="3"/>
      <c r="AA592" s="3"/>
      <c r="AB592" s="3"/>
      <c r="AC592" s="3"/>
      <c r="AD592" s="3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M592" s="74"/>
      <c r="BT592" s="7"/>
      <c r="BU592" s="7"/>
      <c r="BV592" s="7"/>
      <c r="BW592" s="7"/>
      <c r="BX592" s="7"/>
      <c r="CA592" s="7"/>
      <c r="CB592" s="7"/>
      <c r="CC592" s="7"/>
      <c r="CD592" s="7"/>
      <c r="CE592" s="7"/>
      <c r="CF592" s="7"/>
      <c r="CG592" s="7"/>
    </row>
    <row r="593" spans="1:85" s="1" customFormat="1" x14ac:dyDescent="0.3">
      <c r="A593" s="7"/>
      <c r="C593" s="3">
        <v>22</v>
      </c>
      <c r="D593" s="3">
        <v>30600</v>
      </c>
      <c r="E593" s="3">
        <v>390</v>
      </c>
      <c r="F593" s="3">
        <v>0</v>
      </c>
      <c r="G593" s="3">
        <v>9</v>
      </c>
      <c r="H593" s="3">
        <v>0</v>
      </c>
      <c r="I593" s="3">
        <v>0</v>
      </c>
      <c r="J593" s="80">
        <v>0</v>
      </c>
      <c r="K593" s="80">
        <v>6</v>
      </c>
      <c r="L593" s="80">
        <v>0</v>
      </c>
      <c r="M593" s="11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116"/>
      <c r="Z593" s="3"/>
      <c r="AA593" s="3"/>
      <c r="AB593" s="3"/>
      <c r="AC593" s="3"/>
      <c r="AD593" s="3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M593" s="74"/>
      <c r="BT593" s="7"/>
      <c r="BU593" s="7"/>
      <c r="BV593" s="7"/>
      <c r="BW593" s="7"/>
      <c r="BX593" s="7"/>
      <c r="CA593" s="7"/>
      <c r="CB593" s="7"/>
      <c r="CC593" s="7"/>
      <c r="CD593" s="7"/>
      <c r="CE593" s="7"/>
      <c r="CF593" s="7"/>
      <c r="CG593" s="7"/>
    </row>
    <row r="594" spans="1:85" s="1" customFormat="1" x14ac:dyDescent="0.3">
      <c r="A594" s="7"/>
      <c r="C594" s="3">
        <v>23</v>
      </c>
      <c r="D594" s="3">
        <v>30553</v>
      </c>
      <c r="E594" s="3">
        <v>435</v>
      </c>
      <c r="F594" s="3">
        <v>0</v>
      </c>
      <c r="G594" s="3">
        <v>11</v>
      </c>
      <c r="H594" s="3">
        <v>0</v>
      </c>
      <c r="I594" s="3">
        <v>0</v>
      </c>
      <c r="J594" s="80">
        <v>0</v>
      </c>
      <c r="K594" s="80">
        <v>6</v>
      </c>
      <c r="L594" s="80">
        <v>0</v>
      </c>
      <c r="M594" s="11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116"/>
      <c r="Z594" s="3"/>
      <c r="AA594" s="3"/>
      <c r="AB594" s="3"/>
      <c r="AC594" s="3"/>
      <c r="AD594" s="3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M594" s="74"/>
      <c r="BT594" s="7"/>
      <c r="BU594" s="7"/>
      <c r="BV594" s="7"/>
      <c r="BW594" s="7"/>
      <c r="BX594" s="7"/>
      <c r="CA594" s="7"/>
      <c r="CB594" s="7"/>
      <c r="CC594" s="7"/>
      <c r="CD594" s="7"/>
      <c r="CE594" s="7"/>
      <c r="CF594" s="7"/>
      <c r="CG594" s="7"/>
    </row>
    <row r="595" spans="1:85" s="1" customFormat="1" x14ac:dyDescent="0.3">
      <c r="A595" s="7"/>
      <c r="C595" s="3">
        <v>24</v>
      </c>
      <c r="D595" s="3">
        <v>30498</v>
      </c>
      <c r="E595" s="3">
        <v>487</v>
      </c>
      <c r="F595" s="3">
        <v>0</v>
      </c>
      <c r="G595" s="3">
        <v>14</v>
      </c>
      <c r="H595" s="3">
        <v>0</v>
      </c>
      <c r="I595" s="3">
        <v>0</v>
      </c>
      <c r="J595" s="80">
        <v>0</v>
      </c>
      <c r="K595" s="80">
        <v>6</v>
      </c>
      <c r="L595" s="80">
        <v>0</v>
      </c>
      <c r="M595" s="11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116"/>
      <c r="Z595" s="3"/>
      <c r="AA595" s="3"/>
      <c r="AB595" s="3"/>
      <c r="AC595" s="3"/>
      <c r="AD595" s="3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M595" s="74"/>
      <c r="BT595" s="7"/>
      <c r="BU595" s="7"/>
      <c r="BV595" s="7"/>
      <c r="BW595" s="7"/>
      <c r="BX595" s="7"/>
      <c r="CA595" s="7"/>
      <c r="CB595" s="7"/>
      <c r="CC595" s="7"/>
      <c r="CD595" s="7"/>
      <c r="CE595" s="7"/>
      <c r="CF595" s="7"/>
      <c r="CG595" s="7"/>
    </row>
    <row r="596" spans="1:85" s="1" customFormat="1" x14ac:dyDescent="0.3">
      <c r="A596" s="7"/>
      <c r="C596" s="3">
        <v>25</v>
      </c>
      <c r="D596" s="3">
        <v>30429</v>
      </c>
      <c r="E596" s="3">
        <v>553</v>
      </c>
      <c r="F596" s="3">
        <v>0</v>
      </c>
      <c r="G596" s="3">
        <v>17</v>
      </c>
      <c r="H596" s="3">
        <v>0</v>
      </c>
      <c r="I596" s="3">
        <v>0</v>
      </c>
      <c r="J596" s="80">
        <v>0</v>
      </c>
      <c r="K596" s="80">
        <v>7</v>
      </c>
      <c r="L596" s="80">
        <v>0</v>
      </c>
      <c r="M596" s="11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116"/>
      <c r="Z596" s="3"/>
      <c r="AA596" s="3"/>
      <c r="AB596" s="3"/>
      <c r="AC596" s="3"/>
      <c r="AD596" s="3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M596" s="74"/>
      <c r="BT596" s="7"/>
      <c r="BU596" s="7"/>
      <c r="BV596" s="7"/>
      <c r="BW596" s="7"/>
      <c r="BX596" s="7"/>
      <c r="CA596" s="7"/>
      <c r="CB596" s="7"/>
      <c r="CC596" s="7"/>
      <c r="CD596" s="7"/>
      <c r="CE596" s="7"/>
      <c r="CF596" s="7"/>
      <c r="CG596" s="7"/>
    </row>
    <row r="597" spans="1:85" s="1" customFormat="1" x14ac:dyDescent="0.3">
      <c r="A597" s="7"/>
      <c r="C597" s="3">
        <v>26</v>
      </c>
      <c r="D597" s="3">
        <v>30353</v>
      </c>
      <c r="E597" s="3">
        <v>624</v>
      </c>
      <c r="F597" s="3">
        <v>0</v>
      </c>
      <c r="G597" s="3">
        <v>21</v>
      </c>
      <c r="H597" s="3">
        <v>0</v>
      </c>
      <c r="I597" s="3">
        <v>0</v>
      </c>
      <c r="J597" s="80">
        <v>0</v>
      </c>
      <c r="K597" s="80">
        <v>7</v>
      </c>
      <c r="L597" s="80">
        <v>0</v>
      </c>
      <c r="M597" s="11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116"/>
      <c r="Z597" s="3"/>
      <c r="AA597" s="3"/>
      <c r="AB597" s="3"/>
      <c r="AC597" s="3"/>
      <c r="AD597" s="3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M597" s="74"/>
      <c r="BT597" s="7"/>
      <c r="BU597" s="7"/>
      <c r="BV597" s="7"/>
      <c r="BW597" s="7"/>
      <c r="BX597" s="7"/>
      <c r="CA597" s="7"/>
      <c r="CB597" s="7"/>
      <c r="CC597" s="7"/>
      <c r="CD597" s="7"/>
      <c r="CE597" s="7"/>
      <c r="CF597" s="7"/>
      <c r="CG597" s="7"/>
    </row>
    <row r="598" spans="1:85" s="1" customFormat="1" x14ac:dyDescent="0.3">
      <c r="A598" s="7"/>
      <c r="C598" s="3">
        <v>27</v>
      </c>
      <c r="D598" s="3">
        <v>30269</v>
      </c>
      <c r="E598" s="3">
        <v>703</v>
      </c>
      <c r="F598" s="3">
        <v>0</v>
      </c>
      <c r="G598" s="3">
        <v>27</v>
      </c>
      <c r="H598" s="3">
        <v>0</v>
      </c>
      <c r="I598" s="3">
        <v>0</v>
      </c>
      <c r="J598" s="80">
        <v>0</v>
      </c>
      <c r="K598" s="80">
        <v>8</v>
      </c>
      <c r="L598" s="80">
        <v>0</v>
      </c>
      <c r="M598" s="11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116"/>
      <c r="Z598" s="3"/>
      <c r="AA598" s="3"/>
      <c r="AB598" s="3"/>
      <c r="AC598" s="3"/>
      <c r="AD598" s="3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M598" s="74"/>
      <c r="BT598" s="7"/>
      <c r="BU598" s="7"/>
      <c r="BV598" s="7"/>
      <c r="BW598" s="7"/>
      <c r="BX598" s="7"/>
      <c r="CA598" s="7"/>
      <c r="CB598" s="7"/>
      <c r="CC598" s="7"/>
      <c r="CD598" s="7"/>
      <c r="CE598" s="7"/>
      <c r="CF598" s="7"/>
      <c r="CG598" s="7"/>
    </row>
    <row r="599" spans="1:85" s="1" customFormat="1" x14ac:dyDescent="0.3">
      <c r="A599" s="7"/>
      <c r="C599" s="3">
        <v>28</v>
      </c>
      <c r="D599" s="3">
        <v>30172</v>
      </c>
      <c r="E599" s="3">
        <v>794</v>
      </c>
      <c r="F599" s="3">
        <v>0</v>
      </c>
      <c r="G599" s="3">
        <v>33</v>
      </c>
      <c r="H599" s="3">
        <v>0</v>
      </c>
      <c r="I599" s="3">
        <v>0</v>
      </c>
      <c r="J599" s="80">
        <v>0</v>
      </c>
      <c r="K599" s="80">
        <v>9</v>
      </c>
      <c r="L599" s="80">
        <v>0</v>
      </c>
      <c r="M599" s="11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116"/>
      <c r="Z599" s="3"/>
      <c r="AA599" s="3"/>
      <c r="AB599" s="3"/>
      <c r="AC599" s="3"/>
      <c r="AD599" s="3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M599" s="74"/>
      <c r="BT599" s="7"/>
      <c r="BU599" s="7"/>
      <c r="BV599" s="7"/>
      <c r="BW599" s="7"/>
      <c r="BX599" s="7"/>
      <c r="CA599" s="7"/>
      <c r="CB599" s="7"/>
      <c r="CC599" s="7"/>
      <c r="CD599" s="7"/>
      <c r="CE599" s="7"/>
      <c r="CF599" s="7"/>
      <c r="CG599" s="7"/>
    </row>
    <row r="600" spans="1:85" s="1" customFormat="1" x14ac:dyDescent="0.3">
      <c r="A600" s="7"/>
      <c r="C600" s="3">
        <v>29</v>
      </c>
      <c r="D600" s="3">
        <v>30070</v>
      </c>
      <c r="E600" s="3">
        <v>890</v>
      </c>
      <c r="F600" s="3">
        <v>0</v>
      </c>
      <c r="G600" s="3">
        <v>39</v>
      </c>
      <c r="H600" s="3">
        <v>0</v>
      </c>
      <c r="I600" s="3">
        <v>0</v>
      </c>
      <c r="J600" s="80">
        <v>0</v>
      </c>
      <c r="K600" s="80">
        <v>10</v>
      </c>
      <c r="L600" s="80">
        <v>0</v>
      </c>
      <c r="M600" s="11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116"/>
      <c r="Z600" s="3"/>
      <c r="AA600" s="3"/>
      <c r="AB600" s="3"/>
      <c r="AC600" s="3"/>
      <c r="AD600" s="3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M600" s="74"/>
      <c r="BT600" s="7"/>
      <c r="BU600" s="7"/>
      <c r="BV600" s="7"/>
      <c r="BW600" s="7"/>
      <c r="BX600" s="7"/>
      <c r="CA600" s="7"/>
      <c r="CB600" s="7"/>
      <c r="CC600" s="7"/>
      <c r="CD600" s="7"/>
      <c r="CE600" s="7"/>
      <c r="CF600" s="7"/>
      <c r="CG600" s="7"/>
    </row>
    <row r="601" spans="1:85" s="1" customFormat="1" x14ac:dyDescent="0.3">
      <c r="A601" s="7"/>
      <c r="C601" s="3">
        <v>30</v>
      </c>
      <c r="D601" s="3">
        <v>29957</v>
      </c>
      <c r="E601" s="3">
        <v>995</v>
      </c>
      <c r="F601" s="3">
        <v>0</v>
      </c>
      <c r="G601" s="3">
        <v>47</v>
      </c>
      <c r="H601" s="3">
        <v>0</v>
      </c>
      <c r="I601" s="3">
        <v>0</v>
      </c>
      <c r="J601" s="80">
        <v>0</v>
      </c>
      <c r="K601" s="80">
        <v>11</v>
      </c>
      <c r="L601" s="80">
        <v>0</v>
      </c>
      <c r="M601" s="11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116"/>
      <c r="Z601" s="3"/>
      <c r="AA601" s="3"/>
      <c r="AB601" s="3"/>
      <c r="AC601" s="3"/>
      <c r="AD601" s="3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M601" s="74"/>
      <c r="BT601" s="7"/>
      <c r="BU601" s="7"/>
      <c r="BV601" s="7"/>
      <c r="BW601" s="7"/>
      <c r="BX601" s="7"/>
      <c r="CA601" s="7"/>
      <c r="CB601" s="7"/>
      <c r="CC601" s="7"/>
      <c r="CD601" s="7"/>
      <c r="CE601" s="7"/>
      <c r="CF601" s="7"/>
      <c r="CG601" s="7"/>
    </row>
    <row r="602" spans="1:85" s="1" customFormat="1" x14ac:dyDescent="0.3">
      <c r="A602" s="7"/>
      <c r="C602" s="3">
        <v>31</v>
      </c>
      <c r="D602" s="3">
        <v>29831</v>
      </c>
      <c r="E602" s="3">
        <v>1111</v>
      </c>
      <c r="F602" s="3">
        <v>0</v>
      </c>
      <c r="G602" s="3">
        <v>57</v>
      </c>
      <c r="H602" s="3">
        <v>0</v>
      </c>
      <c r="I602" s="3">
        <v>0</v>
      </c>
      <c r="J602" s="80">
        <v>0</v>
      </c>
      <c r="K602" s="80">
        <v>13</v>
      </c>
      <c r="L602" s="80">
        <v>1</v>
      </c>
      <c r="M602" s="11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116"/>
      <c r="Z602" s="3"/>
      <c r="AA602" s="3"/>
      <c r="AB602" s="3"/>
      <c r="AC602" s="3"/>
      <c r="AD602" s="3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M602" s="74"/>
      <c r="BT602" s="7"/>
      <c r="BU602" s="7"/>
      <c r="BV602" s="7"/>
      <c r="BW602" s="7"/>
      <c r="BX602" s="7"/>
      <c r="CA602" s="7"/>
      <c r="CB602" s="7"/>
      <c r="CC602" s="7"/>
      <c r="CD602" s="7"/>
      <c r="CE602" s="7"/>
      <c r="CF602" s="7"/>
      <c r="CG602" s="7"/>
    </row>
    <row r="603" spans="1:85" s="1" customFormat="1" x14ac:dyDescent="0.3">
      <c r="A603" s="7"/>
      <c r="C603" s="3">
        <v>32</v>
      </c>
      <c r="D603" s="3">
        <v>29700</v>
      </c>
      <c r="E603" s="3">
        <v>1229</v>
      </c>
      <c r="F603" s="3">
        <v>0</v>
      </c>
      <c r="G603" s="3">
        <v>69</v>
      </c>
      <c r="H603" s="3">
        <v>0</v>
      </c>
      <c r="I603" s="3">
        <v>0</v>
      </c>
      <c r="J603" s="80">
        <v>0</v>
      </c>
      <c r="K603" s="80">
        <v>15</v>
      </c>
      <c r="L603" s="80">
        <v>1</v>
      </c>
      <c r="M603" s="11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116"/>
      <c r="Z603" s="3"/>
      <c r="AA603" s="3"/>
      <c r="AB603" s="3"/>
      <c r="AC603" s="3"/>
      <c r="AD603" s="3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M603" s="74"/>
      <c r="BT603" s="7"/>
      <c r="BU603" s="7"/>
      <c r="BV603" s="7"/>
      <c r="BW603" s="7"/>
      <c r="BX603" s="7"/>
      <c r="CA603" s="7"/>
      <c r="CB603" s="7"/>
      <c r="CC603" s="7"/>
      <c r="CD603" s="7"/>
      <c r="CE603" s="7"/>
      <c r="CF603" s="7"/>
      <c r="CG603" s="7"/>
    </row>
    <row r="604" spans="1:85" s="1" customFormat="1" x14ac:dyDescent="0.3">
      <c r="A604" s="7"/>
      <c r="C604" s="3">
        <v>33</v>
      </c>
      <c r="D604" s="3">
        <v>29559</v>
      </c>
      <c r="E604" s="3">
        <v>1359</v>
      </c>
      <c r="F604" s="3">
        <v>0</v>
      </c>
      <c r="G604" s="3">
        <v>80</v>
      </c>
      <c r="H604" s="3">
        <v>0</v>
      </c>
      <c r="I604" s="3">
        <v>0</v>
      </c>
      <c r="J604" s="80">
        <v>0</v>
      </c>
      <c r="K604" s="80">
        <v>16</v>
      </c>
      <c r="L604" s="80">
        <v>1</v>
      </c>
      <c r="M604" s="11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116"/>
      <c r="Z604" s="3"/>
      <c r="AA604" s="3"/>
      <c r="AB604" s="3"/>
      <c r="AC604" s="3"/>
      <c r="AD604" s="3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M604" s="74"/>
      <c r="BT604" s="7"/>
      <c r="BU604" s="7"/>
      <c r="BV604" s="7"/>
      <c r="BW604" s="7"/>
      <c r="BX604" s="7"/>
      <c r="CA604" s="7"/>
      <c r="CB604" s="7"/>
      <c r="CC604" s="7"/>
      <c r="CD604" s="7"/>
      <c r="CE604" s="7"/>
      <c r="CF604" s="7"/>
      <c r="CG604" s="7"/>
    </row>
    <row r="605" spans="1:85" s="1" customFormat="1" x14ac:dyDescent="0.3">
      <c r="A605" s="7"/>
      <c r="C605" s="3">
        <v>34</v>
      </c>
      <c r="D605" s="3">
        <v>29404</v>
      </c>
      <c r="E605" s="3">
        <v>1503</v>
      </c>
      <c r="F605" s="3">
        <v>0</v>
      </c>
      <c r="G605" s="3">
        <v>92</v>
      </c>
      <c r="H605" s="3">
        <v>0</v>
      </c>
      <c r="I605" s="3">
        <v>0</v>
      </c>
      <c r="J605" s="80">
        <v>0</v>
      </c>
      <c r="K605" s="80">
        <v>19</v>
      </c>
      <c r="L605" s="80">
        <v>1</v>
      </c>
      <c r="M605" s="11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116"/>
      <c r="Z605" s="3"/>
      <c r="AA605" s="3"/>
      <c r="AB605" s="3"/>
      <c r="AC605" s="3"/>
      <c r="AD605" s="3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M605" s="74"/>
      <c r="BT605" s="7"/>
      <c r="BU605" s="7"/>
      <c r="BV605" s="7"/>
      <c r="BW605" s="7"/>
      <c r="BX605" s="7"/>
      <c r="CA605" s="7"/>
      <c r="CB605" s="7"/>
      <c r="CC605" s="7"/>
      <c r="CD605" s="7"/>
      <c r="CE605" s="7"/>
      <c r="CF605" s="7"/>
      <c r="CG605" s="7"/>
    </row>
    <row r="606" spans="1:85" s="1" customFormat="1" x14ac:dyDescent="0.3">
      <c r="A606" s="7"/>
      <c r="C606" s="3">
        <v>35</v>
      </c>
      <c r="D606" s="3">
        <v>29234</v>
      </c>
      <c r="E606" s="3">
        <v>1656</v>
      </c>
      <c r="F606" s="3">
        <v>0</v>
      </c>
      <c r="G606" s="3">
        <v>108</v>
      </c>
      <c r="H606" s="3">
        <v>0</v>
      </c>
      <c r="I606" s="3">
        <v>0</v>
      </c>
      <c r="J606" s="80">
        <v>0</v>
      </c>
      <c r="K606" s="80">
        <v>21</v>
      </c>
      <c r="L606" s="80">
        <v>1</v>
      </c>
      <c r="M606" s="11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116"/>
      <c r="Z606" s="3"/>
      <c r="AA606" s="3"/>
      <c r="AB606" s="3"/>
      <c r="AC606" s="3"/>
      <c r="AD606" s="3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M606" s="74"/>
      <c r="BT606" s="7"/>
      <c r="BU606" s="7"/>
      <c r="BV606" s="7"/>
      <c r="BW606" s="7"/>
      <c r="BX606" s="7"/>
      <c r="CA606" s="7"/>
      <c r="CB606" s="7"/>
      <c r="CC606" s="7"/>
      <c r="CD606" s="7"/>
      <c r="CE606" s="7"/>
      <c r="CF606" s="7"/>
      <c r="CG606" s="7"/>
    </row>
    <row r="607" spans="1:85" s="1" customFormat="1" x14ac:dyDescent="0.3">
      <c r="A607" s="7"/>
      <c r="C607" s="3">
        <v>36</v>
      </c>
      <c r="D607" s="3">
        <v>29047</v>
      </c>
      <c r="E607" s="3">
        <v>1824</v>
      </c>
      <c r="F607" s="3">
        <v>0</v>
      </c>
      <c r="G607" s="3">
        <v>127</v>
      </c>
      <c r="H607" s="3">
        <v>0</v>
      </c>
      <c r="I607" s="3">
        <v>0</v>
      </c>
      <c r="J607" s="80">
        <v>0</v>
      </c>
      <c r="K607" s="80">
        <v>23</v>
      </c>
      <c r="L607" s="80">
        <v>2</v>
      </c>
      <c r="M607" s="11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116"/>
      <c r="Z607" s="3"/>
      <c r="AA607" s="3"/>
      <c r="AB607" s="3"/>
      <c r="AC607" s="3"/>
      <c r="AD607" s="3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M607" s="74"/>
      <c r="BT607" s="7"/>
      <c r="BU607" s="7"/>
      <c r="BV607" s="7"/>
      <c r="BW607" s="7"/>
      <c r="BX607" s="7"/>
      <c r="CA607" s="7"/>
      <c r="CB607" s="7"/>
      <c r="CC607" s="7"/>
      <c r="CD607" s="7"/>
      <c r="CE607" s="7"/>
      <c r="CF607" s="7"/>
      <c r="CG607" s="7"/>
    </row>
    <row r="608" spans="1:85" s="1" customFormat="1" x14ac:dyDescent="0.3">
      <c r="A608" s="7"/>
      <c r="C608" s="3">
        <v>37</v>
      </c>
      <c r="D608" s="3">
        <v>28855</v>
      </c>
      <c r="E608" s="3">
        <v>1997</v>
      </c>
      <c r="F608" s="3">
        <v>0</v>
      </c>
      <c r="G608" s="3">
        <v>146</v>
      </c>
      <c r="H608" s="3">
        <v>0</v>
      </c>
      <c r="I608" s="3">
        <v>0</v>
      </c>
      <c r="J608" s="80">
        <v>0</v>
      </c>
      <c r="K608" s="80">
        <v>26</v>
      </c>
      <c r="L608" s="80">
        <v>2</v>
      </c>
      <c r="M608" s="11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116"/>
      <c r="Z608" s="3"/>
      <c r="AA608" s="3"/>
      <c r="AB608" s="3"/>
      <c r="AC608" s="3"/>
      <c r="AD608" s="3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M608" s="74"/>
      <c r="BT608" s="7"/>
      <c r="BU608" s="7"/>
      <c r="BV608" s="7"/>
      <c r="BW608" s="7"/>
      <c r="BX608" s="7"/>
      <c r="CA608" s="7"/>
      <c r="CB608" s="7"/>
      <c r="CC608" s="7"/>
      <c r="CD608" s="7"/>
      <c r="CE608" s="7"/>
      <c r="CF608" s="7"/>
      <c r="CG608" s="7"/>
    </row>
    <row r="609" spans="1:85" s="1" customFormat="1" x14ac:dyDescent="0.3">
      <c r="A609" s="7"/>
      <c r="C609" s="3">
        <v>38</v>
      </c>
      <c r="D609" s="3">
        <v>28646</v>
      </c>
      <c r="E609" s="3">
        <v>2183</v>
      </c>
      <c r="F609" s="3">
        <v>0</v>
      </c>
      <c r="G609" s="3">
        <v>169</v>
      </c>
      <c r="H609" s="3">
        <v>0</v>
      </c>
      <c r="I609" s="3">
        <v>0</v>
      </c>
      <c r="J609" s="80">
        <v>0</v>
      </c>
      <c r="K609" s="80">
        <v>28</v>
      </c>
      <c r="L609" s="80">
        <v>2</v>
      </c>
      <c r="M609" s="11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116"/>
      <c r="Z609" s="3"/>
      <c r="AA609" s="3"/>
      <c r="AB609" s="3"/>
      <c r="AC609" s="3"/>
      <c r="AD609" s="3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M609" s="74"/>
      <c r="BT609" s="7"/>
      <c r="BU609" s="7"/>
      <c r="BV609" s="7"/>
      <c r="BW609" s="7"/>
      <c r="BX609" s="7"/>
      <c r="CA609" s="7"/>
      <c r="CB609" s="7"/>
      <c r="CC609" s="7"/>
      <c r="CD609" s="7"/>
      <c r="CE609" s="7"/>
      <c r="CF609" s="7"/>
      <c r="CG609" s="7"/>
    </row>
    <row r="610" spans="1:85" s="1" customFormat="1" x14ac:dyDescent="0.3">
      <c r="A610" s="7"/>
      <c r="C610" s="3">
        <v>39</v>
      </c>
      <c r="D610" s="3">
        <v>28430</v>
      </c>
      <c r="E610" s="3">
        <v>2374</v>
      </c>
      <c r="F610" s="3">
        <v>0</v>
      </c>
      <c r="G610" s="3">
        <v>195</v>
      </c>
      <c r="H610" s="3">
        <v>0</v>
      </c>
      <c r="I610" s="3">
        <v>0</v>
      </c>
      <c r="J610" s="80">
        <v>0</v>
      </c>
      <c r="K610" s="80">
        <v>31</v>
      </c>
      <c r="L610" s="80">
        <v>3</v>
      </c>
      <c r="M610" s="11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116"/>
      <c r="Z610" s="3"/>
      <c r="AA610" s="3"/>
      <c r="AB610" s="3"/>
      <c r="AC610" s="3"/>
      <c r="AD610" s="3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M610" s="74"/>
      <c r="BT610" s="7"/>
      <c r="BU610" s="7"/>
      <c r="BV610" s="7"/>
      <c r="BW610" s="7"/>
      <c r="BX610" s="7"/>
      <c r="CA610" s="7"/>
      <c r="CB610" s="7"/>
      <c r="CC610" s="7"/>
      <c r="CD610" s="7"/>
      <c r="CE610" s="7"/>
      <c r="CF610" s="7"/>
      <c r="CG610" s="7"/>
    </row>
    <row r="611" spans="1:85" s="1" customFormat="1" x14ac:dyDescent="0.3">
      <c r="A611" s="7"/>
      <c r="C611" s="3">
        <v>40</v>
      </c>
      <c r="D611" s="3">
        <v>28204</v>
      </c>
      <c r="E611" s="3">
        <v>2571</v>
      </c>
      <c r="F611" s="3">
        <v>0</v>
      </c>
      <c r="G611" s="3">
        <v>223</v>
      </c>
      <c r="H611" s="3">
        <v>0</v>
      </c>
      <c r="I611" s="3">
        <v>0</v>
      </c>
      <c r="J611" s="80">
        <v>0</v>
      </c>
      <c r="K611" s="80">
        <v>35</v>
      </c>
      <c r="L611" s="80">
        <v>3</v>
      </c>
      <c r="M611" s="11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116"/>
      <c r="Z611" s="3"/>
      <c r="AA611" s="3"/>
      <c r="AB611" s="3"/>
      <c r="AC611" s="3"/>
      <c r="AD611" s="3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M611" s="74"/>
      <c r="BT611" s="7"/>
      <c r="BU611" s="7"/>
      <c r="BV611" s="7"/>
      <c r="BW611" s="7"/>
      <c r="BX611" s="7"/>
      <c r="CA611" s="7"/>
      <c r="CB611" s="7"/>
      <c r="CC611" s="7"/>
      <c r="CD611" s="7"/>
      <c r="CE611" s="7"/>
      <c r="CF611" s="7"/>
      <c r="CG611" s="7"/>
    </row>
    <row r="612" spans="1:85" s="1" customFormat="1" x14ac:dyDescent="0.3">
      <c r="A612" s="7"/>
      <c r="C612" s="3">
        <v>41</v>
      </c>
      <c r="D612" s="3">
        <v>27958</v>
      </c>
      <c r="E612" s="3">
        <v>2783</v>
      </c>
      <c r="F612" s="3">
        <v>0</v>
      </c>
      <c r="G612" s="3">
        <v>258</v>
      </c>
      <c r="H612" s="3">
        <v>0</v>
      </c>
      <c r="I612" s="3">
        <v>0</v>
      </c>
      <c r="J612" s="80">
        <v>0</v>
      </c>
      <c r="K612" s="80">
        <v>38</v>
      </c>
      <c r="L612" s="80">
        <v>3</v>
      </c>
      <c r="M612" s="11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116"/>
      <c r="Z612" s="3"/>
      <c r="AA612" s="3"/>
      <c r="AB612" s="3"/>
      <c r="AC612" s="3"/>
      <c r="AD612" s="3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M612" s="74"/>
      <c r="BT612" s="7"/>
      <c r="BU612" s="7"/>
      <c r="BV612" s="7"/>
      <c r="BW612" s="7"/>
      <c r="BX612" s="7"/>
      <c r="CA612" s="7"/>
      <c r="CB612" s="7"/>
      <c r="CC612" s="7"/>
      <c r="CD612" s="7"/>
      <c r="CE612" s="7"/>
      <c r="CF612" s="7"/>
      <c r="CG612" s="7"/>
    </row>
    <row r="613" spans="1:85" s="1" customFormat="1" x14ac:dyDescent="0.3">
      <c r="A613" s="7"/>
      <c r="C613" s="3">
        <v>42</v>
      </c>
      <c r="D613" s="3">
        <v>27692</v>
      </c>
      <c r="E613" s="3">
        <v>3012</v>
      </c>
      <c r="F613" s="3">
        <v>0</v>
      </c>
      <c r="G613" s="3">
        <v>294</v>
      </c>
      <c r="H613" s="3">
        <v>0</v>
      </c>
      <c r="I613" s="3">
        <v>0</v>
      </c>
      <c r="J613" s="80">
        <v>0</v>
      </c>
      <c r="K613" s="80">
        <v>41</v>
      </c>
      <c r="L613" s="80">
        <v>4</v>
      </c>
      <c r="M613" s="11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116"/>
      <c r="Z613" s="3"/>
      <c r="AA613" s="3"/>
      <c r="AB613" s="3"/>
      <c r="AC613" s="3"/>
      <c r="AD613" s="3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M613" s="74"/>
      <c r="BT613" s="7"/>
      <c r="BU613" s="7"/>
      <c r="BV613" s="7"/>
      <c r="BW613" s="7"/>
      <c r="BX613" s="7"/>
      <c r="CA613" s="7"/>
      <c r="CB613" s="7"/>
      <c r="CC613" s="7"/>
      <c r="CD613" s="7"/>
      <c r="CE613" s="7"/>
      <c r="CF613" s="7"/>
      <c r="CG613" s="7"/>
    </row>
    <row r="614" spans="1:85" s="1" customFormat="1" x14ac:dyDescent="0.3">
      <c r="A614" s="7"/>
      <c r="C614" s="3">
        <v>43</v>
      </c>
      <c r="D614" s="3">
        <v>27417</v>
      </c>
      <c r="E614" s="3">
        <v>3249</v>
      </c>
      <c r="F614" s="3">
        <v>0</v>
      </c>
      <c r="G614" s="3">
        <v>332</v>
      </c>
      <c r="H614" s="3">
        <v>0</v>
      </c>
      <c r="I614" s="3">
        <v>0</v>
      </c>
      <c r="J614" s="80">
        <v>0</v>
      </c>
      <c r="K614" s="80">
        <v>45</v>
      </c>
      <c r="L614" s="80">
        <v>4</v>
      </c>
      <c r="M614" s="11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116"/>
      <c r="Z614" s="3"/>
      <c r="AA614" s="3"/>
      <c r="AB614" s="3"/>
      <c r="AC614" s="3"/>
      <c r="AD614" s="3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M614" s="74"/>
      <c r="BT614" s="7"/>
      <c r="BU614" s="7"/>
      <c r="BV614" s="7"/>
      <c r="BW614" s="7"/>
      <c r="BX614" s="7"/>
      <c r="CA614" s="7"/>
      <c r="CB614" s="7"/>
      <c r="CC614" s="7"/>
      <c r="CD614" s="7"/>
      <c r="CE614" s="7"/>
      <c r="CF614" s="7"/>
      <c r="CG614" s="7"/>
    </row>
    <row r="615" spans="1:85" s="1" customFormat="1" x14ac:dyDescent="0.3">
      <c r="A615" s="7"/>
      <c r="C615" s="3">
        <v>44</v>
      </c>
      <c r="D615" s="3">
        <v>27122</v>
      </c>
      <c r="E615" s="3">
        <v>3507</v>
      </c>
      <c r="F615" s="3">
        <v>0</v>
      </c>
      <c r="G615" s="3">
        <v>369</v>
      </c>
      <c r="H615" s="3">
        <v>0</v>
      </c>
      <c r="I615" s="3">
        <v>0</v>
      </c>
      <c r="J615" s="80">
        <v>0</v>
      </c>
      <c r="K615" s="80">
        <v>50</v>
      </c>
      <c r="L615" s="80">
        <v>4</v>
      </c>
      <c r="M615" s="11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116"/>
      <c r="Z615" s="3"/>
      <c r="AA615" s="3"/>
      <c r="AB615" s="3"/>
      <c r="AC615" s="3"/>
      <c r="AD615" s="3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M615" s="74"/>
      <c r="BT615" s="7"/>
      <c r="BU615" s="7"/>
      <c r="BV615" s="7"/>
      <c r="BW615" s="7"/>
      <c r="BX615" s="7"/>
      <c r="CA615" s="7"/>
      <c r="CB615" s="7"/>
      <c r="CC615" s="7"/>
      <c r="CD615" s="7"/>
      <c r="CE615" s="7"/>
      <c r="CF615" s="7"/>
      <c r="CG615" s="7"/>
    </row>
    <row r="616" spans="1:85" s="1" customFormat="1" x14ac:dyDescent="0.3">
      <c r="A616" s="7"/>
      <c r="C616" s="3">
        <v>45</v>
      </c>
      <c r="D616" s="3">
        <v>26813</v>
      </c>
      <c r="E616" s="3">
        <v>3776</v>
      </c>
      <c r="F616" s="3">
        <v>0</v>
      </c>
      <c r="G616" s="3">
        <v>409</v>
      </c>
      <c r="H616" s="3">
        <v>0</v>
      </c>
      <c r="I616" s="3">
        <v>0</v>
      </c>
      <c r="J616" s="80">
        <v>0</v>
      </c>
      <c r="K616" s="80">
        <v>54</v>
      </c>
      <c r="L616" s="80">
        <v>5</v>
      </c>
      <c r="M616" s="11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116"/>
      <c r="Z616" s="3"/>
      <c r="AA616" s="3"/>
      <c r="AB616" s="3"/>
      <c r="AC616" s="3"/>
      <c r="AD616" s="3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M616" s="74"/>
      <c r="BT616" s="7"/>
      <c r="BU616" s="7"/>
      <c r="BV616" s="7"/>
      <c r="BW616" s="7"/>
      <c r="BX616" s="7"/>
      <c r="CA616" s="7"/>
      <c r="CB616" s="7"/>
      <c r="CC616" s="7"/>
      <c r="CD616" s="7"/>
      <c r="CE616" s="7"/>
      <c r="CF616" s="7"/>
      <c r="CG616" s="7"/>
    </row>
    <row r="617" spans="1:85" s="1" customFormat="1" x14ac:dyDescent="0.3">
      <c r="A617" s="7"/>
      <c r="C617" s="3">
        <v>46</v>
      </c>
      <c r="D617" s="3">
        <v>26499</v>
      </c>
      <c r="E617" s="3">
        <v>4051</v>
      </c>
      <c r="F617" s="3">
        <v>0</v>
      </c>
      <c r="G617" s="3">
        <v>448</v>
      </c>
      <c r="H617" s="3">
        <v>0</v>
      </c>
      <c r="I617" s="3">
        <v>0</v>
      </c>
      <c r="J617" s="80">
        <v>0</v>
      </c>
      <c r="K617" s="80">
        <v>58</v>
      </c>
      <c r="L617" s="80">
        <v>5</v>
      </c>
      <c r="M617" s="11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116"/>
      <c r="Z617" s="3"/>
      <c r="AA617" s="3"/>
      <c r="AB617" s="3"/>
      <c r="AC617" s="3"/>
      <c r="AD617" s="3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M617" s="74"/>
      <c r="BT617" s="7"/>
      <c r="BU617" s="7"/>
      <c r="BV617" s="7"/>
      <c r="BW617" s="7"/>
      <c r="BX617" s="7"/>
      <c r="CA617" s="7"/>
      <c r="CB617" s="7"/>
      <c r="CC617" s="7"/>
      <c r="CD617" s="7"/>
      <c r="CE617" s="7"/>
      <c r="CF617" s="7"/>
      <c r="CG617" s="7"/>
    </row>
    <row r="618" spans="1:85" s="1" customFormat="1" x14ac:dyDescent="0.3">
      <c r="A618" s="7"/>
      <c r="C618" s="3">
        <v>47</v>
      </c>
      <c r="D618" s="3">
        <v>26179</v>
      </c>
      <c r="E618" s="3">
        <v>4326</v>
      </c>
      <c r="F618" s="3">
        <v>0</v>
      </c>
      <c r="G618" s="3">
        <v>493</v>
      </c>
      <c r="H618" s="3">
        <v>0</v>
      </c>
      <c r="I618" s="3">
        <v>0</v>
      </c>
      <c r="J618" s="80">
        <v>0</v>
      </c>
      <c r="K618" s="80">
        <v>64</v>
      </c>
      <c r="L618" s="80">
        <v>6</v>
      </c>
      <c r="M618" s="11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116"/>
      <c r="Z618" s="3"/>
      <c r="AA618" s="3"/>
      <c r="AB618" s="3"/>
      <c r="AC618" s="3"/>
      <c r="AD618" s="3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M618" s="74"/>
      <c r="BT618" s="7"/>
      <c r="BU618" s="7"/>
      <c r="BV618" s="7"/>
      <c r="BW618" s="7"/>
      <c r="BX618" s="7"/>
      <c r="CA618" s="7"/>
      <c r="CB618" s="7"/>
      <c r="CC618" s="7"/>
      <c r="CD618" s="7"/>
      <c r="CE618" s="7"/>
      <c r="CF618" s="7"/>
      <c r="CG618" s="7"/>
    </row>
    <row r="619" spans="1:85" s="1" customFormat="1" x14ac:dyDescent="0.3">
      <c r="A619" s="7"/>
      <c r="C619" s="3">
        <v>48</v>
      </c>
      <c r="D619" s="3">
        <v>25850</v>
      </c>
      <c r="E619" s="3">
        <v>4605</v>
      </c>
      <c r="F619" s="3">
        <v>0</v>
      </c>
      <c r="G619" s="3">
        <v>543</v>
      </c>
      <c r="H619" s="3">
        <v>0</v>
      </c>
      <c r="I619" s="3">
        <v>0</v>
      </c>
      <c r="J619" s="80">
        <v>0</v>
      </c>
      <c r="K619" s="80">
        <v>70</v>
      </c>
      <c r="L619" s="80">
        <v>6</v>
      </c>
      <c r="M619" s="11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116"/>
      <c r="Z619" s="3"/>
      <c r="AA619" s="3"/>
      <c r="AB619" s="3"/>
      <c r="AC619" s="3"/>
      <c r="AD619" s="3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M619" s="74"/>
      <c r="BT619" s="7"/>
      <c r="BU619" s="7"/>
      <c r="BV619" s="7"/>
      <c r="BW619" s="7"/>
      <c r="BX619" s="7"/>
      <c r="CA619" s="7"/>
      <c r="CB619" s="7"/>
      <c r="CC619" s="7"/>
      <c r="CD619" s="7"/>
      <c r="CE619" s="7"/>
      <c r="CF619" s="7"/>
      <c r="CG619" s="7"/>
    </row>
    <row r="620" spans="1:85" s="1" customFormat="1" x14ac:dyDescent="0.3">
      <c r="A620" s="7"/>
      <c r="C620" s="3">
        <v>49</v>
      </c>
      <c r="D620" s="3">
        <v>25519</v>
      </c>
      <c r="E620" s="3">
        <v>4879</v>
      </c>
      <c r="F620" s="3">
        <v>0</v>
      </c>
      <c r="G620" s="3">
        <v>600</v>
      </c>
      <c r="H620" s="3">
        <v>0</v>
      </c>
      <c r="I620" s="3">
        <v>0</v>
      </c>
      <c r="J620" s="80">
        <v>0</v>
      </c>
      <c r="K620" s="80">
        <v>76</v>
      </c>
      <c r="L620" s="80">
        <v>7</v>
      </c>
      <c r="M620" s="11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116"/>
      <c r="Z620" s="3"/>
      <c r="AA620" s="3"/>
      <c r="AB620" s="3"/>
      <c r="AC620" s="3"/>
      <c r="AD620" s="3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M620" s="74"/>
      <c r="BT620" s="7"/>
      <c r="BU620" s="7"/>
      <c r="BV620" s="7"/>
      <c r="BW620" s="7"/>
      <c r="BX620" s="7"/>
      <c r="CA620" s="7"/>
      <c r="CB620" s="7"/>
      <c r="CC620" s="7"/>
      <c r="CD620" s="7"/>
      <c r="CE620" s="7"/>
      <c r="CF620" s="7"/>
      <c r="CG620" s="7"/>
    </row>
    <row r="621" spans="1:85" s="1" customFormat="1" x14ac:dyDescent="0.3">
      <c r="A621" s="7"/>
      <c r="C621" s="3">
        <v>50</v>
      </c>
      <c r="D621" s="3">
        <v>25199</v>
      </c>
      <c r="E621" s="3">
        <v>5133</v>
      </c>
      <c r="F621" s="3">
        <v>0</v>
      </c>
      <c r="G621" s="3">
        <v>667</v>
      </c>
      <c r="H621" s="3">
        <v>0</v>
      </c>
      <c r="I621" s="3">
        <v>0</v>
      </c>
      <c r="J621" s="80">
        <v>0</v>
      </c>
      <c r="K621" s="80">
        <v>81</v>
      </c>
      <c r="L621" s="80">
        <v>7</v>
      </c>
      <c r="M621" s="11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116"/>
      <c r="Z621" s="3"/>
      <c r="AA621" s="3"/>
      <c r="AB621" s="3"/>
      <c r="AC621" s="3"/>
      <c r="AD621" s="3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M621" s="74"/>
      <c r="BT621" s="7"/>
      <c r="BU621" s="7"/>
      <c r="BV621" s="7"/>
      <c r="BW621" s="7"/>
      <c r="BX621" s="7"/>
      <c r="CA621" s="7"/>
      <c r="CB621" s="7"/>
      <c r="CC621" s="7"/>
      <c r="CD621" s="7"/>
      <c r="CE621" s="7"/>
      <c r="CF621" s="7"/>
      <c r="CG621" s="7"/>
    </row>
    <row r="622" spans="1:85" s="1" customFormat="1" x14ac:dyDescent="0.3">
      <c r="A622" s="7"/>
      <c r="C622" s="3">
        <v>51</v>
      </c>
      <c r="D622" s="3">
        <v>24886</v>
      </c>
      <c r="E622" s="3">
        <v>5374</v>
      </c>
      <c r="F622" s="3">
        <v>0</v>
      </c>
      <c r="G622" s="3">
        <v>738</v>
      </c>
      <c r="H622" s="3">
        <v>0</v>
      </c>
      <c r="I622" s="3">
        <v>0</v>
      </c>
      <c r="J622" s="80">
        <v>0</v>
      </c>
      <c r="K622" s="80">
        <v>87</v>
      </c>
      <c r="L622" s="80">
        <v>8</v>
      </c>
      <c r="M622" s="11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116"/>
      <c r="Z622" s="3"/>
      <c r="AA622" s="3"/>
      <c r="AB622" s="3"/>
      <c r="AC622" s="3"/>
      <c r="AD622" s="3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M622" s="74"/>
      <c r="BT622" s="7"/>
      <c r="BU622" s="7"/>
      <c r="BV622" s="7"/>
      <c r="BW622" s="7"/>
      <c r="BX622" s="7"/>
      <c r="CA622" s="7"/>
      <c r="CB622" s="7"/>
      <c r="CC622" s="7"/>
      <c r="CD622" s="7"/>
      <c r="CE622" s="7"/>
      <c r="CF622" s="7"/>
      <c r="CG622" s="7"/>
    </row>
    <row r="623" spans="1:85" s="1" customFormat="1" x14ac:dyDescent="0.3">
      <c r="A623" s="7"/>
      <c r="C623" s="3">
        <v>52</v>
      </c>
      <c r="D623" s="3">
        <v>24581</v>
      </c>
      <c r="E623" s="3">
        <v>5599</v>
      </c>
      <c r="F623" s="3">
        <v>0</v>
      </c>
      <c r="G623" s="3">
        <v>819</v>
      </c>
      <c r="H623" s="3">
        <v>0</v>
      </c>
      <c r="I623" s="3">
        <v>0</v>
      </c>
      <c r="J623" s="80">
        <v>0</v>
      </c>
      <c r="K623" s="80">
        <v>94</v>
      </c>
      <c r="L623" s="80">
        <v>8</v>
      </c>
      <c r="M623" s="11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116"/>
      <c r="Z623" s="3"/>
      <c r="AA623" s="3"/>
      <c r="AB623" s="3"/>
      <c r="AC623" s="3"/>
      <c r="AD623" s="3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M623" s="74"/>
      <c r="BT623" s="7"/>
      <c r="BU623" s="7"/>
      <c r="BV623" s="7"/>
      <c r="BW623" s="7"/>
      <c r="BX623" s="7"/>
      <c r="CA623" s="7"/>
      <c r="CB623" s="7"/>
      <c r="CC623" s="7"/>
      <c r="CD623" s="7"/>
      <c r="CE623" s="7"/>
      <c r="CF623" s="7"/>
      <c r="CG623" s="7"/>
    </row>
    <row r="624" spans="1:85" s="1" customFormat="1" x14ac:dyDescent="0.3">
      <c r="A624" s="7"/>
      <c r="C624" s="3">
        <v>53</v>
      </c>
      <c r="D624" s="3">
        <v>24291</v>
      </c>
      <c r="E624" s="3">
        <v>5799</v>
      </c>
      <c r="F624" s="3">
        <v>0</v>
      </c>
      <c r="G624" s="3">
        <v>908</v>
      </c>
      <c r="H624" s="3">
        <v>0</v>
      </c>
      <c r="I624" s="3">
        <v>0</v>
      </c>
      <c r="J624" s="80">
        <v>0</v>
      </c>
      <c r="K624" s="80">
        <v>99</v>
      </c>
      <c r="L624" s="80">
        <v>9</v>
      </c>
      <c r="M624" s="11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116"/>
      <c r="Z624" s="3"/>
      <c r="AA624" s="3"/>
      <c r="AB624" s="3"/>
      <c r="AC624" s="3"/>
      <c r="AD624" s="3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M624" s="74"/>
      <c r="BT624" s="7"/>
      <c r="BU624" s="7"/>
      <c r="BV624" s="7"/>
      <c r="BW624" s="7"/>
      <c r="BX624" s="7"/>
      <c r="CA624" s="7"/>
      <c r="CB624" s="7"/>
      <c r="CC624" s="7"/>
      <c r="CD624" s="7"/>
      <c r="CE624" s="7"/>
      <c r="CF624" s="7"/>
      <c r="CG624" s="7"/>
    </row>
    <row r="625" spans="1:85" s="1" customFormat="1" x14ac:dyDescent="0.3">
      <c r="A625" s="7"/>
      <c r="C625" s="3">
        <v>54</v>
      </c>
      <c r="D625" s="3">
        <v>24008</v>
      </c>
      <c r="E625" s="3">
        <v>5982</v>
      </c>
      <c r="F625" s="3">
        <v>0</v>
      </c>
      <c r="G625" s="3">
        <v>1008</v>
      </c>
      <c r="H625" s="3">
        <v>0</v>
      </c>
      <c r="I625" s="3">
        <v>0</v>
      </c>
      <c r="J625" s="80">
        <v>0</v>
      </c>
      <c r="K625" s="80">
        <v>105</v>
      </c>
      <c r="L625" s="80">
        <v>9</v>
      </c>
      <c r="M625" s="11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116"/>
      <c r="Z625" s="3"/>
      <c r="AA625" s="3"/>
      <c r="AB625" s="3"/>
      <c r="AC625" s="3"/>
      <c r="AD625" s="3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M625" s="74"/>
      <c r="BT625" s="7"/>
      <c r="BU625" s="7"/>
      <c r="BV625" s="7"/>
      <c r="BW625" s="7"/>
      <c r="BX625" s="7"/>
      <c r="CA625" s="7"/>
      <c r="CB625" s="7"/>
      <c r="CC625" s="7"/>
      <c r="CD625" s="7"/>
      <c r="CE625" s="7"/>
      <c r="CF625" s="7"/>
      <c r="CG625" s="7"/>
    </row>
    <row r="626" spans="1:85" s="1" customFormat="1" x14ac:dyDescent="0.3">
      <c r="A626" s="7"/>
      <c r="C626" s="3">
        <v>55</v>
      </c>
      <c r="D626" s="3">
        <v>23739</v>
      </c>
      <c r="E626" s="3">
        <v>6140</v>
      </c>
      <c r="F626" s="3">
        <v>0</v>
      </c>
      <c r="G626" s="3">
        <v>1119</v>
      </c>
      <c r="H626" s="3">
        <v>0</v>
      </c>
      <c r="I626" s="3">
        <v>0</v>
      </c>
      <c r="J626" s="80">
        <v>0</v>
      </c>
      <c r="K626" s="80">
        <v>111</v>
      </c>
      <c r="L626" s="80">
        <v>10</v>
      </c>
      <c r="M626" s="11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116"/>
      <c r="Z626" s="3"/>
      <c r="AA626" s="3"/>
      <c r="AB626" s="3"/>
      <c r="AC626" s="3"/>
      <c r="AD626" s="3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M626" s="74"/>
      <c r="BT626" s="7"/>
      <c r="BU626" s="7"/>
      <c r="BV626" s="7"/>
      <c r="BW626" s="7"/>
      <c r="BX626" s="7"/>
      <c r="CA626" s="7"/>
      <c r="CB626" s="7"/>
      <c r="CC626" s="7"/>
      <c r="CD626" s="7"/>
      <c r="CE626" s="7"/>
      <c r="CF626" s="7"/>
      <c r="CG626" s="7"/>
    </row>
    <row r="627" spans="1:85" s="1" customFormat="1" x14ac:dyDescent="0.3">
      <c r="A627" s="7"/>
      <c r="C627" s="3">
        <v>56</v>
      </c>
      <c r="D627" s="3">
        <v>23475</v>
      </c>
      <c r="E627" s="3">
        <v>6284</v>
      </c>
      <c r="F627" s="3">
        <v>0</v>
      </c>
      <c r="G627" s="3">
        <v>1239</v>
      </c>
      <c r="H627" s="3">
        <v>0</v>
      </c>
      <c r="I627" s="3">
        <v>0</v>
      </c>
      <c r="J627" s="80">
        <v>0</v>
      </c>
      <c r="K627" s="80">
        <v>116</v>
      </c>
      <c r="L627" s="80">
        <v>10</v>
      </c>
      <c r="M627" s="11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116"/>
      <c r="Z627" s="3"/>
      <c r="AA627" s="3"/>
      <c r="AB627" s="3"/>
      <c r="AC627" s="3"/>
      <c r="AD627" s="3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M627" s="74"/>
      <c r="BT627" s="7"/>
      <c r="BU627" s="7"/>
      <c r="BV627" s="7"/>
      <c r="BW627" s="7"/>
      <c r="BX627" s="7"/>
      <c r="CA627" s="7"/>
      <c r="CB627" s="7"/>
      <c r="CC627" s="7"/>
      <c r="CD627" s="7"/>
      <c r="CE627" s="7"/>
      <c r="CF627" s="7"/>
      <c r="CG627" s="7"/>
    </row>
    <row r="628" spans="1:85" s="1" customFormat="1" x14ac:dyDescent="0.3">
      <c r="A628" s="7"/>
      <c r="C628" s="3">
        <v>57</v>
      </c>
      <c r="D628" s="3">
        <v>23222</v>
      </c>
      <c r="E628" s="3">
        <v>6405</v>
      </c>
      <c r="F628" s="3">
        <v>0</v>
      </c>
      <c r="G628" s="3">
        <v>1371</v>
      </c>
      <c r="H628" s="3">
        <v>0</v>
      </c>
      <c r="I628" s="3">
        <v>0</v>
      </c>
      <c r="J628" s="80">
        <v>0</v>
      </c>
      <c r="K628" s="80">
        <v>119</v>
      </c>
      <c r="L628" s="80">
        <v>10</v>
      </c>
      <c r="M628" s="11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116"/>
      <c r="Z628" s="3"/>
      <c r="AA628" s="3"/>
      <c r="AB628" s="3"/>
      <c r="AC628" s="3"/>
      <c r="AD628" s="3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M628" s="74"/>
      <c r="BT628" s="7"/>
      <c r="BU628" s="7"/>
      <c r="BV628" s="7"/>
      <c r="BW628" s="7"/>
      <c r="BX628" s="7"/>
      <c r="CA628" s="7"/>
      <c r="CB628" s="7"/>
      <c r="CC628" s="7"/>
      <c r="CD628" s="7"/>
      <c r="CE628" s="7"/>
      <c r="CF628" s="7"/>
      <c r="CG628" s="7"/>
    </row>
    <row r="629" spans="1:85" s="1" customFormat="1" x14ac:dyDescent="0.3">
      <c r="A629" s="7"/>
      <c r="C629" s="3">
        <v>58</v>
      </c>
      <c r="D629" s="3">
        <v>22979</v>
      </c>
      <c r="E629" s="3">
        <v>6507</v>
      </c>
      <c r="F629" s="3">
        <v>0</v>
      </c>
      <c r="G629" s="3">
        <v>1513</v>
      </c>
      <c r="H629" s="3">
        <v>0</v>
      </c>
      <c r="I629" s="3">
        <v>0</v>
      </c>
      <c r="J629" s="80">
        <v>0</v>
      </c>
      <c r="K629" s="80">
        <v>123</v>
      </c>
      <c r="L629" s="80">
        <v>11</v>
      </c>
      <c r="M629" s="11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116"/>
      <c r="Z629" s="3"/>
      <c r="AA629" s="3"/>
      <c r="AB629" s="3"/>
      <c r="AC629" s="3"/>
      <c r="AD629" s="3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M629" s="74"/>
      <c r="BT629" s="7"/>
      <c r="BU629" s="7"/>
      <c r="BV629" s="7"/>
      <c r="BW629" s="7"/>
      <c r="BX629" s="7"/>
      <c r="CA629" s="7"/>
      <c r="CB629" s="7"/>
      <c r="CC629" s="7"/>
      <c r="CD629" s="7"/>
      <c r="CE629" s="7"/>
      <c r="CF629" s="7"/>
      <c r="CG629" s="7"/>
    </row>
    <row r="630" spans="1:85" s="1" customFormat="1" x14ac:dyDescent="0.3">
      <c r="A630" s="7"/>
      <c r="C630" s="3">
        <v>59</v>
      </c>
      <c r="D630" s="3">
        <v>22757</v>
      </c>
      <c r="E630" s="3">
        <v>6575</v>
      </c>
      <c r="F630" s="3">
        <v>0</v>
      </c>
      <c r="G630" s="3">
        <v>1667</v>
      </c>
      <c r="H630" s="3">
        <v>0</v>
      </c>
      <c r="I630" s="3">
        <v>0</v>
      </c>
      <c r="J630" s="80">
        <v>0</v>
      </c>
      <c r="K630" s="80">
        <v>127</v>
      </c>
      <c r="L630" s="80">
        <v>12</v>
      </c>
      <c r="M630" s="11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116"/>
      <c r="Z630" s="3"/>
      <c r="AA630" s="3"/>
      <c r="AB630" s="3"/>
      <c r="AC630" s="3"/>
      <c r="AD630" s="3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M630" s="74"/>
      <c r="BT630" s="7"/>
      <c r="BU630" s="7"/>
      <c r="BV630" s="7"/>
      <c r="BW630" s="7"/>
      <c r="BX630" s="7"/>
      <c r="CA630" s="7"/>
      <c r="CB630" s="7"/>
      <c r="CC630" s="7"/>
      <c r="CD630" s="7"/>
      <c r="CE630" s="7"/>
      <c r="CF630" s="7"/>
      <c r="CG630" s="7"/>
    </row>
    <row r="631" spans="1:85" s="1" customFormat="1" x14ac:dyDescent="0.3">
      <c r="A631" s="7"/>
      <c r="C631" s="3">
        <v>60</v>
      </c>
      <c r="D631" s="3">
        <v>22549</v>
      </c>
      <c r="E631" s="3">
        <v>6623</v>
      </c>
      <c r="F631" s="3">
        <v>0</v>
      </c>
      <c r="G631" s="3">
        <v>1826</v>
      </c>
      <c r="H631" s="3">
        <v>0</v>
      </c>
      <c r="I631" s="3">
        <v>0</v>
      </c>
      <c r="J631" s="80">
        <v>0</v>
      </c>
      <c r="K631" s="80">
        <v>130</v>
      </c>
      <c r="L631" s="80">
        <v>12</v>
      </c>
      <c r="M631" s="11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116"/>
      <c r="Z631" s="3"/>
      <c r="AA631" s="3"/>
      <c r="AB631" s="3"/>
      <c r="AC631" s="3"/>
      <c r="AD631" s="3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M631" s="74"/>
      <c r="BT631" s="7"/>
      <c r="BU631" s="7"/>
      <c r="BV631" s="7"/>
      <c r="BW631" s="7"/>
      <c r="BX631" s="7"/>
      <c r="CA631" s="7"/>
      <c r="CB631" s="7"/>
      <c r="CC631" s="7"/>
      <c r="CD631" s="7"/>
      <c r="CE631" s="7"/>
      <c r="CF631" s="7"/>
      <c r="CG631" s="7"/>
    </row>
    <row r="632" spans="1:85" s="1" customFormat="1" x14ac:dyDescent="0.3">
      <c r="A632" s="7"/>
      <c r="C632" s="3">
        <v>61</v>
      </c>
      <c r="D632" s="3">
        <v>22355</v>
      </c>
      <c r="E632" s="3">
        <v>6644</v>
      </c>
      <c r="F632" s="3">
        <v>0</v>
      </c>
      <c r="G632" s="3">
        <v>2000</v>
      </c>
      <c r="H632" s="3">
        <v>0</v>
      </c>
      <c r="I632" s="3">
        <v>0</v>
      </c>
      <c r="J632" s="80">
        <v>0</v>
      </c>
      <c r="K632" s="80">
        <v>133</v>
      </c>
      <c r="L632" s="80">
        <v>12</v>
      </c>
      <c r="M632" s="11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116"/>
      <c r="Z632" s="3"/>
      <c r="AA632" s="3"/>
      <c r="AB632" s="3"/>
      <c r="AC632" s="3"/>
      <c r="AD632" s="3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M632" s="74"/>
      <c r="BT632" s="7"/>
      <c r="BU632" s="7"/>
      <c r="BV632" s="7"/>
      <c r="BW632" s="7"/>
      <c r="BX632" s="7"/>
      <c r="CA632" s="7"/>
      <c r="CB632" s="7"/>
      <c r="CC632" s="7"/>
      <c r="CD632" s="7"/>
      <c r="CE632" s="7"/>
      <c r="CF632" s="7"/>
      <c r="CG632" s="7"/>
    </row>
    <row r="633" spans="1:85" s="1" customFormat="1" x14ac:dyDescent="0.3">
      <c r="A633" s="7"/>
      <c r="C633" s="3">
        <v>62</v>
      </c>
      <c r="D633" s="3">
        <v>22186</v>
      </c>
      <c r="E633" s="3">
        <v>6627</v>
      </c>
      <c r="F633" s="3">
        <v>0</v>
      </c>
      <c r="G633" s="3">
        <v>2186</v>
      </c>
      <c r="H633" s="3">
        <v>0</v>
      </c>
      <c r="I633" s="3">
        <v>0</v>
      </c>
      <c r="J633" s="80">
        <v>0</v>
      </c>
      <c r="K633" s="80">
        <v>135</v>
      </c>
      <c r="L633" s="80">
        <v>12</v>
      </c>
      <c r="M633" s="11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116"/>
      <c r="Z633" s="3"/>
      <c r="AA633" s="3"/>
      <c r="AB633" s="3"/>
      <c r="AC633" s="3"/>
      <c r="AD633" s="3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M633" s="74"/>
      <c r="BT633" s="7"/>
      <c r="BU633" s="7"/>
      <c r="BV633" s="7"/>
      <c r="BW633" s="7"/>
      <c r="BX633" s="7"/>
      <c r="CA633" s="7"/>
      <c r="CB633" s="7"/>
      <c r="CC633" s="7"/>
      <c r="CD633" s="7"/>
      <c r="CE633" s="7"/>
      <c r="CF633" s="7"/>
      <c r="CG633" s="7"/>
    </row>
    <row r="634" spans="1:85" s="1" customFormat="1" x14ac:dyDescent="0.3">
      <c r="A634" s="7"/>
      <c r="C634" s="3">
        <v>63</v>
      </c>
      <c r="D634" s="3">
        <v>22031</v>
      </c>
      <c r="E634" s="3">
        <v>6586</v>
      </c>
      <c r="F634" s="3">
        <v>0</v>
      </c>
      <c r="G634" s="3">
        <v>2381</v>
      </c>
      <c r="H634" s="3">
        <v>0</v>
      </c>
      <c r="I634" s="3">
        <v>0</v>
      </c>
      <c r="J634" s="80">
        <v>0</v>
      </c>
      <c r="K634" s="80">
        <v>136</v>
      </c>
      <c r="L634" s="80">
        <v>12</v>
      </c>
      <c r="M634" s="11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116"/>
      <c r="Z634" s="3"/>
      <c r="AA634" s="3"/>
      <c r="AB634" s="3"/>
      <c r="AC634" s="3"/>
      <c r="AD634" s="3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M634" s="74"/>
      <c r="BT634" s="7"/>
      <c r="BU634" s="7"/>
      <c r="BV634" s="7"/>
      <c r="BW634" s="7"/>
      <c r="BX634" s="7"/>
      <c r="CA634" s="7"/>
      <c r="CB634" s="7"/>
      <c r="CC634" s="7"/>
      <c r="CD634" s="7"/>
      <c r="CE634" s="7"/>
      <c r="CF634" s="7"/>
      <c r="CG634" s="7"/>
    </row>
    <row r="635" spans="1:85" s="1" customFormat="1" x14ac:dyDescent="0.3">
      <c r="A635" s="7"/>
      <c r="C635" s="3">
        <v>64</v>
      </c>
      <c r="D635" s="3">
        <v>21887</v>
      </c>
      <c r="E635" s="3">
        <v>6526</v>
      </c>
      <c r="F635" s="3">
        <v>0</v>
      </c>
      <c r="G635" s="3">
        <v>2586</v>
      </c>
      <c r="H635" s="3">
        <v>0</v>
      </c>
      <c r="I635" s="3">
        <v>0</v>
      </c>
      <c r="J635" s="80">
        <v>0</v>
      </c>
      <c r="K635" s="80">
        <v>138</v>
      </c>
      <c r="L635" s="80">
        <v>12</v>
      </c>
      <c r="M635" s="11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116"/>
      <c r="Z635" s="3"/>
      <c r="AA635" s="3"/>
      <c r="AB635" s="3"/>
      <c r="AC635" s="3"/>
      <c r="AD635" s="3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M635" s="74"/>
      <c r="BT635" s="7"/>
      <c r="BU635" s="7"/>
      <c r="BV635" s="7"/>
      <c r="BW635" s="7"/>
      <c r="BX635" s="7"/>
      <c r="CA635" s="7"/>
      <c r="CB635" s="7"/>
      <c r="CC635" s="7"/>
      <c r="CD635" s="7"/>
      <c r="CE635" s="7"/>
      <c r="CF635" s="7"/>
      <c r="CG635" s="7"/>
    </row>
    <row r="636" spans="1:85" s="1" customFormat="1" x14ac:dyDescent="0.3">
      <c r="A636" s="7"/>
      <c r="C636" s="3">
        <v>65</v>
      </c>
      <c r="D636" s="3">
        <v>21753</v>
      </c>
      <c r="E636" s="3">
        <v>6445</v>
      </c>
      <c r="F636" s="3">
        <v>0</v>
      </c>
      <c r="G636" s="3">
        <v>2801</v>
      </c>
      <c r="H636" s="3">
        <v>0</v>
      </c>
      <c r="I636" s="3">
        <v>0</v>
      </c>
      <c r="J636" s="80">
        <v>0</v>
      </c>
      <c r="K636" s="80">
        <v>138</v>
      </c>
      <c r="L636" s="80">
        <v>13</v>
      </c>
      <c r="M636" s="11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116"/>
      <c r="Z636" s="3"/>
      <c r="AA636" s="3"/>
      <c r="AB636" s="3"/>
      <c r="AC636" s="3"/>
      <c r="AD636" s="3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M636" s="74"/>
      <c r="BT636" s="7"/>
      <c r="BU636" s="7"/>
      <c r="BV636" s="7"/>
      <c r="BW636" s="7"/>
      <c r="BX636" s="7"/>
      <c r="CA636" s="7"/>
      <c r="CB636" s="7"/>
      <c r="CC636" s="7"/>
      <c r="CD636" s="7"/>
      <c r="CE636" s="7"/>
      <c r="CF636" s="7"/>
      <c r="CG636" s="7"/>
    </row>
    <row r="637" spans="1:85" s="1" customFormat="1" x14ac:dyDescent="0.3">
      <c r="A637" s="7"/>
      <c r="C637" s="3">
        <v>66</v>
      </c>
      <c r="D637" s="3">
        <v>21626</v>
      </c>
      <c r="E637" s="3">
        <v>6347</v>
      </c>
      <c r="F637" s="3">
        <v>0</v>
      </c>
      <c r="G637" s="3">
        <v>3026</v>
      </c>
      <c r="H637" s="3">
        <v>0</v>
      </c>
      <c r="I637" s="3">
        <v>0</v>
      </c>
      <c r="J637" s="80">
        <v>0</v>
      </c>
      <c r="K637" s="80">
        <v>137</v>
      </c>
      <c r="L637" s="80">
        <v>13</v>
      </c>
      <c r="M637" s="11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116"/>
      <c r="Z637" s="3"/>
      <c r="AA637" s="3"/>
      <c r="AB637" s="3"/>
      <c r="AC637" s="3"/>
      <c r="AD637" s="3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M637" s="74"/>
      <c r="BT637" s="7"/>
      <c r="BU637" s="7"/>
      <c r="BV637" s="7"/>
      <c r="BW637" s="7"/>
      <c r="BX637" s="7"/>
      <c r="CA637" s="7"/>
      <c r="CB637" s="7"/>
      <c r="CC637" s="7"/>
      <c r="CD637" s="7"/>
      <c r="CE637" s="7"/>
      <c r="CF637" s="7"/>
      <c r="CG637" s="7"/>
    </row>
    <row r="638" spans="1:85" s="1" customFormat="1" x14ac:dyDescent="0.3">
      <c r="A638" s="7"/>
      <c r="C638" s="3">
        <v>67</v>
      </c>
      <c r="D638" s="3">
        <v>21505</v>
      </c>
      <c r="E638" s="3">
        <v>6229</v>
      </c>
      <c r="F638" s="3">
        <v>0</v>
      </c>
      <c r="G638" s="3">
        <v>3264</v>
      </c>
      <c r="H638" s="3">
        <v>0</v>
      </c>
      <c r="I638" s="3">
        <v>0</v>
      </c>
      <c r="J638" s="80">
        <v>0</v>
      </c>
      <c r="K638" s="80">
        <v>136</v>
      </c>
      <c r="L638" s="80">
        <v>13</v>
      </c>
      <c r="M638" s="11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116"/>
      <c r="Z638" s="3"/>
      <c r="AA638" s="3"/>
      <c r="AB638" s="3"/>
      <c r="AC638" s="3"/>
      <c r="AD638" s="3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M638" s="74"/>
      <c r="BT638" s="7"/>
      <c r="BU638" s="7"/>
      <c r="BV638" s="7"/>
      <c r="BW638" s="7"/>
      <c r="BX638" s="7"/>
      <c r="CA638" s="7"/>
      <c r="CB638" s="7"/>
      <c r="CC638" s="7"/>
      <c r="CD638" s="7"/>
      <c r="CE638" s="7"/>
      <c r="CF638" s="7"/>
      <c r="CG638" s="7"/>
    </row>
    <row r="639" spans="1:85" s="1" customFormat="1" x14ac:dyDescent="0.3">
      <c r="A639" s="7"/>
      <c r="C639" s="3">
        <v>68</v>
      </c>
      <c r="D639" s="3">
        <v>21393</v>
      </c>
      <c r="E639" s="3">
        <v>6099</v>
      </c>
      <c r="F639" s="3">
        <v>0</v>
      </c>
      <c r="G639" s="3">
        <v>3506</v>
      </c>
      <c r="H639" s="3">
        <v>0</v>
      </c>
      <c r="I639" s="3">
        <v>0</v>
      </c>
      <c r="J639" s="80">
        <v>0</v>
      </c>
      <c r="K639" s="80">
        <v>134</v>
      </c>
      <c r="L639" s="80">
        <v>13</v>
      </c>
      <c r="M639" s="11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116"/>
      <c r="Z639" s="3"/>
      <c r="AA639" s="3"/>
      <c r="AB639" s="3"/>
      <c r="AC639" s="3"/>
      <c r="AD639" s="3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M639" s="74"/>
      <c r="BT639" s="7"/>
      <c r="BU639" s="7"/>
      <c r="BV639" s="7"/>
      <c r="BW639" s="7"/>
      <c r="BX639" s="7"/>
      <c r="CA639" s="7"/>
      <c r="CB639" s="7"/>
      <c r="CC639" s="7"/>
      <c r="CD639" s="7"/>
      <c r="CE639" s="7"/>
      <c r="CF639" s="7"/>
      <c r="CG639" s="7"/>
    </row>
    <row r="640" spans="1:85" s="1" customFormat="1" x14ac:dyDescent="0.3">
      <c r="A640" s="7"/>
      <c r="C640" s="3">
        <v>69</v>
      </c>
      <c r="D640" s="3">
        <v>21286</v>
      </c>
      <c r="E640" s="3">
        <v>5951</v>
      </c>
      <c r="F640" s="3">
        <v>0</v>
      </c>
      <c r="G640" s="3">
        <v>3761</v>
      </c>
      <c r="H640" s="3">
        <v>0</v>
      </c>
      <c r="I640" s="3">
        <v>0</v>
      </c>
      <c r="J640" s="80">
        <v>0</v>
      </c>
      <c r="K640" s="80">
        <v>131</v>
      </c>
      <c r="L640" s="80">
        <v>13</v>
      </c>
      <c r="M640" s="11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116"/>
      <c r="Z640" s="3"/>
      <c r="AA640" s="3"/>
      <c r="AB640" s="3"/>
      <c r="AC640" s="3"/>
      <c r="AD640" s="3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M640" s="74"/>
      <c r="BT640" s="7"/>
      <c r="BU640" s="7"/>
      <c r="BV640" s="7"/>
      <c r="BW640" s="7"/>
      <c r="BX640" s="7"/>
      <c r="CA640" s="7"/>
      <c r="CB640" s="7"/>
      <c r="CC640" s="7"/>
      <c r="CD640" s="7"/>
      <c r="CE640" s="7"/>
      <c r="CF640" s="7"/>
      <c r="CG640" s="7"/>
    </row>
    <row r="641" spans="1:85" s="1" customFormat="1" x14ac:dyDescent="0.3">
      <c r="A641" s="7"/>
      <c r="C641" s="3">
        <v>70</v>
      </c>
      <c r="D641" s="3">
        <v>21188</v>
      </c>
      <c r="E641" s="3">
        <v>5790</v>
      </c>
      <c r="F641" s="3">
        <v>0</v>
      </c>
      <c r="G641" s="3">
        <v>4021</v>
      </c>
      <c r="H641" s="3">
        <v>0</v>
      </c>
      <c r="I641" s="3">
        <v>0</v>
      </c>
      <c r="J641" s="80">
        <v>0</v>
      </c>
      <c r="K641" s="80">
        <v>128</v>
      </c>
      <c r="L641" s="80">
        <v>13</v>
      </c>
      <c r="M641" s="11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116"/>
      <c r="Z641" s="3"/>
      <c r="AA641" s="3"/>
      <c r="AB641" s="3"/>
      <c r="AC641" s="3"/>
      <c r="AD641" s="3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M641" s="74"/>
      <c r="BT641" s="7"/>
      <c r="BU641" s="7"/>
      <c r="BV641" s="7"/>
      <c r="BW641" s="7"/>
      <c r="BX641" s="7"/>
      <c r="CA641" s="7"/>
      <c r="CB641" s="7"/>
      <c r="CC641" s="7"/>
      <c r="CD641" s="7"/>
      <c r="CE641" s="7"/>
      <c r="CF641" s="7"/>
      <c r="CG641" s="7"/>
    </row>
    <row r="642" spans="1:85" s="1" customFormat="1" x14ac:dyDescent="0.3">
      <c r="A642" s="7"/>
      <c r="C642" s="3">
        <v>71</v>
      </c>
      <c r="D642" s="3">
        <v>21097</v>
      </c>
      <c r="E642" s="3">
        <v>5610</v>
      </c>
      <c r="F642" s="3">
        <v>0</v>
      </c>
      <c r="G642" s="3">
        <v>4291</v>
      </c>
      <c r="H642" s="3">
        <v>0</v>
      </c>
      <c r="I642" s="3">
        <v>0</v>
      </c>
      <c r="J642" s="80">
        <v>0</v>
      </c>
      <c r="K642" s="80">
        <v>125</v>
      </c>
      <c r="L642" s="80">
        <v>13</v>
      </c>
      <c r="M642" s="11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116"/>
      <c r="Z642" s="3"/>
      <c r="AA642" s="3"/>
      <c r="AB642" s="3"/>
      <c r="AC642" s="3"/>
      <c r="AD642" s="3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M642" s="74"/>
      <c r="BT642" s="7"/>
      <c r="BU642" s="7"/>
      <c r="BV642" s="7"/>
      <c r="BW642" s="7"/>
      <c r="BX642" s="7"/>
      <c r="CA642" s="7"/>
      <c r="CB642" s="7"/>
      <c r="CC642" s="7"/>
      <c r="CD642" s="7"/>
      <c r="CE642" s="7"/>
      <c r="CF642" s="7"/>
      <c r="CG642" s="7"/>
    </row>
    <row r="643" spans="1:85" s="1" customFormat="1" x14ac:dyDescent="0.3">
      <c r="A643" s="7"/>
      <c r="C643" s="3">
        <v>72</v>
      </c>
      <c r="D643" s="3">
        <v>21010</v>
      </c>
      <c r="E643" s="3">
        <v>5419</v>
      </c>
      <c r="F643" s="3">
        <v>0</v>
      </c>
      <c r="G643" s="3">
        <v>4569</v>
      </c>
      <c r="H643" s="3">
        <v>0</v>
      </c>
      <c r="I643" s="3">
        <v>0</v>
      </c>
      <c r="J643" s="80">
        <v>0</v>
      </c>
      <c r="K643" s="80">
        <v>120</v>
      </c>
      <c r="L643" s="80">
        <v>12</v>
      </c>
      <c r="M643" s="11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116"/>
      <c r="Z643" s="3"/>
      <c r="AA643" s="3"/>
      <c r="AB643" s="3"/>
      <c r="AC643" s="3"/>
      <c r="AD643" s="3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M643" s="74"/>
      <c r="BT643" s="7"/>
      <c r="BU643" s="7"/>
      <c r="BV643" s="7"/>
      <c r="BW643" s="7"/>
      <c r="BX643" s="7"/>
      <c r="CA643" s="7"/>
      <c r="CB643" s="7"/>
      <c r="CC643" s="7"/>
      <c r="CD643" s="7"/>
      <c r="CE643" s="7"/>
      <c r="CF643" s="7"/>
      <c r="CG643" s="7"/>
    </row>
    <row r="644" spans="1:85" s="1" customFormat="1" x14ac:dyDescent="0.3">
      <c r="A644" s="7"/>
      <c r="C644" s="3">
        <v>73</v>
      </c>
      <c r="D644" s="3">
        <v>20923</v>
      </c>
      <c r="E644" s="3">
        <v>5223</v>
      </c>
      <c r="F644" s="3">
        <v>0</v>
      </c>
      <c r="G644" s="3">
        <v>4852</v>
      </c>
      <c r="H644" s="3">
        <v>0</v>
      </c>
      <c r="I644" s="3">
        <v>0</v>
      </c>
      <c r="J644" s="80">
        <v>0</v>
      </c>
      <c r="K644" s="80">
        <v>116</v>
      </c>
      <c r="L644" s="80">
        <v>12</v>
      </c>
      <c r="M644" s="11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116"/>
      <c r="Z644" s="3"/>
      <c r="AA644" s="3"/>
      <c r="AB644" s="3"/>
      <c r="AC644" s="3"/>
      <c r="AD644" s="3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M644" s="74"/>
      <c r="BT644" s="7"/>
      <c r="BU644" s="7"/>
      <c r="BV644" s="7"/>
      <c r="BW644" s="7"/>
      <c r="BX644" s="7"/>
      <c r="CA644" s="7"/>
      <c r="CB644" s="7"/>
      <c r="CC644" s="7"/>
      <c r="CD644" s="7"/>
      <c r="CE644" s="7"/>
      <c r="CF644" s="7"/>
      <c r="CG644" s="7"/>
    </row>
    <row r="645" spans="1:85" s="1" customFormat="1" x14ac:dyDescent="0.3">
      <c r="A645" s="7"/>
      <c r="C645" s="3">
        <v>74</v>
      </c>
      <c r="D645" s="3">
        <v>20846</v>
      </c>
      <c r="E645" s="3">
        <v>5013</v>
      </c>
      <c r="F645" s="3">
        <v>0</v>
      </c>
      <c r="G645" s="3">
        <v>5138</v>
      </c>
      <c r="H645" s="3">
        <v>0</v>
      </c>
      <c r="I645" s="3">
        <v>0</v>
      </c>
      <c r="J645" s="80">
        <v>0</v>
      </c>
      <c r="K645" s="80">
        <v>112</v>
      </c>
      <c r="L645" s="80">
        <v>11</v>
      </c>
      <c r="M645" s="11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116"/>
      <c r="Z645" s="3"/>
      <c r="AA645" s="3"/>
      <c r="AB645" s="3"/>
      <c r="AC645" s="3"/>
      <c r="AD645" s="3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M645" s="74"/>
      <c r="BT645" s="7"/>
      <c r="BU645" s="7"/>
      <c r="BV645" s="7"/>
      <c r="BW645" s="7"/>
      <c r="BX645" s="7"/>
      <c r="CA645" s="7"/>
      <c r="CB645" s="7"/>
      <c r="CC645" s="7"/>
      <c r="CD645" s="7"/>
      <c r="CE645" s="7"/>
      <c r="CF645" s="7"/>
      <c r="CG645" s="7"/>
    </row>
    <row r="646" spans="1:85" s="1" customFormat="1" x14ac:dyDescent="0.3">
      <c r="A646" s="7"/>
      <c r="C646" s="3">
        <v>75</v>
      </c>
      <c r="D646" s="3">
        <v>20768</v>
      </c>
      <c r="E646" s="3">
        <v>4805</v>
      </c>
      <c r="F646" s="3">
        <v>0</v>
      </c>
      <c r="G646" s="3">
        <v>5425</v>
      </c>
      <c r="H646" s="3">
        <v>0</v>
      </c>
      <c r="I646" s="3">
        <v>0</v>
      </c>
      <c r="J646" s="80">
        <v>0</v>
      </c>
      <c r="K646" s="80">
        <v>107</v>
      </c>
      <c r="L646" s="80">
        <v>11</v>
      </c>
      <c r="M646" s="11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116"/>
      <c r="Z646" s="3"/>
      <c r="AA646" s="3"/>
      <c r="AB646" s="3"/>
      <c r="AC646" s="3"/>
      <c r="AD646" s="3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M646" s="74"/>
      <c r="BT646" s="7"/>
      <c r="BU646" s="7"/>
      <c r="BV646" s="7"/>
      <c r="BW646" s="7"/>
      <c r="BX646" s="7"/>
      <c r="CA646" s="7"/>
      <c r="CB646" s="7"/>
      <c r="CC646" s="7"/>
      <c r="CD646" s="7"/>
      <c r="CE646" s="7"/>
      <c r="CF646" s="7"/>
      <c r="CG646" s="7"/>
    </row>
    <row r="647" spans="1:85" s="1" customFormat="1" x14ac:dyDescent="0.3">
      <c r="A647" s="7"/>
      <c r="C647" s="3">
        <v>76</v>
      </c>
      <c r="D647" s="3">
        <v>20697</v>
      </c>
      <c r="E647" s="3">
        <v>4588</v>
      </c>
      <c r="F647" s="3">
        <v>0</v>
      </c>
      <c r="G647" s="3">
        <v>5713</v>
      </c>
      <c r="H647" s="3">
        <v>0</v>
      </c>
      <c r="I647" s="3">
        <v>0</v>
      </c>
      <c r="J647" s="80">
        <v>0</v>
      </c>
      <c r="K647" s="80">
        <v>101</v>
      </c>
      <c r="L647" s="80">
        <v>10</v>
      </c>
      <c r="M647" s="11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116"/>
      <c r="Z647" s="3"/>
      <c r="AA647" s="3"/>
      <c r="AB647" s="3"/>
      <c r="AC647" s="3"/>
      <c r="AD647" s="3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M647" s="74"/>
      <c r="BT647" s="7"/>
      <c r="BU647" s="7"/>
      <c r="BV647" s="7"/>
      <c r="BW647" s="7"/>
      <c r="BX647" s="7"/>
      <c r="CA647" s="7"/>
      <c r="CB647" s="7"/>
      <c r="CC647" s="7"/>
      <c r="CD647" s="7"/>
      <c r="CE647" s="7"/>
      <c r="CF647" s="7"/>
      <c r="CG647" s="7"/>
    </row>
    <row r="648" spans="1:85" s="1" customFormat="1" x14ac:dyDescent="0.3">
      <c r="A648" s="7"/>
      <c r="C648" s="3">
        <v>77</v>
      </c>
      <c r="D648" s="3">
        <v>20625</v>
      </c>
      <c r="E648" s="3">
        <v>4372</v>
      </c>
      <c r="F648" s="3">
        <v>0</v>
      </c>
      <c r="G648" s="3">
        <v>6001</v>
      </c>
      <c r="H648" s="3">
        <v>0</v>
      </c>
      <c r="I648" s="3">
        <v>0</v>
      </c>
      <c r="J648" s="80">
        <v>0</v>
      </c>
      <c r="K648" s="80">
        <v>97</v>
      </c>
      <c r="L648" s="80">
        <v>10</v>
      </c>
      <c r="M648" s="11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116"/>
      <c r="Z648" s="3"/>
      <c r="AA648" s="3"/>
      <c r="AB648" s="3"/>
      <c r="AC648" s="3"/>
      <c r="AD648" s="3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M648" s="74"/>
      <c r="BT648" s="7"/>
      <c r="BU648" s="7"/>
      <c r="BV648" s="7"/>
      <c r="BW648" s="7"/>
      <c r="BX648" s="7"/>
      <c r="CA648" s="7"/>
      <c r="CB648" s="7"/>
      <c r="CC648" s="7"/>
      <c r="CD648" s="7"/>
      <c r="CE648" s="7"/>
      <c r="CF648" s="7"/>
      <c r="CG648" s="7"/>
    </row>
    <row r="649" spans="1:85" s="1" customFormat="1" x14ac:dyDescent="0.3">
      <c r="A649" s="7"/>
      <c r="C649" s="3">
        <v>78</v>
      </c>
      <c r="D649" s="3">
        <v>20562</v>
      </c>
      <c r="E649" s="3">
        <v>4150</v>
      </c>
      <c r="F649" s="3">
        <v>0</v>
      </c>
      <c r="G649" s="3">
        <v>6286</v>
      </c>
      <c r="H649" s="3">
        <v>0</v>
      </c>
      <c r="I649" s="3">
        <v>0</v>
      </c>
      <c r="J649" s="80">
        <v>0</v>
      </c>
      <c r="K649" s="80">
        <v>92</v>
      </c>
      <c r="L649" s="80">
        <v>10</v>
      </c>
      <c r="M649" s="11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116"/>
      <c r="Z649" s="3"/>
      <c r="AA649" s="3"/>
      <c r="AB649" s="3"/>
      <c r="AC649" s="3"/>
      <c r="AD649" s="3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M649" s="74"/>
      <c r="BT649" s="7"/>
      <c r="BU649" s="7"/>
      <c r="BV649" s="7"/>
      <c r="BW649" s="7"/>
      <c r="BX649" s="7"/>
      <c r="CA649" s="7"/>
      <c r="CB649" s="7"/>
      <c r="CC649" s="7"/>
      <c r="CD649" s="7"/>
      <c r="CE649" s="7"/>
      <c r="CF649" s="7"/>
      <c r="CG649" s="7"/>
    </row>
    <row r="650" spans="1:85" x14ac:dyDescent="0.3">
      <c r="C650" s="1">
        <v>79</v>
      </c>
      <c r="D650" s="1">
        <v>20499</v>
      </c>
      <c r="E650" s="1">
        <v>3925</v>
      </c>
      <c r="F650" s="1">
        <v>0</v>
      </c>
      <c r="G650" s="1">
        <v>6574</v>
      </c>
      <c r="H650" s="1">
        <v>0</v>
      </c>
      <c r="I650" s="1">
        <v>0</v>
      </c>
      <c r="J650" s="5">
        <v>0</v>
      </c>
      <c r="K650" s="5">
        <v>86</v>
      </c>
      <c r="L650" s="5">
        <v>9</v>
      </c>
    </row>
    <row r="651" spans="1:85" x14ac:dyDescent="0.3">
      <c r="C651" s="1">
        <v>80</v>
      </c>
      <c r="D651" s="1">
        <v>20439</v>
      </c>
      <c r="E651" s="1">
        <v>3712</v>
      </c>
      <c r="F651" s="1">
        <v>0</v>
      </c>
      <c r="G651" s="1">
        <v>6847</v>
      </c>
      <c r="H651" s="1">
        <v>0</v>
      </c>
      <c r="I651" s="1">
        <v>0</v>
      </c>
      <c r="J651" s="5">
        <v>0</v>
      </c>
      <c r="K651" s="5">
        <v>82</v>
      </c>
      <c r="L651" s="5">
        <v>8</v>
      </c>
    </row>
    <row r="652" spans="1:85" x14ac:dyDescent="0.3">
      <c r="C652" s="1">
        <v>81</v>
      </c>
      <c r="D652" s="1">
        <v>20385</v>
      </c>
      <c r="E652" s="1">
        <v>3500</v>
      </c>
      <c r="F652" s="1">
        <v>0</v>
      </c>
      <c r="G652" s="1">
        <v>7113</v>
      </c>
      <c r="H652" s="1">
        <v>0</v>
      </c>
      <c r="I652" s="1">
        <v>0</v>
      </c>
      <c r="J652" s="5">
        <v>0</v>
      </c>
      <c r="K652" s="5">
        <v>76</v>
      </c>
      <c r="L652" s="5">
        <v>8</v>
      </c>
    </row>
    <row r="653" spans="1:85" x14ac:dyDescent="0.3">
      <c r="C653" s="1">
        <v>82</v>
      </c>
      <c r="D653" s="1">
        <v>20329</v>
      </c>
      <c r="E653" s="1">
        <v>3306</v>
      </c>
      <c r="F653" s="1">
        <v>0</v>
      </c>
      <c r="G653" s="1">
        <v>7363</v>
      </c>
      <c r="H653" s="1">
        <v>0</v>
      </c>
      <c r="I653" s="1">
        <v>0</v>
      </c>
      <c r="J653" s="5">
        <v>0</v>
      </c>
      <c r="K653" s="5">
        <v>72</v>
      </c>
      <c r="L653" s="5">
        <v>7</v>
      </c>
    </row>
    <row r="654" spans="1:85" x14ac:dyDescent="0.3">
      <c r="C654" s="1">
        <v>83</v>
      </c>
      <c r="D654" s="1">
        <v>20278</v>
      </c>
      <c r="E654" s="1">
        <v>3117</v>
      </c>
      <c r="F654" s="1">
        <v>0</v>
      </c>
      <c r="G654" s="1">
        <v>7603</v>
      </c>
      <c r="H654" s="1">
        <v>0</v>
      </c>
      <c r="I654" s="1">
        <v>0</v>
      </c>
      <c r="J654" s="5">
        <v>0</v>
      </c>
      <c r="K654" s="5">
        <v>67</v>
      </c>
      <c r="L654" s="5">
        <v>7</v>
      </c>
    </row>
    <row r="655" spans="1:85" x14ac:dyDescent="0.3">
      <c r="C655" s="1">
        <v>84</v>
      </c>
      <c r="D655" s="1">
        <v>20230</v>
      </c>
      <c r="E655" s="1">
        <v>2935</v>
      </c>
      <c r="F655" s="1">
        <v>0</v>
      </c>
      <c r="G655" s="1">
        <v>7833</v>
      </c>
      <c r="H655" s="1">
        <v>0</v>
      </c>
      <c r="I655" s="1">
        <v>0</v>
      </c>
      <c r="J655" s="5">
        <v>0</v>
      </c>
      <c r="K655" s="5">
        <v>64</v>
      </c>
      <c r="L655" s="5">
        <v>6</v>
      </c>
    </row>
    <row r="656" spans="1:85" x14ac:dyDescent="0.3">
      <c r="C656" s="1">
        <v>85</v>
      </c>
      <c r="D656" s="1">
        <v>20186</v>
      </c>
      <c r="E656" s="1">
        <v>2760</v>
      </c>
      <c r="F656" s="1">
        <v>0</v>
      </c>
      <c r="G656" s="1">
        <v>8052</v>
      </c>
      <c r="H656" s="1">
        <v>0</v>
      </c>
      <c r="I656" s="1">
        <v>0</v>
      </c>
      <c r="J656" s="5">
        <v>0</v>
      </c>
      <c r="K656" s="5">
        <v>61</v>
      </c>
      <c r="L656" s="5">
        <v>6</v>
      </c>
    </row>
    <row r="657" spans="3:12" x14ac:dyDescent="0.3">
      <c r="C657" s="1">
        <v>86</v>
      </c>
      <c r="D657" s="1">
        <v>20143</v>
      </c>
      <c r="E657" s="1">
        <v>2594</v>
      </c>
      <c r="F657" s="1">
        <v>0</v>
      </c>
      <c r="G657" s="1">
        <v>8261</v>
      </c>
      <c r="H657" s="1">
        <v>0</v>
      </c>
      <c r="I657" s="1">
        <v>0</v>
      </c>
      <c r="J657" s="5">
        <v>0</v>
      </c>
      <c r="K657" s="5">
        <v>57</v>
      </c>
      <c r="L657" s="5">
        <v>5</v>
      </c>
    </row>
    <row r="658" spans="3:12" x14ac:dyDescent="0.3">
      <c r="C658" s="1">
        <v>87</v>
      </c>
      <c r="D658" s="1">
        <v>20101</v>
      </c>
      <c r="E658" s="1">
        <v>2439</v>
      </c>
      <c r="F658" s="1">
        <v>0</v>
      </c>
      <c r="G658" s="1">
        <v>8458</v>
      </c>
      <c r="H658" s="1">
        <v>0</v>
      </c>
      <c r="I658" s="1">
        <v>0</v>
      </c>
      <c r="J658" s="5">
        <v>0</v>
      </c>
      <c r="K658" s="5">
        <v>53</v>
      </c>
      <c r="L658" s="5">
        <v>5</v>
      </c>
    </row>
    <row r="659" spans="3:12" x14ac:dyDescent="0.3">
      <c r="C659" s="1">
        <v>88</v>
      </c>
      <c r="D659" s="1">
        <v>20061</v>
      </c>
      <c r="E659" s="1">
        <v>2291</v>
      </c>
      <c r="F659" s="1">
        <v>0</v>
      </c>
      <c r="G659" s="1">
        <v>8646</v>
      </c>
      <c r="H659" s="1">
        <v>0</v>
      </c>
      <c r="I659" s="1">
        <v>0</v>
      </c>
      <c r="J659" s="5">
        <v>0</v>
      </c>
      <c r="K659" s="5">
        <v>49</v>
      </c>
      <c r="L659" s="5">
        <v>5</v>
      </c>
    </row>
    <row r="660" spans="3:12" x14ac:dyDescent="0.3">
      <c r="C660" s="1">
        <v>89</v>
      </c>
      <c r="D660" s="1">
        <v>20026</v>
      </c>
      <c r="E660" s="1">
        <v>2146</v>
      </c>
      <c r="F660" s="1">
        <v>0</v>
      </c>
      <c r="G660" s="1">
        <v>8825</v>
      </c>
      <c r="H660" s="1">
        <v>0</v>
      </c>
      <c r="I660" s="1">
        <v>0</v>
      </c>
      <c r="J660" s="5">
        <v>0</v>
      </c>
      <c r="K660" s="5">
        <v>46</v>
      </c>
      <c r="L660" s="5">
        <v>4</v>
      </c>
    </row>
    <row r="661" spans="3:12" x14ac:dyDescent="0.3">
      <c r="C661" s="1">
        <v>90</v>
      </c>
      <c r="D661" s="1">
        <v>19995</v>
      </c>
      <c r="E661" s="1">
        <v>2016</v>
      </c>
      <c r="F661" s="1">
        <v>0</v>
      </c>
      <c r="G661" s="1">
        <v>8987</v>
      </c>
      <c r="H661" s="1">
        <v>0</v>
      </c>
      <c r="I661" s="1">
        <v>0</v>
      </c>
      <c r="J661" s="5">
        <v>0</v>
      </c>
      <c r="K661" s="5">
        <v>43</v>
      </c>
      <c r="L661" s="5">
        <v>3</v>
      </c>
    </row>
    <row r="662" spans="3:12" x14ac:dyDescent="0.3">
      <c r="C662" s="1">
        <v>91</v>
      </c>
      <c r="D662" s="1">
        <v>19962</v>
      </c>
      <c r="E662" s="1">
        <v>1897</v>
      </c>
      <c r="F662" s="1">
        <v>0</v>
      </c>
      <c r="G662" s="1">
        <v>9138</v>
      </c>
      <c r="H662" s="1">
        <v>0</v>
      </c>
      <c r="I662" s="1">
        <v>0</v>
      </c>
      <c r="J662" s="5">
        <v>0</v>
      </c>
      <c r="K662" s="5">
        <v>41</v>
      </c>
      <c r="L662" s="5">
        <v>3</v>
      </c>
    </row>
    <row r="663" spans="3:12" x14ac:dyDescent="0.3">
      <c r="C663" s="1">
        <v>92</v>
      </c>
      <c r="D663" s="1">
        <v>19932</v>
      </c>
      <c r="E663" s="1">
        <v>1785</v>
      </c>
      <c r="F663" s="1">
        <v>0</v>
      </c>
      <c r="G663" s="1">
        <v>9280</v>
      </c>
      <c r="H663" s="1">
        <v>0</v>
      </c>
      <c r="I663" s="1">
        <v>0</v>
      </c>
      <c r="J663" s="5">
        <v>0</v>
      </c>
      <c r="K663" s="5">
        <v>39</v>
      </c>
      <c r="L663" s="5">
        <v>3</v>
      </c>
    </row>
    <row r="664" spans="3:12" x14ac:dyDescent="0.3">
      <c r="C664" s="1">
        <v>93</v>
      </c>
      <c r="D664" s="1">
        <v>19904</v>
      </c>
      <c r="E664" s="1">
        <v>1687</v>
      </c>
      <c r="F664" s="1">
        <v>0</v>
      </c>
      <c r="G664" s="1">
        <v>9407</v>
      </c>
      <c r="H664" s="1">
        <v>0</v>
      </c>
      <c r="I664" s="1">
        <v>0</v>
      </c>
      <c r="J664" s="5">
        <v>0</v>
      </c>
      <c r="K664" s="5">
        <v>37</v>
      </c>
      <c r="L664" s="5">
        <v>3</v>
      </c>
    </row>
    <row r="665" spans="3:12" x14ac:dyDescent="0.3">
      <c r="C665" s="1">
        <v>94</v>
      </c>
      <c r="D665" s="1">
        <v>19877</v>
      </c>
      <c r="E665" s="1">
        <v>1598</v>
      </c>
      <c r="F665" s="1">
        <v>0</v>
      </c>
      <c r="G665" s="1">
        <v>9523</v>
      </c>
      <c r="H665" s="1">
        <v>0</v>
      </c>
      <c r="I665" s="1">
        <v>0</v>
      </c>
      <c r="J665" s="5">
        <v>0</v>
      </c>
      <c r="K665" s="5">
        <v>35</v>
      </c>
      <c r="L665" s="5">
        <v>3</v>
      </c>
    </row>
    <row r="666" spans="3:12" x14ac:dyDescent="0.3">
      <c r="C666" s="1">
        <v>95</v>
      </c>
      <c r="D666" s="1">
        <v>19849</v>
      </c>
      <c r="E666" s="1">
        <v>1514</v>
      </c>
      <c r="F666" s="1">
        <v>0</v>
      </c>
      <c r="G666" s="1">
        <v>9635</v>
      </c>
      <c r="H666" s="1">
        <v>0</v>
      </c>
      <c r="I666" s="1">
        <v>0</v>
      </c>
      <c r="J666" s="5">
        <v>0</v>
      </c>
      <c r="K666" s="5">
        <v>33</v>
      </c>
      <c r="L666" s="5">
        <v>3</v>
      </c>
    </row>
    <row r="667" spans="3:12" x14ac:dyDescent="0.3">
      <c r="C667" s="1">
        <v>96</v>
      </c>
      <c r="D667" s="1">
        <v>19825</v>
      </c>
      <c r="E667" s="1">
        <v>1430</v>
      </c>
      <c r="F667" s="1">
        <v>0</v>
      </c>
      <c r="G667" s="1">
        <v>9742</v>
      </c>
      <c r="H667" s="1">
        <v>0</v>
      </c>
      <c r="I667" s="1">
        <v>0</v>
      </c>
      <c r="J667" s="5">
        <v>0</v>
      </c>
      <c r="K667" s="5">
        <v>30</v>
      </c>
      <c r="L667" s="5">
        <v>2</v>
      </c>
    </row>
    <row r="668" spans="3:12" x14ac:dyDescent="0.3">
      <c r="C668" s="1">
        <v>97</v>
      </c>
      <c r="D668" s="1">
        <v>19801</v>
      </c>
      <c r="E668" s="1">
        <v>1355</v>
      </c>
      <c r="F668" s="1">
        <v>0</v>
      </c>
      <c r="G668" s="1">
        <v>9841</v>
      </c>
      <c r="H668" s="1">
        <v>0</v>
      </c>
      <c r="I668" s="1">
        <v>0</v>
      </c>
      <c r="J668" s="5">
        <v>0</v>
      </c>
      <c r="K668" s="5">
        <v>28</v>
      </c>
      <c r="L668" s="5">
        <v>2</v>
      </c>
    </row>
    <row r="669" spans="3:12" x14ac:dyDescent="0.3">
      <c r="C669" s="1">
        <v>98</v>
      </c>
      <c r="D669" s="1">
        <v>19779</v>
      </c>
      <c r="E669" s="1">
        <v>1283</v>
      </c>
      <c r="F669" s="1">
        <v>0</v>
      </c>
      <c r="G669" s="1">
        <v>9936</v>
      </c>
      <c r="H669" s="1">
        <v>0</v>
      </c>
      <c r="I669" s="1">
        <v>0</v>
      </c>
      <c r="J669" s="5">
        <v>0</v>
      </c>
      <c r="K669" s="5">
        <v>26</v>
      </c>
      <c r="L669" s="5">
        <v>2</v>
      </c>
    </row>
    <row r="670" spans="3:12" x14ac:dyDescent="0.3">
      <c r="C670" s="1">
        <v>99</v>
      </c>
      <c r="D670" s="1">
        <v>19760</v>
      </c>
      <c r="E670" s="1">
        <v>1214</v>
      </c>
      <c r="F670" s="1">
        <v>0</v>
      </c>
      <c r="G670" s="1">
        <v>10024</v>
      </c>
      <c r="H670" s="1">
        <v>0</v>
      </c>
      <c r="I670" s="1">
        <v>0</v>
      </c>
      <c r="J670" s="5">
        <v>0</v>
      </c>
      <c r="K670" s="5">
        <v>25</v>
      </c>
      <c r="L670" s="5">
        <v>2</v>
      </c>
    </row>
    <row r="671" spans="3:12" x14ac:dyDescent="0.3">
      <c r="C671" s="1">
        <v>100</v>
      </c>
      <c r="D671" s="1">
        <v>19743</v>
      </c>
      <c r="E671" s="1">
        <v>1151</v>
      </c>
      <c r="F671" s="1">
        <v>0</v>
      </c>
      <c r="G671" s="1">
        <v>10104</v>
      </c>
      <c r="H671" s="1">
        <v>0</v>
      </c>
      <c r="I671" s="1">
        <v>0</v>
      </c>
      <c r="J671" s="5">
        <v>0</v>
      </c>
      <c r="K671" s="5">
        <v>23</v>
      </c>
      <c r="L671" s="5">
        <v>2</v>
      </c>
    </row>
    <row r="672" spans="3:12" x14ac:dyDescent="0.3">
      <c r="C672" s="1">
        <v>101</v>
      </c>
      <c r="D672" s="1">
        <v>19723</v>
      </c>
      <c r="E672" s="1">
        <v>1094</v>
      </c>
      <c r="F672" s="1">
        <v>0</v>
      </c>
      <c r="G672" s="1">
        <v>10180</v>
      </c>
      <c r="H672" s="1">
        <v>0</v>
      </c>
      <c r="I672" s="1">
        <v>0</v>
      </c>
      <c r="J672" s="5">
        <v>0</v>
      </c>
      <c r="K672" s="5">
        <v>22</v>
      </c>
      <c r="L672" s="5">
        <v>2</v>
      </c>
    </row>
    <row r="673" spans="3:12" x14ac:dyDescent="0.3">
      <c r="C673" s="1">
        <v>102</v>
      </c>
      <c r="D673" s="1">
        <v>19706</v>
      </c>
      <c r="E673" s="1">
        <v>1035</v>
      </c>
      <c r="F673" s="1">
        <v>0</v>
      </c>
      <c r="G673" s="1">
        <v>10256</v>
      </c>
      <c r="H673" s="1">
        <v>0</v>
      </c>
      <c r="I673" s="1">
        <v>0</v>
      </c>
      <c r="J673" s="5">
        <v>0</v>
      </c>
      <c r="K673" s="5">
        <v>21</v>
      </c>
      <c r="L673" s="5">
        <v>2</v>
      </c>
    </row>
    <row r="674" spans="3:12" x14ac:dyDescent="0.3">
      <c r="C674" s="1">
        <v>103</v>
      </c>
      <c r="D674" s="1">
        <v>19690</v>
      </c>
      <c r="E674" s="1">
        <v>980</v>
      </c>
      <c r="F674" s="1">
        <v>0</v>
      </c>
      <c r="G674" s="1">
        <v>10328</v>
      </c>
      <c r="H674" s="1">
        <v>0</v>
      </c>
      <c r="I674" s="1">
        <v>0</v>
      </c>
      <c r="J674" s="5">
        <v>0</v>
      </c>
      <c r="K674" s="5">
        <v>19</v>
      </c>
      <c r="L674" s="5">
        <v>2</v>
      </c>
    </row>
    <row r="675" spans="3:12" x14ac:dyDescent="0.3">
      <c r="C675" s="1">
        <v>104</v>
      </c>
      <c r="D675" s="1">
        <v>19675</v>
      </c>
      <c r="E675" s="1">
        <v>927</v>
      </c>
      <c r="F675" s="1">
        <v>0</v>
      </c>
      <c r="G675" s="1">
        <v>10395</v>
      </c>
      <c r="H675" s="1">
        <v>0</v>
      </c>
      <c r="I675" s="1">
        <v>1</v>
      </c>
      <c r="J675" s="5">
        <v>0</v>
      </c>
      <c r="K675" s="5">
        <v>18</v>
      </c>
      <c r="L675" s="5">
        <v>1</v>
      </c>
    </row>
    <row r="676" spans="3:12" x14ac:dyDescent="0.3">
      <c r="C676" s="1">
        <v>105</v>
      </c>
      <c r="D676" s="1">
        <v>19662</v>
      </c>
      <c r="E676" s="1">
        <v>878</v>
      </c>
      <c r="F676" s="1">
        <v>0</v>
      </c>
      <c r="G676" s="1">
        <v>10458</v>
      </c>
      <c r="H676" s="1">
        <v>0</v>
      </c>
      <c r="I676" s="1">
        <v>1</v>
      </c>
      <c r="J676" s="5">
        <v>0</v>
      </c>
      <c r="K676" s="5">
        <v>17</v>
      </c>
      <c r="L676" s="5">
        <v>1</v>
      </c>
    </row>
    <row r="677" spans="3:12" x14ac:dyDescent="0.3">
      <c r="C677" s="1">
        <v>106</v>
      </c>
      <c r="D677" s="1">
        <v>19649</v>
      </c>
      <c r="E677" s="1">
        <v>828</v>
      </c>
      <c r="F677" s="1">
        <v>0</v>
      </c>
      <c r="G677" s="1">
        <v>10521</v>
      </c>
      <c r="H677" s="1">
        <v>0</v>
      </c>
      <c r="I677" s="1">
        <v>1</v>
      </c>
      <c r="J677" s="5">
        <v>0</v>
      </c>
      <c r="K677" s="5">
        <v>16</v>
      </c>
      <c r="L677" s="5">
        <v>1</v>
      </c>
    </row>
    <row r="678" spans="3:12" x14ac:dyDescent="0.3">
      <c r="C678" s="1">
        <v>107</v>
      </c>
      <c r="D678" s="1">
        <v>19637</v>
      </c>
      <c r="E678" s="1">
        <v>785</v>
      </c>
      <c r="F678" s="1">
        <v>0</v>
      </c>
      <c r="G678" s="1">
        <v>10575</v>
      </c>
      <c r="H678" s="1">
        <v>0</v>
      </c>
      <c r="I678" s="1">
        <v>1</v>
      </c>
      <c r="J678" s="5">
        <v>0</v>
      </c>
      <c r="K678" s="5">
        <v>15</v>
      </c>
      <c r="L678" s="5">
        <v>1</v>
      </c>
    </row>
    <row r="679" spans="3:12" x14ac:dyDescent="0.3">
      <c r="C679" s="1">
        <v>108</v>
      </c>
      <c r="D679" s="1">
        <v>19625</v>
      </c>
      <c r="E679" s="1">
        <v>739</v>
      </c>
      <c r="F679" s="1">
        <v>0</v>
      </c>
      <c r="G679" s="1">
        <v>10634</v>
      </c>
      <c r="H679" s="1">
        <v>0</v>
      </c>
      <c r="I679" s="1">
        <v>1</v>
      </c>
      <c r="J679" s="5">
        <v>0</v>
      </c>
      <c r="K679" s="5">
        <v>15</v>
      </c>
      <c r="L679" s="5">
        <v>1</v>
      </c>
    </row>
    <row r="680" spans="3:12" x14ac:dyDescent="0.3">
      <c r="C680" s="1">
        <v>109</v>
      </c>
      <c r="D680" s="1">
        <v>19615</v>
      </c>
      <c r="E680" s="1">
        <v>697</v>
      </c>
      <c r="F680" s="1">
        <v>0</v>
      </c>
      <c r="G680" s="1">
        <v>10686</v>
      </c>
      <c r="H680" s="1">
        <v>0</v>
      </c>
      <c r="I680" s="1">
        <v>1</v>
      </c>
      <c r="J680" s="5">
        <v>0</v>
      </c>
      <c r="K680" s="5">
        <v>14</v>
      </c>
      <c r="L680" s="5">
        <v>1</v>
      </c>
    </row>
    <row r="681" spans="3:12" x14ac:dyDescent="0.3">
      <c r="C681" s="1">
        <v>110</v>
      </c>
      <c r="D681" s="1">
        <v>19604</v>
      </c>
      <c r="E681" s="1">
        <v>658</v>
      </c>
      <c r="F681" s="1">
        <v>0</v>
      </c>
      <c r="G681" s="1">
        <v>10735</v>
      </c>
      <c r="H681" s="1">
        <v>0</v>
      </c>
      <c r="I681" s="1">
        <v>1</v>
      </c>
      <c r="J681" s="5">
        <v>0</v>
      </c>
      <c r="K681" s="5">
        <v>13</v>
      </c>
      <c r="L681" s="5">
        <v>1</v>
      </c>
    </row>
    <row r="682" spans="3:12" x14ac:dyDescent="0.3">
      <c r="C682" s="1">
        <v>111</v>
      </c>
      <c r="D682" s="1">
        <v>19594</v>
      </c>
      <c r="E682" s="1">
        <v>621</v>
      </c>
      <c r="F682" s="1">
        <v>0</v>
      </c>
      <c r="G682" s="1">
        <v>10783</v>
      </c>
      <c r="H682" s="1">
        <v>0</v>
      </c>
      <c r="I682" s="1">
        <v>1</v>
      </c>
      <c r="J682" s="5">
        <v>0</v>
      </c>
      <c r="K682" s="5">
        <v>13</v>
      </c>
      <c r="L682" s="5">
        <v>1</v>
      </c>
    </row>
    <row r="683" spans="3:12" x14ac:dyDescent="0.3">
      <c r="C683" s="1">
        <v>112</v>
      </c>
      <c r="D683" s="1">
        <v>19585</v>
      </c>
      <c r="E683" s="1">
        <v>587</v>
      </c>
      <c r="F683" s="1">
        <v>0</v>
      </c>
      <c r="G683" s="1">
        <v>10826</v>
      </c>
      <c r="H683" s="1">
        <v>0</v>
      </c>
      <c r="I683" s="1">
        <v>1</v>
      </c>
      <c r="J683" s="5">
        <v>0</v>
      </c>
      <c r="K683" s="5">
        <v>12</v>
      </c>
      <c r="L683" s="5">
        <v>1</v>
      </c>
    </row>
    <row r="684" spans="3:12" x14ac:dyDescent="0.3">
      <c r="C684" s="1">
        <v>113</v>
      </c>
      <c r="D684" s="1">
        <v>19577</v>
      </c>
      <c r="E684" s="1">
        <v>551</v>
      </c>
      <c r="F684" s="1">
        <v>0</v>
      </c>
      <c r="G684" s="1">
        <v>10869</v>
      </c>
      <c r="H684" s="1">
        <v>0</v>
      </c>
      <c r="I684" s="1">
        <v>1</v>
      </c>
      <c r="J684" s="5">
        <v>0</v>
      </c>
      <c r="K684" s="5">
        <v>11</v>
      </c>
      <c r="L684" s="5">
        <v>1</v>
      </c>
    </row>
    <row r="685" spans="3:12" x14ac:dyDescent="0.3">
      <c r="C685" s="1">
        <v>114</v>
      </c>
      <c r="D685" s="1">
        <v>19569</v>
      </c>
      <c r="E685" s="1">
        <v>520</v>
      </c>
      <c r="F685" s="1">
        <v>0</v>
      </c>
      <c r="G685" s="1">
        <v>10908</v>
      </c>
      <c r="H685" s="1">
        <v>0</v>
      </c>
      <c r="I685" s="1">
        <v>1</v>
      </c>
      <c r="J685" s="5">
        <v>0</v>
      </c>
      <c r="K685" s="5">
        <v>10</v>
      </c>
      <c r="L685" s="5">
        <v>1</v>
      </c>
    </row>
    <row r="686" spans="3:12" x14ac:dyDescent="0.3">
      <c r="C686" s="1">
        <v>115</v>
      </c>
      <c r="D686" s="1">
        <v>19561</v>
      </c>
      <c r="E686" s="1">
        <v>492</v>
      </c>
      <c r="F686" s="1">
        <v>0</v>
      </c>
      <c r="G686" s="1">
        <v>10944</v>
      </c>
      <c r="H686" s="1">
        <v>0</v>
      </c>
      <c r="I686" s="1">
        <v>1</v>
      </c>
      <c r="J686" s="5">
        <v>0</v>
      </c>
      <c r="K686" s="5">
        <v>10</v>
      </c>
      <c r="L686" s="5">
        <v>1</v>
      </c>
    </row>
    <row r="687" spans="3:12" x14ac:dyDescent="0.3">
      <c r="C687" s="1">
        <v>116</v>
      </c>
      <c r="D687" s="1">
        <v>19553</v>
      </c>
      <c r="E687" s="1">
        <v>465</v>
      </c>
      <c r="F687" s="1">
        <v>0</v>
      </c>
      <c r="G687" s="1">
        <v>10979</v>
      </c>
      <c r="H687" s="1">
        <v>0</v>
      </c>
      <c r="I687" s="1">
        <v>1</v>
      </c>
      <c r="J687" s="5">
        <v>0</v>
      </c>
      <c r="K687" s="5">
        <v>9</v>
      </c>
      <c r="L687" s="5">
        <v>0</v>
      </c>
    </row>
    <row r="688" spans="3:12" x14ac:dyDescent="0.3">
      <c r="C688" s="1">
        <v>117</v>
      </c>
      <c r="D688" s="1">
        <v>19547</v>
      </c>
      <c r="E688" s="1">
        <v>435</v>
      </c>
      <c r="F688" s="1">
        <v>0</v>
      </c>
      <c r="G688" s="1">
        <v>11015</v>
      </c>
      <c r="H688" s="1">
        <v>0</v>
      </c>
      <c r="I688" s="1">
        <v>1</v>
      </c>
      <c r="J688" s="5">
        <v>0</v>
      </c>
      <c r="K688" s="5">
        <v>9</v>
      </c>
      <c r="L688" s="5">
        <v>0</v>
      </c>
    </row>
    <row r="689" spans="3:12" x14ac:dyDescent="0.3">
      <c r="C689" s="1">
        <v>118</v>
      </c>
      <c r="D689" s="1">
        <v>19541</v>
      </c>
      <c r="E689" s="1">
        <v>409</v>
      </c>
      <c r="F689" s="1">
        <v>0</v>
      </c>
      <c r="G689" s="1">
        <v>11047</v>
      </c>
      <c r="H689" s="1">
        <v>0</v>
      </c>
      <c r="I689" s="1">
        <v>1</v>
      </c>
      <c r="J689" s="5">
        <v>0</v>
      </c>
      <c r="K689" s="5">
        <v>9</v>
      </c>
      <c r="L689" s="5">
        <v>0</v>
      </c>
    </row>
    <row r="690" spans="3:12" x14ac:dyDescent="0.3">
      <c r="C690" s="1">
        <v>119</v>
      </c>
      <c r="D690" s="1">
        <v>19534</v>
      </c>
      <c r="E690" s="1">
        <v>385</v>
      </c>
      <c r="F690" s="1">
        <v>0</v>
      </c>
      <c r="G690" s="1">
        <v>11078</v>
      </c>
      <c r="H690" s="1">
        <v>0</v>
      </c>
      <c r="I690" s="1">
        <v>1</v>
      </c>
      <c r="J690" s="5">
        <v>0</v>
      </c>
      <c r="K690" s="5">
        <v>8</v>
      </c>
      <c r="L690" s="5">
        <v>0</v>
      </c>
    </row>
    <row r="691" spans="3:12" x14ac:dyDescent="0.3">
      <c r="C691" s="1">
        <v>120</v>
      </c>
      <c r="D691" s="1">
        <v>19529</v>
      </c>
      <c r="E691" s="1">
        <v>362</v>
      </c>
      <c r="F691" s="1">
        <v>0</v>
      </c>
      <c r="G691" s="1">
        <v>11106</v>
      </c>
      <c r="H691" s="1">
        <v>0</v>
      </c>
      <c r="I691" s="1">
        <v>1</v>
      </c>
      <c r="J691" s="5">
        <v>0</v>
      </c>
      <c r="K691" s="5">
        <v>7</v>
      </c>
      <c r="L691" s="5">
        <v>0</v>
      </c>
    </row>
    <row r="692" spans="3:12" x14ac:dyDescent="0.3">
      <c r="C692" s="1">
        <v>121</v>
      </c>
      <c r="D692" s="1">
        <v>19523</v>
      </c>
      <c r="E692" s="1">
        <v>342</v>
      </c>
      <c r="F692" s="1">
        <v>0</v>
      </c>
      <c r="G692" s="1">
        <v>11132</v>
      </c>
      <c r="H692" s="1">
        <v>0</v>
      </c>
      <c r="I692" s="1">
        <v>1</v>
      </c>
      <c r="J692" s="5">
        <v>0</v>
      </c>
      <c r="K692" s="5">
        <v>7</v>
      </c>
      <c r="L692" s="5">
        <v>0</v>
      </c>
    </row>
    <row r="693" spans="3:12" x14ac:dyDescent="0.3">
      <c r="C693" s="1">
        <v>122</v>
      </c>
      <c r="D693" s="1">
        <v>19518</v>
      </c>
      <c r="E693" s="1">
        <v>322</v>
      </c>
      <c r="F693" s="1">
        <v>0</v>
      </c>
      <c r="G693" s="1">
        <v>11157</v>
      </c>
      <c r="H693" s="1">
        <v>0</v>
      </c>
      <c r="I693" s="1">
        <v>1</v>
      </c>
      <c r="J693" s="5">
        <v>0</v>
      </c>
      <c r="K693" s="5">
        <v>7</v>
      </c>
      <c r="L693" s="5">
        <v>0</v>
      </c>
    </row>
    <row r="694" spans="3:12" x14ac:dyDescent="0.3">
      <c r="C694" s="1">
        <v>123</v>
      </c>
      <c r="D694" s="1">
        <v>19514</v>
      </c>
      <c r="E694" s="1">
        <v>304</v>
      </c>
      <c r="F694" s="1">
        <v>0</v>
      </c>
      <c r="G694" s="1">
        <v>11180</v>
      </c>
      <c r="H694" s="1">
        <v>0</v>
      </c>
      <c r="I694" s="1">
        <v>1</v>
      </c>
      <c r="J694" s="5">
        <v>0</v>
      </c>
      <c r="K694" s="5">
        <v>7</v>
      </c>
      <c r="L694" s="5">
        <v>0</v>
      </c>
    </row>
    <row r="695" spans="3:12" x14ac:dyDescent="0.3">
      <c r="C695" s="1">
        <v>124</v>
      </c>
      <c r="D695" s="1">
        <v>19509</v>
      </c>
      <c r="E695" s="1">
        <v>286</v>
      </c>
      <c r="F695" s="1">
        <v>0</v>
      </c>
      <c r="G695" s="1">
        <v>11203</v>
      </c>
      <c r="H695" s="1">
        <v>0</v>
      </c>
      <c r="I695" s="1">
        <v>1</v>
      </c>
      <c r="J695" s="5">
        <v>0</v>
      </c>
      <c r="K695" s="5">
        <v>6</v>
      </c>
      <c r="L695" s="5">
        <v>0</v>
      </c>
    </row>
    <row r="696" spans="3:12" x14ac:dyDescent="0.3">
      <c r="C696" s="1">
        <v>125</v>
      </c>
      <c r="D696" s="1">
        <v>19506</v>
      </c>
      <c r="E696" s="1">
        <v>269</v>
      </c>
      <c r="F696" s="1">
        <v>0</v>
      </c>
      <c r="G696" s="1">
        <v>11222</v>
      </c>
      <c r="H696" s="1">
        <v>0</v>
      </c>
      <c r="I696" s="1">
        <v>1</v>
      </c>
      <c r="J696" s="5">
        <v>0</v>
      </c>
      <c r="K696" s="5">
        <v>6</v>
      </c>
      <c r="L696" s="5">
        <v>0</v>
      </c>
    </row>
    <row r="697" spans="3:12" x14ac:dyDescent="0.3">
      <c r="C697" s="1">
        <v>126</v>
      </c>
      <c r="D697" s="1">
        <v>19503</v>
      </c>
      <c r="E697" s="1">
        <v>252</v>
      </c>
      <c r="F697" s="1">
        <v>0</v>
      </c>
      <c r="G697" s="1">
        <v>11243</v>
      </c>
      <c r="H697" s="1">
        <v>0</v>
      </c>
      <c r="I697" s="1">
        <v>1</v>
      </c>
      <c r="J697" s="5">
        <v>0</v>
      </c>
      <c r="K697" s="5">
        <v>5</v>
      </c>
      <c r="L697" s="5">
        <v>0</v>
      </c>
    </row>
    <row r="698" spans="3:12" x14ac:dyDescent="0.3">
      <c r="C698" s="1">
        <v>127</v>
      </c>
      <c r="D698" s="1">
        <v>19499</v>
      </c>
      <c r="E698" s="1">
        <v>237</v>
      </c>
      <c r="F698" s="1">
        <v>0</v>
      </c>
      <c r="G698" s="1">
        <v>11262</v>
      </c>
      <c r="H698" s="1">
        <v>0</v>
      </c>
      <c r="I698" s="1">
        <v>1</v>
      </c>
      <c r="J698" s="5">
        <v>0</v>
      </c>
      <c r="K698" s="5">
        <v>5</v>
      </c>
      <c r="L698" s="5">
        <v>0</v>
      </c>
    </row>
    <row r="699" spans="3:12" x14ac:dyDescent="0.3">
      <c r="C699" s="1">
        <v>128</v>
      </c>
      <c r="D699" s="1">
        <v>19496</v>
      </c>
      <c r="E699" s="1">
        <v>221</v>
      </c>
      <c r="F699" s="1">
        <v>0</v>
      </c>
      <c r="G699" s="1">
        <v>11280</v>
      </c>
      <c r="H699" s="1">
        <v>0</v>
      </c>
      <c r="I699" s="1">
        <v>1</v>
      </c>
      <c r="J699" s="5">
        <v>0</v>
      </c>
      <c r="K699" s="5">
        <v>5</v>
      </c>
      <c r="L699" s="5">
        <v>0</v>
      </c>
    </row>
    <row r="700" spans="3:12" x14ac:dyDescent="0.3">
      <c r="C700" s="1">
        <v>129</v>
      </c>
      <c r="D700" s="1">
        <v>19493</v>
      </c>
      <c r="E700" s="1">
        <v>207</v>
      </c>
      <c r="F700" s="1">
        <v>0</v>
      </c>
      <c r="G700" s="1">
        <v>11297</v>
      </c>
      <c r="H700" s="1">
        <v>0</v>
      </c>
      <c r="I700" s="1">
        <v>1</v>
      </c>
      <c r="J700" s="5">
        <v>0</v>
      </c>
      <c r="K700" s="5">
        <v>5</v>
      </c>
      <c r="L700" s="5">
        <v>0</v>
      </c>
    </row>
    <row r="701" spans="3:12" x14ac:dyDescent="0.3">
      <c r="C701" s="1">
        <v>130</v>
      </c>
      <c r="D701" s="1">
        <v>19490</v>
      </c>
      <c r="E701" s="1">
        <v>196</v>
      </c>
      <c r="F701" s="1">
        <v>0</v>
      </c>
      <c r="G701" s="1">
        <v>11312</v>
      </c>
      <c r="H701" s="1">
        <v>0</v>
      </c>
      <c r="I701" s="1">
        <v>1</v>
      </c>
      <c r="J701" s="5">
        <v>0</v>
      </c>
      <c r="K701" s="5">
        <v>5</v>
      </c>
      <c r="L701" s="5">
        <v>0</v>
      </c>
    </row>
    <row r="702" spans="3:12" x14ac:dyDescent="0.3">
      <c r="C702" s="1">
        <v>131</v>
      </c>
      <c r="D702" s="1">
        <v>19487</v>
      </c>
      <c r="E702" s="1">
        <v>184</v>
      </c>
      <c r="F702" s="1">
        <v>0</v>
      </c>
      <c r="G702" s="1">
        <v>11326</v>
      </c>
      <c r="H702" s="1">
        <v>0</v>
      </c>
      <c r="I702" s="1">
        <v>1</v>
      </c>
      <c r="J702" s="5">
        <v>0</v>
      </c>
      <c r="K702" s="5">
        <v>4</v>
      </c>
      <c r="L702" s="5">
        <v>0</v>
      </c>
    </row>
    <row r="703" spans="3:12" x14ac:dyDescent="0.3">
      <c r="C703" s="1">
        <v>132</v>
      </c>
      <c r="D703" s="1">
        <v>19485</v>
      </c>
      <c r="E703" s="1">
        <v>173</v>
      </c>
      <c r="F703" s="1">
        <v>0</v>
      </c>
      <c r="G703" s="1">
        <v>11340</v>
      </c>
      <c r="H703" s="1">
        <v>0</v>
      </c>
      <c r="I703" s="1">
        <v>1</v>
      </c>
      <c r="J703" s="5">
        <v>0</v>
      </c>
      <c r="K703" s="5">
        <v>4</v>
      </c>
      <c r="L703" s="5">
        <v>0</v>
      </c>
    </row>
    <row r="704" spans="3:12" x14ac:dyDescent="0.3">
      <c r="C704" s="1">
        <v>133</v>
      </c>
      <c r="D704" s="1">
        <v>19483</v>
      </c>
      <c r="E704" s="1">
        <v>163</v>
      </c>
      <c r="F704" s="1">
        <v>0</v>
      </c>
      <c r="G704" s="1">
        <v>11352</v>
      </c>
      <c r="H704" s="1">
        <v>0</v>
      </c>
      <c r="I704" s="1">
        <v>1</v>
      </c>
      <c r="J704" s="5">
        <v>0</v>
      </c>
      <c r="K704" s="5">
        <v>3</v>
      </c>
      <c r="L704" s="5">
        <v>0</v>
      </c>
    </row>
    <row r="705" spans="3:12" x14ac:dyDescent="0.3">
      <c r="C705" s="1">
        <v>134</v>
      </c>
      <c r="D705" s="1">
        <v>19480</v>
      </c>
      <c r="E705" s="1">
        <v>153</v>
      </c>
      <c r="F705" s="1">
        <v>0</v>
      </c>
      <c r="G705" s="1">
        <v>11365</v>
      </c>
      <c r="H705" s="1">
        <v>0</v>
      </c>
      <c r="I705" s="1">
        <v>1</v>
      </c>
      <c r="J705" s="5">
        <v>0</v>
      </c>
      <c r="K705" s="5">
        <v>3</v>
      </c>
      <c r="L705" s="5">
        <v>0</v>
      </c>
    </row>
    <row r="706" spans="3:12" x14ac:dyDescent="0.3">
      <c r="C706" s="1">
        <v>135</v>
      </c>
      <c r="D706" s="1">
        <v>19478</v>
      </c>
      <c r="E706" s="1">
        <v>144</v>
      </c>
      <c r="F706" s="1">
        <v>0</v>
      </c>
      <c r="G706" s="1">
        <v>11375</v>
      </c>
      <c r="H706" s="1">
        <v>0</v>
      </c>
      <c r="I706" s="1">
        <v>1</v>
      </c>
      <c r="J706" s="5">
        <v>0</v>
      </c>
      <c r="K706" s="5">
        <v>3</v>
      </c>
      <c r="L706" s="5">
        <v>0</v>
      </c>
    </row>
    <row r="707" spans="3:12" x14ac:dyDescent="0.3">
      <c r="C707" s="1">
        <v>136</v>
      </c>
      <c r="D707" s="1">
        <v>19477</v>
      </c>
      <c r="E707" s="1">
        <v>134</v>
      </c>
      <c r="F707" s="1">
        <v>0</v>
      </c>
      <c r="G707" s="1">
        <v>11387</v>
      </c>
      <c r="H707" s="1">
        <v>0</v>
      </c>
      <c r="I707" s="1">
        <v>1</v>
      </c>
      <c r="J707" s="5">
        <v>0</v>
      </c>
      <c r="K707" s="5">
        <v>3</v>
      </c>
      <c r="L707" s="5">
        <v>0</v>
      </c>
    </row>
    <row r="708" spans="3:12" x14ac:dyDescent="0.3">
      <c r="C708" s="1">
        <v>137</v>
      </c>
      <c r="D708" s="1">
        <v>19475</v>
      </c>
      <c r="E708" s="1">
        <v>126</v>
      </c>
      <c r="F708" s="1">
        <v>0</v>
      </c>
      <c r="G708" s="1">
        <v>11397</v>
      </c>
      <c r="H708" s="1">
        <v>0</v>
      </c>
      <c r="I708" s="1">
        <v>1</v>
      </c>
      <c r="J708" s="5">
        <v>0</v>
      </c>
      <c r="K708" s="5">
        <v>3</v>
      </c>
      <c r="L708" s="5">
        <v>0</v>
      </c>
    </row>
    <row r="709" spans="3:12" x14ac:dyDescent="0.3">
      <c r="C709" s="1">
        <v>138</v>
      </c>
      <c r="D709" s="1">
        <v>19473</v>
      </c>
      <c r="E709" s="1">
        <v>118</v>
      </c>
      <c r="F709" s="1">
        <v>0</v>
      </c>
      <c r="G709" s="1">
        <v>11406</v>
      </c>
      <c r="H709" s="1">
        <v>0</v>
      </c>
      <c r="I709" s="1">
        <v>1</v>
      </c>
      <c r="J709" s="5">
        <v>0</v>
      </c>
      <c r="K709" s="5">
        <v>2</v>
      </c>
      <c r="L709" s="5">
        <v>0</v>
      </c>
    </row>
    <row r="710" spans="3:12" x14ac:dyDescent="0.3">
      <c r="C710" s="1">
        <v>139</v>
      </c>
      <c r="D710" s="1">
        <v>19472</v>
      </c>
      <c r="E710" s="1">
        <v>111</v>
      </c>
      <c r="F710" s="1">
        <v>0</v>
      </c>
      <c r="G710" s="1">
        <v>11415</v>
      </c>
      <c r="H710" s="1">
        <v>0</v>
      </c>
      <c r="I710" s="1">
        <v>1</v>
      </c>
      <c r="J710" s="5">
        <v>0</v>
      </c>
      <c r="K710" s="5">
        <v>2</v>
      </c>
      <c r="L710" s="5">
        <v>0</v>
      </c>
    </row>
    <row r="711" spans="3:12" x14ac:dyDescent="0.3">
      <c r="C711" s="1">
        <v>140</v>
      </c>
      <c r="D711" s="1">
        <v>19470</v>
      </c>
      <c r="E711" s="1">
        <v>104</v>
      </c>
      <c r="F711" s="1">
        <v>0</v>
      </c>
      <c r="G711" s="1">
        <v>11424</v>
      </c>
      <c r="H711" s="1">
        <v>0</v>
      </c>
      <c r="I711" s="1">
        <v>1</v>
      </c>
      <c r="J711" s="5">
        <v>0</v>
      </c>
      <c r="K711" s="5">
        <v>2</v>
      </c>
      <c r="L711" s="5">
        <v>0</v>
      </c>
    </row>
    <row r="712" spans="3:12" x14ac:dyDescent="0.3">
      <c r="C712" s="1">
        <v>141</v>
      </c>
      <c r="D712" s="1">
        <v>19468</v>
      </c>
      <c r="E712" s="1">
        <v>98</v>
      </c>
      <c r="F712" s="1">
        <v>0</v>
      </c>
      <c r="G712" s="1">
        <v>11431</v>
      </c>
      <c r="H712" s="1">
        <v>0</v>
      </c>
      <c r="I712" s="1">
        <v>1</v>
      </c>
      <c r="J712" s="5">
        <v>0</v>
      </c>
      <c r="K712" s="5">
        <v>2</v>
      </c>
      <c r="L712" s="5">
        <v>0</v>
      </c>
    </row>
    <row r="713" spans="3:12" x14ac:dyDescent="0.3">
      <c r="C713" s="1">
        <v>142</v>
      </c>
      <c r="D713" s="1">
        <v>19467</v>
      </c>
      <c r="E713" s="1">
        <v>92</v>
      </c>
      <c r="F713" s="1">
        <v>0</v>
      </c>
      <c r="G713" s="1">
        <v>11438</v>
      </c>
      <c r="H713" s="1">
        <v>0</v>
      </c>
      <c r="I713" s="1">
        <v>1</v>
      </c>
      <c r="J713" s="5">
        <v>0</v>
      </c>
      <c r="K713" s="5">
        <v>2</v>
      </c>
      <c r="L713" s="5">
        <v>0</v>
      </c>
    </row>
    <row r="714" spans="3:12" x14ac:dyDescent="0.3">
      <c r="C714" s="1">
        <v>143</v>
      </c>
      <c r="D714" s="1">
        <v>19466</v>
      </c>
      <c r="E714" s="1">
        <v>86</v>
      </c>
      <c r="F714" s="1">
        <v>0</v>
      </c>
      <c r="G714" s="1">
        <v>11445</v>
      </c>
      <c r="H714" s="1">
        <v>0</v>
      </c>
      <c r="I714" s="1">
        <v>1</v>
      </c>
      <c r="J714" s="5">
        <v>0</v>
      </c>
      <c r="K714" s="5">
        <v>2</v>
      </c>
      <c r="L714" s="5">
        <v>0</v>
      </c>
    </row>
    <row r="715" spans="3:12" x14ac:dyDescent="0.3">
      <c r="C715" s="1">
        <v>144</v>
      </c>
      <c r="D715" s="1">
        <v>19465</v>
      </c>
      <c r="E715" s="1">
        <v>80</v>
      </c>
      <c r="F715" s="1">
        <v>0</v>
      </c>
      <c r="G715" s="1">
        <v>11452</v>
      </c>
      <c r="H715" s="1">
        <v>0</v>
      </c>
      <c r="I715" s="1">
        <v>1</v>
      </c>
      <c r="J715" s="5">
        <v>0</v>
      </c>
      <c r="K715" s="5">
        <v>2</v>
      </c>
      <c r="L715" s="5">
        <v>0</v>
      </c>
    </row>
    <row r="716" spans="3:12" x14ac:dyDescent="0.3">
      <c r="C716" s="1">
        <v>145</v>
      </c>
      <c r="D716" s="1">
        <v>19464</v>
      </c>
      <c r="E716" s="1">
        <v>76</v>
      </c>
      <c r="F716" s="1">
        <v>0</v>
      </c>
      <c r="G716" s="1">
        <v>11458</v>
      </c>
      <c r="H716" s="1">
        <v>0</v>
      </c>
      <c r="I716" s="1">
        <v>1</v>
      </c>
      <c r="J716" s="5">
        <v>0</v>
      </c>
      <c r="K716" s="5">
        <v>2</v>
      </c>
      <c r="L716" s="5">
        <v>0</v>
      </c>
    </row>
    <row r="717" spans="3:12" x14ac:dyDescent="0.3">
      <c r="C717" s="1">
        <v>146</v>
      </c>
      <c r="D717" s="1">
        <v>19462</v>
      </c>
      <c r="E717" s="1">
        <v>71</v>
      </c>
      <c r="F717" s="1">
        <v>0</v>
      </c>
      <c r="G717" s="1">
        <v>11464</v>
      </c>
      <c r="H717" s="1">
        <v>0</v>
      </c>
      <c r="I717" s="1">
        <v>1</v>
      </c>
      <c r="J717" s="5">
        <v>0</v>
      </c>
      <c r="K717" s="5">
        <v>1</v>
      </c>
      <c r="L717" s="5">
        <v>0</v>
      </c>
    </row>
    <row r="718" spans="3:12" x14ac:dyDescent="0.3">
      <c r="C718" s="1">
        <v>147</v>
      </c>
      <c r="D718" s="1">
        <v>19461</v>
      </c>
      <c r="E718" s="1">
        <v>66</v>
      </c>
      <c r="F718" s="1">
        <v>0</v>
      </c>
      <c r="G718" s="1">
        <v>11470</v>
      </c>
      <c r="H718" s="1">
        <v>0</v>
      </c>
      <c r="I718" s="1">
        <v>1</v>
      </c>
      <c r="J718" s="5">
        <v>0</v>
      </c>
      <c r="K718" s="5">
        <v>1</v>
      </c>
      <c r="L718" s="5">
        <v>0</v>
      </c>
    </row>
    <row r="719" spans="3:12" x14ac:dyDescent="0.3">
      <c r="C719" s="1">
        <v>148</v>
      </c>
      <c r="D719" s="1">
        <v>19460</v>
      </c>
      <c r="E719" s="1">
        <v>62</v>
      </c>
      <c r="F719" s="1">
        <v>0</v>
      </c>
      <c r="G719" s="1">
        <v>11475</v>
      </c>
      <c r="H719" s="1">
        <v>0</v>
      </c>
      <c r="I719" s="1">
        <v>1</v>
      </c>
      <c r="J719" s="5">
        <v>0</v>
      </c>
      <c r="K719" s="5">
        <v>1</v>
      </c>
      <c r="L719" s="5">
        <v>0</v>
      </c>
    </row>
    <row r="720" spans="3:12" x14ac:dyDescent="0.3">
      <c r="C720" s="1">
        <v>149</v>
      </c>
      <c r="D720" s="1">
        <v>19459</v>
      </c>
      <c r="E720" s="1">
        <v>57</v>
      </c>
      <c r="F720" s="1">
        <v>0</v>
      </c>
      <c r="G720" s="1">
        <v>11481</v>
      </c>
      <c r="H720" s="1">
        <v>0</v>
      </c>
      <c r="I720" s="1">
        <v>1</v>
      </c>
      <c r="J720" s="5">
        <v>0</v>
      </c>
      <c r="K720" s="5">
        <v>1</v>
      </c>
      <c r="L720" s="5">
        <v>0</v>
      </c>
    </row>
    <row r="721" spans="3:12" x14ac:dyDescent="0.3">
      <c r="C721" s="1">
        <v>150</v>
      </c>
      <c r="D721" s="1">
        <v>19459</v>
      </c>
      <c r="E721" s="1">
        <v>54</v>
      </c>
      <c r="F721" s="1">
        <v>0</v>
      </c>
      <c r="G721" s="1">
        <v>11485</v>
      </c>
      <c r="H721" s="1">
        <v>0</v>
      </c>
      <c r="I721" s="1">
        <v>1</v>
      </c>
      <c r="J721" s="5">
        <v>0</v>
      </c>
      <c r="K721" s="5">
        <v>1</v>
      </c>
      <c r="L721" s="5">
        <v>0</v>
      </c>
    </row>
    <row r="722" spans="3:12" x14ac:dyDescent="0.3">
      <c r="C722" s="1">
        <v>151</v>
      </c>
      <c r="D722" s="1">
        <v>19458</v>
      </c>
      <c r="E722" s="1">
        <v>51</v>
      </c>
      <c r="F722" s="1">
        <v>0</v>
      </c>
      <c r="G722" s="1">
        <v>11489</v>
      </c>
      <c r="H722" s="1">
        <v>0</v>
      </c>
      <c r="I722" s="1">
        <v>1</v>
      </c>
      <c r="J722" s="5">
        <v>0</v>
      </c>
      <c r="K722" s="5">
        <v>1</v>
      </c>
      <c r="L722" s="5">
        <v>0</v>
      </c>
    </row>
    <row r="723" spans="3:12" x14ac:dyDescent="0.3">
      <c r="C723" s="1">
        <v>152</v>
      </c>
      <c r="D723" s="1">
        <v>19457</v>
      </c>
      <c r="E723" s="1">
        <v>47</v>
      </c>
      <c r="F723" s="1">
        <v>0</v>
      </c>
      <c r="G723" s="1">
        <v>11493</v>
      </c>
      <c r="H723" s="1">
        <v>0</v>
      </c>
      <c r="I723" s="1">
        <v>1</v>
      </c>
      <c r="J723" s="5">
        <v>0</v>
      </c>
      <c r="K723" s="5">
        <v>1</v>
      </c>
      <c r="L723" s="5">
        <v>0</v>
      </c>
    </row>
    <row r="724" spans="3:12" x14ac:dyDescent="0.3">
      <c r="C724" s="1">
        <v>153</v>
      </c>
      <c r="D724" s="1">
        <v>19456</v>
      </c>
      <c r="E724" s="1">
        <v>44</v>
      </c>
      <c r="F724" s="1">
        <v>0</v>
      </c>
      <c r="G724" s="1">
        <v>11497</v>
      </c>
      <c r="H724" s="1">
        <v>0</v>
      </c>
      <c r="I724" s="1">
        <v>1</v>
      </c>
      <c r="J724" s="5">
        <v>0</v>
      </c>
      <c r="K724" s="5">
        <v>1</v>
      </c>
      <c r="L724" s="5">
        <v>0</v>
      </c>
    </row>
    <row r="725" spans="3:12" x14ac:dyDescent="0.3">
      <c r="C725" s="1">
        <v>154</v>
      </c>
      <c r="D725" s="1">
        <v>19456</v>
      </c>
      <c r="E725" s="1">
        <v>42</v>
      </c>
      <c r="F725" s="1">
        <v>0</v>
      </c>
      <c r="G725" s="1">
        <v>11500</v>
      </c>
      <c r="H725" s="1">
        <v>0</v>
      </c>
      <c r="I725" s="1">
        <v>1</v>
      </c>
      <c r="J725" s="5">
        <v>0</v>
      </c>
      <c r="K725" s="5">
        <v>1</v>
      </c>
      <c r="L725" s="5">
        <v>0</v>
      </c>
    </row>
    <row r="726" spans="3:12" x14ac:dyDescent="0.3">
      <c r="C726" s="1">
        <v>155</v>
      </c>
      <c r="D726" s="1">
        <v>19455</v>
      </c>
      <c r="E726" s="1">
        <v>40</v>
      </c>
      <c r="F726" s="1">
        <v>0</v>
      </c>
      <c r="G726" s="1">
        <v>11503</v>
      </c>
      <c r="H726" s="1">
        <v>0</v>
      </c>
      <c r="I726" s="1">
        <v>1</v>
      </c>
      <c r="J726" s="5">
        <v>0</v>
      </c>
      <c r="K726" s="5">
        <v>1</v>
      </c>
      <c r="L726" s="5">
        <v>0</v>
      </c>
    </row>
    <row r="727" spans="3:12" x14ac:dyDescent="0.3">
      <c r="C727" s="1">
        <v>156</v>
      </c>
      <c r="D727" s="1">
        <v>19455</v>
      </c>
      <c r="E727" s="1">
        <v>37</v>
      </c>
      <c r="F727" s="1">
        <v>0</v>
      </c>
      <c r="G727" s="1">
        <v>11505</v>
      </c>
      <c r="H727" s="1">
        <v>0</v>
      </c>
      <c r="I727" s="1">
        <v>1</v>
      </c>
      <c r="J727" s="5">
        <v>0</v>
      </c>
      <c r="K727" s="5">
        <v>0</v>
      </c>
      <c r="L727" s="5">
        <v>0</v>
      </c>
    </row>
    <row r="728" spans="3:12" x14ac:dyDescent="0.3">
      <c r="C728" s="1">
        <v>157</v>
      </c>
      <c r="D728" s="1">
        <v>19454</v>
      </c>
      <c r="E728" s="1">
        <v>35</v>
      </c>
      <c r="F728" s="1">
        <v>0</v>
      </c>
      <c r="G728" s="1">
        <v>11508</v>
      </c>
      <c r="H728" s="1">
        <v>0</v>
      </c>
      <c r="I728" s="1">
        <v>1</v>
      </c>
      <c r="J728" s="5">
        <v>0</v>
      </c>
      <c r="K728" s="5">
        <v>0</v>
      </c>
      <c r="L728" s="5">
        <v>0</v>
      </c>
    </row>
    <row r="729" spans="3:12" x14ac:dyDescent="0.3">
      <c r="C729" s="1">
        <v>158</v>
      </c>
      <c r="D729" s="1">
        <v>19454</v>
      </c>
      <c r="E729" s="1">
        <v>33</v>
      </c>
      <c r="F729" s="1">
        <v>0</v>
      </c>
      <c r="G729" s="1">
        <v>11511</v>
      </c>
      <c r="H729" s="1">
        <v>0</v>
      </c>
      <c r="I729" s="1">
        <v>1</v>
      </c>
      <c r="J729" s="5">
        <v>0</v>
      </c>
      <c r="K729" s="5">
        <v>0</v>
      </c>
      <c r="L729" s="5">
        <v>0</v>
      </c>
    </row>
    <row r="730" spans="3:12" x14ac:dyDescent="0.3">
      <c r="C730" s="1">
        <v>159</v>
      </c>
      <c r="D730" s="1">
        <v>19453</v>
      </c>
      <c r="E730" s="1">
        <v>31</v>
      </c>
      <c r="F730" s="1">
        <v>0</v>
      </c>
      <c r="G730" s="1">
        <v>11513</v>
      </c>
      <c r="H730" s="1">
        <v>0</v>
      </c>
      <c r="I730" s="1">
        <v>1</v>
      </c>
      <c r="J730" s="5">
        <v>0</v>
      </c>
      <c r="K730" s="5">
        <v>0</v>
      </c>
      <c r="L730" s="5">
        <v>0</v>
      </c>
    </row>
    <row r="731" spans="3:12" x14ac:dyDescent="0.3">
      <c r="C731" s="1">
        <v>160</v>
      </c>
      <c r="D731" s="1">
        <v>19453</v>
      </c>
      <c r="E731" s="1">
        <v>29</v>
      </c>
      <c r="F731" s="1">
        <v>0</v>
      </c>
      <c r="G731" s="1">
        <v>11515</v>
      </c>
      <c r="H731" s="1">
        <v>0</v>
      </c>
      <c r="I731" s="1">
        <v>1</v>
      </c>
      <c r="J731" s="5">
        <v>0</v>
      </c>
      <c r="K731" s="5">
        <v>0</v>
      </c>
      <c r="L731" s="5">
        <v>0</v>
      </c>
    </row>
    <row r="732" spans="3:12" x14ac:dyDescent="0.3">
      <c r="C732" s="1">
        <v>161</v>
      </c>
      <c r="D732" s="1">
        <v>19452</v>
      </c>
      <c r="E732" s="1">
        <v>27</v>
      </c>
      <c r="F732" s="1">
        <v>0</v>
      </c>
      <c r="G732" s="1">
        <v>11518</v>
      </c>
      <c r="H732" s="1">
        <v>0</v>
      </c>
      <c r="I732" s="1">
        <v>1</v>
      </c>
      <c r="J732" s="5">
        <v>0</v>
      </c>
      <c r="K732" s="5">
        <v>0</v>
      </c>
      <c r="L732" s="5">
        <v>0</v>
      </c>
    </row>
    <row r="733" spans="3:12" x14ac:dyDescent="0.3">
      <c r="C733" s="1">
        <v>162</v>
      </c>
      <c r="D733" s="1">
        <v>19452</v>
      </c>
      <c r="E733" s="1">
        <v>26</v>
      </c>
      <c r="F733" s="1">
        <v>0</v>
      </c>
      <c r="G733" s="1">
        <v>11519</v>
      </c>
      <c r="H733" s="1">
        <v>0</v>
      </c>
      <c r="I733" s="1">
        <v>1</v>
      </c>
      <c r="J733" s="5">
        <v>0</v>
      </c>
      <c r="K733" s="5">
        <v>0</v>
      </c>
      <c r="L733" s="5">
        <v>0</v>
      </c>
    </row>
    <row r="734" spans="3:12" x14ac:dyDescent="0.3">
      <c r="C734" s="1">
        <v>163</v>
      </c>
      <c r="D734" s="1">
        <v>19452</v>
      </c>
      <c r="E734" s="1">
        <v>24</v>
      </c>
      <c r="F734" s="1">
        <v>0</v>
      </c>
      <c r="G734" s="1">
        <v>11521</v>
      </c>
      <c r="H734" s="1">
        <v>0</v>
      </c>
      <c r="I734" s="1">
        <v>1</v>
      </c>
      <c r="J734" s="5">
        <v>0</v>
      </c>
      <c r="K734" s="5">
        <v>0</v>
      </c>
      <c r="L734" s="5">
        <v>0</v>
      </c>
    </row>
    <row r="735" spans="3:12" x14ac:dyDescent="0.3">
      <c r="C735" s="1">
        <v>164</v>
      </c>
      <c r="D735" s="1">
        <v>19451</v>
      </c>
      <c r="E735" s="1">
        <v>23</v>
      </c>
      <c r="F735" s="1">
        <v>0</v>
      </c>
      <c r="G735" s="1">
        <v>11523</v>
      </c>
      <c r="H735" s="1">
        <v>0</v>
      </c>
      <c r="I735" s="1">
        <v>1</v>
      </c>
      <c r="J735" s="5">
        <v>0</v>
      </c>
      <c r="K735" s="5">
        <v>0</v>
      </c>
      <c r="L735" s="5">
        <v>0</v>
      </c>
    </row>
    <row r="736" spans="3:12" x14ac:dyDescent="0.3">
      <c r="C736" s="1">
        <v>165</v>
      </c>
      <c r="D736" s="1">
        <v>19451</v>
      </c>
      <c r="E736" s="1">
        <v>21</v>
      </c>
      <c r="F736" s="1">
        <v>0</v>
      </c>
      <c r="G736" s="1">
        <v>11525</v>
      </c>
      <c r="H736" s="1">
        <v>0</v>
      </c>
      <c r="I736" s="1">
        <v>1</v>
      </c>
      <c r="J736" s="5">
        <v>0</v>
      </c>
      <c r="K736" s="5">
        <v>0</v>
      </c>
      <c r="L736" s="5">
        <v>0</v>
      </c>
    </row>
    <row r="737" spans="3:12" x14ac:dyDescent="0.3">
      <c r="C737" s="1">
        <v>166</v>
      </c>
      <c r="D737" s="1">
        <v>19451</v>
      </c>
      <c r="E737" s="1">
        <v>21</v>
      </c>
      <c r="F737" s="1">
        <v>0</v>
      </c>
      <c r="G737" s="1">
        <v>11526</v>
      </c>
      <c r="H737" s="1">
        <v>0</v>
      </c>
      <c r="I737" s="1">
        <v>1</v>
      </c>
      <c r="J737" s="5">
        <v>0</v>
      </c>
      <c r="K737" s="5">
        <v>0</v>
      </c>
      <c r="L737" s="5">
        <v>0</v>
      </c>
    </row>
    <row r="738" spans="3:12" x14ac:dyDescent="0.3">
      <c r="C738" s="1">
        <v>167</v>
      </c>
      <c r="D738" s="1">
        <v>19450</v>
      </c>
      <c r="E738" s="1">
        <v>19</v>
      </c>
      <c r="F738" s="1">
        <v>0</v>
      </c>
      <c r="G738" s="1">
        <v>11528</v>
      </c>
      <c r="H738" s="1">
        <v>0</v>
      </c>
      <c r="I738" s="1">
        <v>1</v>
      </c>
      <c r="J738" s="5">
        <v>0</v>
      </c>
      <c r="K738" s="5">
        <v>0</v>
      </c>
      <c r="L738" s="5">
        <v>0</v>
      </c>
    </row>
    <row r="739" spans="3:12" x14ac:dyDescent="0.3">
      <c r="C739" s="1">
        <v>168</v>
      </c>
      <c r="D739" s="1">
        <v>19450</v>
      </c>
      <c r="E739" s="1">
        <v>18</v>
      </c>
      <c r="F739" s="1">
        <v>0</v>
      </c>
      <c r="G739" s="1">
        <v>11529</v>
      </c>
      <c r="H739" s="1">
        <v>0</v>
      </c>
      <c r="I739" s="1">
        <v>1</v>
      </c>
      <c r="J739" s="5">
        <v>0</v>
      </c>
      <c r="K739" s="5">
        <v>0</v>
      </c>
      <c r="L739" s="5">
        <v>0</v>
      </c>
    </row>
    <row r="740" spans="3:12" x14ac:dyDescent="0.3">
      <c r="C740" s="1">
        <v>169</v>
      </c>
      <c r="D740" s="1">
        <v>19450</v>
      </c>
      <c r="E740" s="1">
        <v>17</v>
      </c>
      <c r="F740" s="1">
        <v>0</v>
      </c>
      <c r="G740" s="1">
        <v>11531</v>
      </c>
      <c r="H740" s="1">
        <v>0</v>
      </c>
      <c r="I740" s="1">
        <v>1</v>
      </c>
      <c r="J740" s="5">
        <v>0</v>
      </c>
      <c r="K740" s="5">
        <v>0</v>
      </c>
      <c r="L740" s="5">
        <v>0</v>
      </c>
    </row>
    <row r="741" spans="3:12" x14ac:dyDescent="0.3">
      <c r="C741" s="1">
        <v>170</v>
      </c>
      <c r="D741" s="1">
        <v>19450</v>
      </c>
      <c r="E741" s="1">
        <v>15</v>
      </c>
      <c r="F741" s="1">
        <v>0</v>
      </c>
      <c r="G741" s="1">
        <v>11532</v>
      </c>
      <c r="H741" s="1">
        <v>0</v>
      </c>
      <c r="I741" s="1">
        <v>1</v>
      </c>
      <c r="J741" s="5">
        <v>0</v>
      </c>
      <c r="K741" s="5">
        <v>0</v>
      </c>
      <c r="L741" s="5">
        <v>0</v>
      </c>
    </row>
    <row r="742" spans="3:12" x14ac:dyDescent="0.3">
      <c r="C742" s="1">
        <v>171</v>
      </c>
      <c r="D742" s="1">
        <v>19449</v>
      </c>
      <c r="E742" s="1">
        <v>14</v>
      </c>
      <c r="F742" s="1">
        <v>0</v>
      </c>
      <c r="G742" s="1">
        <v>11534</v>
      </c>
      <c r="H742" s="1">
        <v>0</v>
      </c>
      <c r="I742" s="1">
        <v>1</v>
      </c>
      <c r="J742" s="5">
        <v>0</v>
      </c>
      <c r="K742" s="5">
        <v>0</v>
      </c>
      <c r="L742" s="5">
        <v>0</v>
      </c>
    </row>
    <row r="743" spans="3:12" x14ac:dyDescent="0.3">
      <c r="C743" s="1">
        <v>172</v>
      </c>
      <c r="D743" s="1">
        <v>19449</v>
      </c>
      <c r="E743" s="1">
        <v>13</v>
      </c>
      <c r="F743" s="1">
        <v>0</v>
      </c>
      <c r="G743" s="1">
        <v>11535</v>
      </c>
      <c r="H743" s="1">
        <v>0</v>
      </c>
      <c r="I743" s="1">
        <v>1</v>
      </c>
      <c r="J743" s="5">
        <v>0</v>
      </c>
      <c r="K743" s="5">
        <v>0</v>
      </c>
      <c r="L743" s="5">
        <v>0</v>
      </c>
    </row>
    <row r="744" spans="3:12" x14ac:dyDescent="0.3">
      <c r="C744" s="1">
        <v>173</v>
      </c>
      <c r="D744" s="1">
        <v>19449</v>
      </c>
      <c r="E744" s="1">
        <v>12</v>
      </c>
      <c r="F744" s="1">
        <v>0</v>
      </c>
      <c r="G744" s="1">
        <v>11536</v>
      </c>
      <c r="H744" s="1">
        <v>0</v>
      </c>
      <c r="I744" s="1">
        <v>1</v>
      </c>
      <c r="J744" s="5">
        <v>0</v>
      </c>
      <c r="K744" s="5">
        <v>0</v>
      </c>
      <c r="L744" s="5">
        <v>0</v>
      </c>
    </row>
    <row r="745" spans="3:12" x14ac:dyDescent="0.3">
      <c r="C745" s="1">
        <v>174</v>
      </c>
      <c r="D745" s="1">
        <v>19449</v>
      </c>
      <c r="E745" s="1">
        <v>11</v>
      </c>
      <c r="F745" s="1">
        <v>0</v>
      </c>
      <c r="G745" s="1">
        <v>11537</v>
      </c>
      <c r="H745" s="1">
        <v>0</v>
      </c>
      <c r="I745" s="1">
        <v>1</v>
      </c>
      <c r="J745" s="5">
        <v>0</v>
      </c>
      <c r="K745" s="5">
        <v>0</v>
      </c>
      <c r="L745" s="5">
        <v>0</v>
      </c>
    </row>
    <row r="746" spans="3:12" x14ac:dyDescent="0.3">
      <c r="C746" s="1">
        <v>175</v>
      </c>
      <c r="D746" s="1">
        <v>19449</v>
      </c>
      <c r="E746" s="1">
        <v>11</v>
      </c>
      <c r="F746" s="1">
        <v>0</v>
      </c>
      <c r="G746" s="1">
        <v>11538</v>
      </c>
      <c r="H746" s="1">
        <v>0</v>
      </c>
      <c r="I746" s="1">
        <v>1</v>
      </c>
      <c r="J746" s="5">
        <v>0</v>
      </c>
      <c r="K746" s="5">
        <v>0</v>
      </c>
      <c r="L746" s="5">
        <v>0</v>
      </c>
    </row>
    <row r="747" spans="3:12" x14ac:dyDescent="0.3">
      <c r="C747" s="1">
        <v>176</v>
      </c>
      <c r="D747" s="1">
        <v>19449</v>
      </c>
      <c r="E747" s="1">
        <v>10</v>
      </c>
      <c r="F747" s="1">
        <v>0</v>
      </c>
      <c r="G747" s="1">
        <v>11539</v>
      </c>
      <c r="H747" s="1">
        <v>0</v>
      </c>
      <c r="I747" s="1">
        <v>1</v>
      </c>
      <c r="J747" s="5">
        <v>0</v>
      </c>
      <c r="K747" s="5">
        <v>0</v>
      </c>
      <c r="L747" s="5">
        <v>0</v>
      </c>
    </row>
    <row r="748" spans="3:12" x14ac:dyDescent="0.3">
      <c r="C748" s="1">
        <v>177</v>
      </c>
      <c r="D748" s="1">
        <v>19448</v>
      </c>
      <c r="E748" s="1">
        <v>10</v>
      </c>
      <c r="F748" s="1">
        <v>0</v>
      </c>
      <c r="G748" s="1">
        <v>11539</v>
      </c>
      <c r="H748" s="1">
        <v>0</v>
      </c>
      <c r="I748" s="1">
        <v>1</v>
      </c>
      <c r="J748" s="5">
        <v>0</v>
      </c>
      <c r="K748" s="5">
        <v>0</v>
      </c>
      <c r="L748" s="5">
        <v>0</v>
      </c>
    </row>
    <row r="749" spans="3:12" x14ac:dyDescent="0.3">
      <c r="C749" s="1">
        <v>178</v>
      </c>
      <c r="D749" s="1">
        <v>19448</v>
      </c>
      <c r="E749" s="1">
        <v>9</v>
      </c>
      <c r="F749" s="1">
        <v>0</v>
      </c>
      <c r="G749" s="1">
        <v>11540</v>
      </c>
      <c r="H749" s="1">
        <v>0</v>
      </c>
      <c r="I749" s="1">
        <v>1</v>
      </c>
      <c r="J749" s="5">
        <v>0</v>
      </c>
      <c r="K749" s="5">
        <v>0</v>
      </c>
      <c r="L749" s="5">
        <v>0</v>
      </c>
    </row>
    <row r="750" spans="3:12" x14ac:dyDescent="0.3">
      <c r="C750" s="1">
        <v>179</v>
      </c>
      <c r="D750" s="1">
        <v>19448</v>
      </c>
      <c r="E750" s="1">
        <v>8</v>
      </c>
      <c r="F750" s="1">
        <v>0</v>
      </c>
      <c r="G750" s="1">
        <v>11541</v>
      </c>
      <c r="H750" s="1">
        <v>0</v>
      </c>
      <c r="I750" s="1">
        <v>1</v>
      </c>
      <c r="J750" s="5">
        <v>0</v>
      </c>
      <c r="K750" s="5">
        <v>0</v>
      </c>
      <c r="L750" s="5">
        <v>0</v>
      </c>
    </row>
    <row r="751" spans="3:12" x14ac:dyDescent="0.3">
      <c r="C751" s="1">
        <v>180</v>
      </c>
      <c r="D751" s="1">
        <v>19448</v>
      </c>
      <c r="E751" s="1">
        <v>7</v>
      </c>
      <c r="F751" s="1">
        <v>0</v>
      </c>
      <c r="G751" s="1">
        <v>11542</v>
      </c>
      <c r="H751" s="1">
        <v>0</v>
      </c>
      <c r="I751" s="1">
        <v>1</v>
      </c>
      <c r="J751" s="5">
        <v>0</v>
      </c>
      <c r="K751" s="5">
        <v>0</v>
      </c>
      <c r="L751" s="5">
        <v>0</v>
      </c>
    </row>
    <row r="752" spans="3:12" x14ac:dyDescent="0.3">
      <c r="C752" s="1" t="s">
        <v>174</v>
      </c>
      <c r="D752" s="1" t="s">
        <v>175</v>
      </c>
      <c r="E752" s="1" t="s">
        <v>175</v>
      </c>
      <c r="F752" s="1" t="s">
        <v>175</v>
      </c>
      <c r="G752" s="1" t="s">
        <v>175</v>
      </c>
      <c r="H752" s="1" t="s">
        <v>175</v>
      </c>
      <c r="I752" s="1" t="s">
        <v>175</v>
      </c>
      <c r="J752" s="5" t="s">
        <v>175</v>
      </c>
      <c r="K752" s="5" t="s">
        <v>175</v>
      </c>
      <c r="L752" s="5" t="s">
        <v>175</v>
      </c>
    </row>
    <row r="753" spans="3:12" x14ac:dyDescent="0.3">
      <c r="C753" s="1" t="s">
        <v>5</v>
      </c>
      <c r="D753" s="1" t="s">
        <v>6</v>
      </c>
      <c r="E753" s="1" t="s">
        <v>29</v>
      </c>
      <c r="F753" s="1" t="s">
        <v>18</v>
      </c>
      <c r="G753" s="1" t="s">
        <v>7</v>
      </c>
      <c r="H753" s="1" t="s">
        <v>176</v>
      </c>
      <c r="I753" s="1" t="s">
        <v>8</v>
      </c>
      <c r="J753" s="5" t="s">
        <v>164</v>
      </c>
      <c r="K753" s="5" t="s">
        <v>103</v>
      </c>
      <c r="L753" s="5" t="s">
        <v>169</v>
      </c>
    </row>
    <row r="755" spans="3:12" x14ac:dyDescent="0.3">
      <c r="C755" s="1" t="s">
        <v>181</v>
      </c>
      <c r="D755" s="1" t="s">
        <v>185</v>
      </c>
    </row>
    <row r="756" spans="3:12" x14ac:dyDescent="0.3">
      <c r="C756" s="1" t="s">
        <v>5</v>
      </c>
      <c r="D756" s="1" t="s">
        <v>6</v>
      </c>
      <c r="E756" s="1" t="s">
        <v>29</v>
      </c>
      <c r="F756" s="1" t="s">
        <v>18</v>
      </c>
      <c r="G756" s="1" t="s">
        <v>7</v>
      </c>
      <c r="H756" s="1" t="s">
        <v>176</v>
      </c>
      <c r="I756" s="1" t="s">
        <v>8</v>
      </c>
      <c r="J756" s="5" t="s">
        <v>164</v>
      </c>
      <c r="K756" s="5" t="s">
        <v>103</v>
      </c>
      <c r="L756" s="5" t="s">
        <v>169</v>
      </c>
    </row>
    <row r="757" spans="3:12" x14ac:dyDescent="0.3">
      <c r="C757" s="1" t="s">
        <v>174</v>
      </c>
      <c r="D757" s="1" t="s">
        <v>175</v>
      </c>
      <c r="E757" s="1" t="s">
        <v>175</v>
      </c>
      <c r="F757" s="1" t="s">
        <v>175</v>
      </c>
      <c r="G757" s="1" t="s">
        <v>175</v>
      </c>
      <c r="H757" s="1" t="s">
        <v>175</v>
      </c>
      <c r="I757" s="1" t="s">
        <v>175</v>
      </c>
      <c r="J757" s="5" t="s">
        <v>175</v>
      </c>
      <c r="K757" s="5" t="s">
        <v>175</v>
      </c>
      <c r="L757" s="5" t="s">
        <v>175</v>
      </c>
    </row>
    <row r="758" spans="3:12" x14ac:dyDescent="0.3">
      <c r="C758" s="1">
        <v>1</v>
      </c>
      <c r="D758" s="1">
        <v>2499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5">
        <v>0</v>
      </c>
      <c r="K758" s="5">
        <v>0</v>
      </c>
      <c r="L758" s="5">
        <v>0</v>
      </c>
    </row>
    <row r="759" spans="3:12" x14ac:dyDescent="0.3">
      <c r="C759" s="1">
        <v>2</v>
      </c>
      <c r="D759" s="1">
        <v>2499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5">
        <v>0</v>
      </c>
      <c r="K759" s="5">
        <v>0</v>
      </c>
      <c r="L759" s="5">
        <v>0</v>
      </c>
    </row>
    <row r="760" spans="3:12" x14ac:dyDescent="0.3">
      <c r="C760" s="1">
        <v>3</v>
      </c>
      <c r="D760" s="1">
        <v>2499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5">
        <v>0</v>
      </c>
      <c r="K760" s="5">
        <v>0</v>
      </c>
      <c r="L760" s="5">
        <v>0</v>
      </c>
    </row>
    <row r="761" spans="3:12" x14ac:dyDescent="0.3">
      <c r="C761" s="1">
        <v>4</v>
      </c>
      <c r="D761" s="1">
        <v>2499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5">
        <v>0</v>
      </c>
      <c r="K761" s="5">
        <v>0</v>
      </c>
      <c r="L761" s="5">
        <v>0</v>
      </c>
    </row>
    <row r="762" spans="3:12" x14ac:dyDescent="0.3">
      <c r="C762" s="1">
        <v>5</v>
      </c>
      <c r="D762" s="1">
        <v>2499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5">
        <v>0</v>
      </c>
      <c r="K762" s="5">
        <v>0</v>
      </c>
      <c r="L762" s="5">
        <v>0</v>
      </c>
    </row>
    <row r="763" spans="3:12" x14ac:dyDescent="0.3">
      <c r="C763" s="1">
        <v>6</v>
      </c>
      <c r="D763" s="1">
        <v>2499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5">
        <v>0</v>
      </c>
      <c r="K763" s="5">
        <v>0</v>
      </c>
      <c r="L763" s="5">
        <v>0</v>
      </c>
    </row>
    <row r="764" spans="3:12" x14ac:dyDescent="0.3">
      <c r="C764" s="1">
        <v>7</v>
      </c>
      <c r="D764" s="1">
        <v>2499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5">
        <v>0</v>
      </c>
      <c r="K764" s="5">
        <v>0</v>
      </c>
      <c r="L764" s="5">
        <v>0</v>
      </c>
    </row>
    <row r="765" spans="3:12" x14ac:dyDescent="0.3">
      <c r="C765" s="1">
        <v>8</v>
      </c>
      <c r="D765" s="1">
        <v>2499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5">
        <v>0</v>
      </c>
      <c r="K765" s="5">
        <v>0</v>
      </c>
      <c r="L765" s="5">
        <v>0</v>
      </c>
    </row>
    <row r="766" spans="3:12" x14ac:dyDescent="0.3">
      <c r="C766" s="1">
        <v>9</v>
      </c>
      <c r="D766" s="1">
        <v>2499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5">
        <v>0</v>
      </c>
      <c r="K766" s="5">
        <v>0</v>
      </c>
      <c r="L766" s="5">
        <v>0</v>
      </c>
    </row>
    <row r="767" spans="3:12" x14ac:dyDescent="0.3">
      <c r="C767" s="1">
        <v>10</v>
      </c>
      <c r="D767" s="1">
        <v>2499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5">
        <v>0</v>
      </c>
      <c r="K767" s="5">
        <v>0</v>
      </c>
      <c r="L767" s="5">
        <v>0</v>
      </c>
    </row>
    <row r="768" spans="3:12" x14ac:dyDescent="0.3">
      <c r="C768" s="1">
        <v>11</v>
      </c>
      <c r="D768" s="1">
        <v>2499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5">
        <v>0</v>
      </c>
      <c r="K768" s="5">
        <v>0</v>
      </c>
      <c r="L768" s="5">
        <v>0</v>
      </c>
    </row>
    <row r="769" spans="3:12" x14ac:dyDescent="0.3">
      <c r="C769" s="1">
        <v>12</v>
      </c>
      <c r="D769" s="1">
        <v>2498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5">
        <v>0</v>
      </c>
      <c r="K769" s="5">
        <v>0</v>
      </c>
      <c r="L769" s="5">
        <v>0</v>
      </c>
    </row>
    <row r="770" spans="3:12" x14ac:dyDescent="0.3">
      <c r="C770" s="1">
        <v>13</v>
      </c>
      <c r="D770" s="1">
        <v>2498</v>
      </c>
      <c r="E770" s="1">
        <v>1</v>
      </c>
      <c r="F770" s="1">
        <v>0</v>
      </c>
      <c r="G770" s="1">
        <v>0</v>
      </c>
      <c r="H770" s="1">
        <v>0</v>
      </c>
      <c r="I770" s="1">
        <v>0</v>
      </c>
      <c r="J770" s="5">
        <v>0</v>
      </c>
      <c r="K770" s="5">
        <v>0</v>
      </c>
      <c r="L770" s="5">
        <v>0</v>
      </c>
    </row>
    <row r="771" spans="3:12" x14ac:dyDescent="0.3">
      <c r="C771" s="1">
        <v>14</v>
      </c>
      <c r="D771" s="1">
        <v>2498</v>
      </c>
      <c r="E771" s="1">
        <v>1</v>
      </c>
      <c r="F771" s="1">
        <v>0</v>
      </c>
      <c r="G771" s="1">
        <v>0</v>
      </c>
      <c r="H771" s="1">
        <v>0</v>
      </c>
      <c r="I771" s="1">
        <v>0</v>
      </c>
      <c r="J771" s="5">
        <v>0</v>
      </c>
      <c r="K771" s="5">
        <v>0</v>
      </c>
      <c r="L771" s="5">
        <v>0</v>
      </c>
    </row>
    <row r="772" spans="3:12" x14ac:dyDescent="0.3">
      <c r="C772" s="1">
        <v>15</v>
      </c>
      <c r="D772" s="1">
        <v>2497</v>
      </c>
      <c r="E772" s="1">
        <v>2</v>
      </c>
      <c r="F772" s="1">
        <v>0</v>
      </c>
      <c r="G772" s="1">
        <v>0</v>
      </c>
      <c r="H772" s="1">
        <v>0</v>
      </c>
      <c r="I772" s="1">
        <v>0</v>
      </c>
      <c r="J772" s="5">
        <v>0</v>
      </c>
      <c r="K772" s="5">
        <v>0</v>
      </c>
      <c r="L772" s="5">
        <v>0</v>
      </c>
    </row>
    <row r="773" spans="3:12" x14ac:dyDescent="0.3">
      <c r="C773" s="1">
        <v>16</v>
      </c>
      <c r="D773" s="1">
        <v>2497</v>
      </c>
      <c r="E773" s="1">
        <v>2</v>
      </c>
      <c r="F773" s="1">
        <v>0</v>
      </c>
      <c r="G773" s="1">
        <v>0</v>
      </c>
      <c r="H773" s="1">
        <v>0</v>
      </c>
      <c r="I773" s="1">
        <v>0</v>
      </c>
      <c r="J773" s="5">
        <v>0</v>
      </c>
      <c r="K773" s="5">
        <v>0</v>
      </c>
      <c r="L773" s="5">
        <v>0</v>
      </c>
    </row>
    <row r="774" spans="3:12" x14ac:dyDescent="0.3">
      <c r="C774" s="1">
        <v>17</v>
      </c>
      <c r="D774" s="1">
        <v>2496</v>
      </c>
      <c r="E774" s="1">
        <v>3</v>
      </c>
      <c r="F774" s="1">
        <v>0</v>
      </c>
      <c r="G774" s="1">
        <v>0</v>
      </c>
      <c r="H774" s="1">
        <v>0</v>
      </c>
      <c r="I774" s="1">
        <v>0</v>
      </c>
      <c r="J774" s="5">
        <v>0</v>
      </c>
      <c r="K774" s="5">
        <v>0</v>
      </c>
      <c r="L774" s="5">
        <v>0</v>
      </c>
    </row>
    <row r="775" spans="3:12" x14ac:dyDescent="0.3">
      <c r="C775" s="1">
        <v>18</v>
      </c>
      <c r="D775" s="1">
        <v>2495</v>
      </c>
      <c r="E775" s="1">
        <v>4</v>
      </c>
      <c r="F775" s="1">
        <v>0</v>
      </c>
      <c r="G775" s="1">
        <v>0</v>
      </c>
      <c r="H775" s="1">
        <v>0</v>
      </c>
      <c r="I775" s="1">
        <v>0</v>
      </c>
      <c r="J775" s="5">
        <v>0</v>
      </c>
      <c r="K775" s="5">
        <v>0</v>
      </c>
      <c r="L775" s="5">
        <v>0</v>
      </c>
    </row>
    <row r="776" spans="3:12" x14ac:dyDescent="0.3">
      <c r="C776" s="1">
        <v>19</v>
      </c>
      <c r="D776" s="1">
        <v>2495</v>
      </c>
      <c r="E776" s="1">
        <v>4</v>
      </c>
      <c r="F776" s="1">
        <v>0</v>
      </c>
      <c r="G776" s="1">
        <v>0</v>
      </c>
      <c r="H776" s="1">
        <v>0</v>
      </c>
      <c r="I776" s="1">
        <v>0</v>
      </c>
      <c r="J776" s="5">
        <v>0</v>
      </c>
      <c r="K776" s="5">
        <v>0</v>
      </c>
      <c r="L776" s="5">
        <v>0</v>
      </c>
    </row>
    <row r="777" spans="3:12" x14ac:dyDescent="0.3">
      <c r="C777" s="1">
        <v>20</v>
      </c>
      <c r="D777" s="1">
        <v>2495</v>
      </c>
      <c r="E777" s="1">
        <v>4</v>
      </c>
      <c r="F777" s="1">
        <v>0</v>
      </c>
      <c r="G777" s="1">
        <v>0</v>
      </c>
      <c r="H777" s="1">
        <v>0</v>
      </c>
      <c r="I777" s="1">
        <v>0</v>
      </c>
      <c r="J777" s="5">
        <v>0</v>
      </c>
      <c r="K777" s="5">
        <v>0</v>
      </c>
      <c r="L777" s="5">
        <v>0</v>
      </c>
    </row>
    <row r="778" spans="3:12" x14ac:dyDescent="0.3">
      <c r="C778" s="1">
        <v>21</v>
      </c>
      <c r="D778" s="1">
        <v>2494</v>
      </c>
      <c r="E778" s="1">
        <v>5</v>
      </c>
      <c r="F778" s="1">
        <v>0</v>
      </c>
      <c r="G778" s="1">
        <v>0</v>
      </c>
      <c r="H778" s="1">
        <v>0</v>
      </c>
      <c r="I778" s="1">
        <v>0</v>
      </c>
      <c r="J778" s="5">
        <v>0</v>
      </c>
      <c r="K778" s="5">
        <v>0</v>
      </c>
      <c r="L778" s="5">
        <v>0</v>
      </c>
    </row>
    <row r="779" spans="3:12" x14ac:dyDescent="0.3">
      <c r="C779" s="1">
        <v>22</v>
      </c>
      <c r="D779" s="1">
        <v>2493</v>
      </c>
      <c r="E779" s="1">
        <v>6</v>
      </c>
      <c r="F779" s="1">
        <v>0</v>
      </c>
      <c r="G779" s="1">
        <v>0</v>
      </c>
      <c r="H779" s="1">
        <v>0</v>
      </c>
      <c r="I779" s="1">
        <v>0</v>
      </c>
      <c r="J779" s="5">
        <v>0</v>
      </c>
      <c r="K779" s="5">
        <v>0</v>
      </c>
      <c r="L779" s="5">
        <v>0</v>
      </c>
    </row>
    <row r="780" spans="3:12" x14ac:dyDescent="0.3">
      <c r="C780" s="1">
        <v>23</v>
      </c>
      <c r="D780" s="1">
        <v>2492</v>
      </c>
      <c r="E780" s="1">
        <v>7</v>
      </c>
      <c r="F780" s="1">
        <v>0</v>
      </c>
      <c r="G780" s="1">
        <v>0</v>
      </c>
      <c r="H780" s="1">
        <v>0</v>
      </c>
      <c r="I780" s="1">
        <v>0</v>
      </c>
      <c r="J780" s="5">
        <v>0</v>
      </c>
      <c r="K780" s="5">
        <v>0</v>
      </c>
      <c r="L780" s="5">
        <v>0</v>
      </c>
    </row>
    <row r="781" spans="3:12" x14ac:dyDescent="0.3">
      <c r="C781" s="1">
        <v>24</v>
      </c>
      <c r="D781" s="1">
        <v>2491</v>
      </c>
      <c r="E781" s="1">
        <v>8</v>
      </c>
      <c r="F781" s="1">
        <v>0</v>
      </c>
      <c r="G781" s="1">
        <v>0</v>
      </c>
      <c r="H781" s="1">
        <v>0</v>
      </c>
      <c r="I781" s="1">
        <v>0</v>
      </c>
      <c r="J781" s="5">
        <v>0</v>
      </c>
      <c r="K781" s="5">
        <v>0</v>
      </c>
      <c r="L781" s="5">
        <v>0</v>
      </c>
    </row>
    <row r="782" spans="3:12" x14ac:dyDescent="0.3">
      <c r="C782" s="1">
        <v>25</v>
      </c>
      <c r="D782" s="1">
        <v>2489</v>
      </c>
      <c r="E782" s="1">
        <v>10</v>
      </c>
      <c r="F782" s="1">
        <v>0</v>
      </c>
      <c r="G782" s="1">
        <v>0</v>
      </c>
      <c r="H782" s="1">
        <v>0</v>
      </c>
      <c r="I782" s="1">
        <v>0</v>
      </c>
      <c r="J782" s="5">
        <v>0</v>
      </c>
      <c r="K782" s="5">
        <v>0</v>
      </c>
      <c r="L782" s="5">
        <v>0</v>
      </c>
    </row>
    <row r="783" spans="3:12" x14ac:dyDescent="0.3">
      <c r="C783" s="1">
        <v>26</v>
      </c>
      <c r="D783" s="1">
        <v>2487</v>
      </c>
      <c r="E783" s="1">
        <v>11</v>
      </c>
      <c r="F783" s="1">
        <v>0</v>
      </c>
      <c r="G783" s="1">
        <v>0</v>
      </c>
      <c r="H783" s="1">
        <v>0</v>
      </c>
      <c r="I783" s="1">
        <v>0</v>
      </c>
      <c r="J783" s="5">
        <v>0</v>
      </c>
      <c r="K783" s="5">
        <v>0</v>
      </c>
      <c r="L783" s="5">
        <v>0</v>
      </c>
    </row>
    <row r="784" spans="3:12" x14ac:dyDescent="0.3">
      <c r="C784" s="1">
        <v>27</v>
      </c>
      <c r="D784" s="1">
        <v>2485</v>
      </c>
      <c r="E784" s="1">
        <v>13</v>
      </c>
      <c r="F784" s="1">
        <v>0</v>
      </c>
      <c r="G784" s="1">
        <v>0</v>
      </c>
      <c r="H784" s="1">
        <v>0</v>
      </c>
      <c r="I784" s="1">
        <v>0</v>
      </c>
      <c r="J784" s="5">
        <v>0</v>
      </c>
      <c r="K784" s="5">
        <v>0</v>
      </c>
      <c r="L784" s="5">
        <v>0</v>
      </c>
    </row>
    <row r="785" spans="3:12" x14ac:dyDescent="0.3">
      <c r="C785" s="1">
        <v>28</v>
      </c>
      <c r="D785" s="1">
        <v>2484</v>
      </c>
      <c r="E785" s="1">
        <v>15</v>
      </c>
      <c r="F785" s="1">
        <v>0</v>
      </c>
      <c r="G785" s="1">
        <v>0</v>
      </c>
      <c r="H785" s="1">
        <v>0</v>
      </c>
      <c r="I785" s="1">
        <v>0</v>
      </c>
      <c r="J785" s="5">
        <v>0</v>
      </c>
      <c r="K785" s="5">
        <v>0</v>
      </c>
      <c r="L785" s="5">
        <v>0</v>
      </c>
    </row>
    <row r="786" spans="3:12" x14ac:dyDescent="0.3">
      <c r="C786" s="1">
        <v>29</v>
      </c>
      <c r="D786" s="1">
        <v>2482</v>
      </c>
      <c r="E786" s="1">
        <v>17</v>
      </c>
      <c r="F786" s="1">
        <v>0</v>
      </c>
      <c r="G786" s="1">
        <v>0</v>
      </c>
      <c r="H786" s="1">
        <v>0</v>
      </c>
      <c r="I786" s="1">
        <v>0</v>
      </c>
      <c r="J786" s="5">
        <v>0</v>
      </c>
      <c r="K786" s="5">
        <v>1</v>
      </c>
      <c r="L786" s="5">
        <v>0</v>
      </c>
    </row>
    <row r="787" spans="3:12" x14ac:dyDescent="0.3">
      <c r="C787" s="1">
        <v>30</v>
      </c>
      <c r="D787" s="1">
        <v>2479</v>
      </c>
      <c r="E787" s="1">
        <v>20</v>
      </c>
      <c r="F787" s="1">
        <v>0</v>
      </c>
      <c r="G787" s="1">
        <v>0</v>
      </c>
      <c r="H787" s="1">
        <v>0</v>
      </c>
      <c r="I787" s="1">
        <v>0</v>
      </c>
      <c r="J787" s="5">
        <v>0</v>
      </c>
      <c r="K787" s="5">
        <v>1</v>
      </c>
      <c r="L787" s="5">
        <v>0</v>
      </c>
    </row>
    <row r="788" spans="3:12" x14ac:dyDescent="0.3">
      <c r="C788" s="1">
        <v>31</v>
      </c>
      <c r="D788" s="1">
        <v>2476</v>
      </c>
      <c r="E788" s="1">
        <v>23</v>
      </c>
      <c r="F788" s="1">
        <v>0</v>
      </c>
      <c r="G788" s="1">
        <v>0</v>
      </c>
      <c r="H788" s="1">
        <v>0</v>
      </c>
      <c r="I788" s="1">
        <v>0</v>
      </c>
      <c r="J788" s="5">
        <v>0</v>
      </c>
      <c r="K788" s="5">
        <v>1</v>
      </c>
      <c r="L788" s="5">
        <v>0</v>
      </c>
    </row>
    <row r="789" spans="3:12" x14ac:dyDescent="0.3">
      <c r="C789" s="1">
        <v>32</v>
      </c>
      <c r="D789" s="1">
        <v>2472</v>
      </c>
      <c r="E789" s="1">
        <v>26</v>
      </c>
      <c r="F789" s="1">
        <v>0</v>
      </c>
      <c r="G789" s="1">
        <v>0</v>
      </c>
      <c r="H789" s="1">
        <v>0</v>
      </c>
      <c r="I789" s="1">
        <v>0</v>
      </c>
      <c r="J789" s="5">
        <v>0</v>
      </c>
      <c r="K789" s="5">
        <v>1</v>
      </c>
      <c r="L789" s="5">
        <v>0</v>
      </c>
    </row>
    <row r="790" spans="3:12" x14ac:dyDescent="0.3">
      <c r="C790" s="1">
        <v>33</v>
      </c>
      <c r="D790" s="1">
        <v>2469</v>
      </c>
      <c r="E790" s="1">
        <v>29</v>
      </c>
      <c r="F790" s="1">
        <v>0</v>
      </c>
      <c r="G790" s="1">
        <v>1</v>
      </c>
      <c r="H790" s="1">
        <v>0</v>
      </c>
      <c r="I790" s="1">
        <v>0</v>
      </c>
      <c r="J790" s="5">
        <v>0</v>
      </c>
      <c r="K790" s="5">
        <v>1</v>
      </c>
      <c r="L790" s="5">
        <v>0</v>
      </c>
    </row>
    <row r="791" spans="3:12" x14ac:dyDescent="0.3">
      <c r="C791" s="1">
        <v>34</v>
      </c>
      <c r="D791" s="1">
        <v>2465</v>
      </c>
      <c r="E791" s="1">
        <v>33</v>
      </c>
      <c r="F791" s="1">
        <v>0</v>
      </c>
      <c r="G791" s="1">
        <v>1</v>
      </c>
      <c r="H791" s="1">
        <v>0</v>
      </c>
      <c r="I791" s="1">
        <v>0</v>
      </c>
      <c r="J791" s="5">
        <v>0</v>
      </c>
      <c r="K791" s="5">
        <v>1</v>
      </c>
      <c r="L791" s="5">
        <v>0</v>
      </c>
    </row>
    <row r="792" spans="3:12" x14ac:dyDescent="0.3">
      <c r="C792" s="1">
        <v>35</v>
      </c>
      <c r="D792" s="1">
        <v>2461</v>
      </c>
      <c r="E792" s="1">
        <v>37</v>
      </c>
      <c r="F792" s="1">
        <v>0</v>
      </c>
      <c r="G792" s="1">
        <v>1</v>
      </c>
      <c r="H792" s="1">
        <v>0</v>
      </c>
      <c r="I792" s="1">
        <v>0</v>
      </c>
      <c r="J792" s="5">
        <v>0</v>
      </c>
      <c r="K792" s="5">
        <v>1</v>
      </c>
      <c r="L792" s="5">
        <v>0</v>
      </c>
    </row>
    <row r="793" spans="3:12" x14ac:dyDescent="0.3">
      <c r="C793" s="1">
        <v>36</v>
      </c>
      <c r="D793" s="1">
        <v>2457</v>
      </c>
      <c r="E793" s="1">
        <v>41</v>
      </c>
      <c r="F793" s="1">
        <v>0</v>
      </c>
      <c r="G793" s="1">
        <v>1</v>
      </c>
      <c r="H793" s="1">
        <v>0</v>
      </c>
      <c r="I793" s="1">
        <v>0</v>
      </c>
      <c r="J793" s="5">
        <v>0</v>
      </c>
      <c r="K793" s="5">
        <v>2</v>
      </c>
      <c r="L793" s="5">
        <v>0</v>
      </c>
    </row>
    <row r="794" spans="3:12" x14ac:dyDescent="0.3">
      <c r="C794" s="1">
        <v>37</v>
      </c>
      <c r="D794" s="1">
        <v>2452</v>
      </c>
      <c r="E794" s="1">
        <v>46</v>
      </c>
      <c r="F794" s="1">
        <v>0</v>
      </c>
      <c r="G794" s="1">
        <v>1</v>
      </c>
      <c r="H794" s="1">
        <v>0</v>
      </c>
      <c r="I794" s="1">
        <v>0</v>
      </c>
      <c r="J794" s="5">
        <v>0</v>
      </c>
      <c r="K794" s="5">
        <v>2</v>
      </c>
      <c r="L794" s="5">
        <v>0</v>
      </c>
    </row>
    <row r="795" spans="3:12" x14ac:dyDescent="0.3">
      <c r="C795" s="1">
        <v>38</v>
      </c>
      <c r="D795" s="1">
        <v>2446</v>
      </c>
      <c r="E795" s="1">
        <v>51</v>
      </c>
      <c r="F795" s="1">
        <v>0</v>
      </c>
      <c r="G795" s="1">
        <v>2</v>
      </c>
      <c r="H795" s="1">
        <v>0</v>
      </c>
      <c r="I795" s="1">
        <v>0</v>
      </c>
      <c r="J795" s="5">
        <v>0</v>
      </c>
      <c r="K795" s="5">
        <v>2</v>
      </c>
      <c r="L795" s="5">
        <v>0</v>
      </c>
    </row>
    <row r="796" spans="3:12" x14ac:dyDescent="0.3">
      <c r="C796" s="1">
        <v>39</v>
      </c>
      <c r="D796" s="1">
        <v>2440</v>
      </c>
      <c r="E796" s="1">
        <v>56</v>
      </c>
      <c r="F796" s="1">
        <v>0</v>
      </c>
      <c r="G796" s="1">
        <v>2</v>
      </c>
      <c r="H796" s="1">
        <v>0</v>
      </c>
      <c r="I796" s="1">
        <v>0</v>
      </c>
      <c r="J796" s="5">
        <v>0</v>
      </c>
      <c r="K796" s="5">
        <v>3</v>
      </c>
      <c r="L796" s="5">
        <v>0</v>
      </c>
    </row>
    <row r="797" spans="3:12" x14ac:dyDescent="0.3">
      <c r="C797" s="1">
        <v>40</v>
      </c>
      <c r="D797" s="1">
        <v>2433</v>
      </c>
      <c r="E797" s="1">
        <v>63</v>
      </c>
      <c r="F797" s="1">
        <v>0</v>
      </c>
      <c r="G797" s="1">
        <v>2</v>
      </c>
      <c r="H797" s="1">
        <v>0</v>
      </c>
      <c r="I797" s="1">
        <v>0</v>
      </c>
      <c r="J797" s="5">
        <v>0</v>
      </c>
      <c r="K797" s="5">
        <v>3</v>
      </c>
      <c r="L797" s="5">
        <v>0</v>
      </c>
    </row>
    <row r="798" spans="3:12" x14ac:dyDescent="0.3">
      <c r="C798" s="1">
        <v>41</v>
      </c>
      <c r="D798" s="1">
        <v>2426</v>
      </c>
      <c r="E798" s="1">
        <v>70</v>
      </c>
      <c r="F798" s="1">
        <v>0</v>
      </c>
      <c r="G798" s="1">
        <v>3</v>
      </c>
      <c r="H798" s="1">
        <v>0</v>
      </c>
      <c r="I798" s="1">
        <v>0</v>
      </c>
      <c r="J798" s="5">
        <v>0</v>
      </c>
      <c r="K798" s="5">
        <v>3</v>
      </c>
      <c r="L798" s="5">
        <v>0</v>
      </c>
    </row>
    <row r="799" spans="3:12" x14ac:dyDescent="0.3">
      <c r="C799" s="1">
        <v>42</v>
      </c>
      <c r="D799" s="1">
        <v>2419</v>
      </c>
      <c r="E799" s="1">
        <v>76</v>
      </c>
      <c r="F799" s="1">
        <v>0</v>
      </c>
      <c r="G799" s="1">
        <v>3</v>
      </c>
      <c r="H799" s="1">
        <v>0</v>
      </c>
      <c r="I799" s="1">
        <v>0</v>
      </c>
      <c r="J799" s="5">
        <v>0</v>
      </c>
      <c r="K799" s="5">
        <v>4</v>
      </c>
      <c r="L799" s="5">
        <v>0</v>
      </c>
    </row>
    <row r="800" spans="3:12" x14ac:dyDescent="0.3">
      <c r="C800" s="1">
        <v>43</v>
      </c>
      <c r="D800" s="1">
        <v>2411</v>
      </c>
      <c r="E800" s="1">
        <v>84</v>
      </c>
      <c r="F800" s="1">
        <v>0</v>
      </c>
      <c r="G800" s="1">
        <v>4</v>
      </c>
      <c r="H800" s="1">
        <v>0</v>
      </c>
      <c r="I800" s="1">
        <v>0</v>
      </c>
      <c r="J800" s="5">
        <v>0</v>
      </c>
      <c r="K800" s="5">
        <v>4</v>
      </c>
      <c r="L800" s="5">
        <v>0</v>
      </c>
    </row>
    <row r="801" spans="3:12" x14ac:dyDescent="0.3">
      <c r="C801" s="1">
        <v>44</v>
      </c>
      <c r="D801" s="1">
        <v>2402</v>
      </c>
      <c r="E801" s="1">
        <v>91</v>
      </c>
      <c r="F801" s="1">
        <v>0</v>
      </c>
      <c r="G801" s="1">
        <v>5</v>
      </c>
      <c r="H801" s="1">
        <v>0</v>
      </c>
      <c r="I801" s="1">
        <v>0</v>
      </c>
      <c r="J801" s="5">
        <v>0</v>
      </c>
      <c r="K801" s="5">
        <v>5</v>
      </c>
      <c r="L801" s="5">
        <v>0</v>
      </c>
    </row>
    <row r="802" spans="3:12" x14ac:dyDescent="0.3">
      <c r="C802" s="1">
        <v>45</v>
      </c>
      <c r="D802" s="1">
        <v>2393</v>
      </c>
      <c r="E802" s="1">
        <v>100</v>
      </c>
      <c r="F802" s="1">
        <v>0</v>
      </c>
      <c r="G802" s="1">
        <v>6</v>
      </c>
      <c r="H802" s="1">
        <v>0</v>
      </c>
      <c r="I802" s="1">
        <v>0</v>
      </c>
      <c r="J802" s="5">
        <v>0</v>
      </c>
      <c r="K802" s="5">
        <v>5</v>
      </c>
      <c r="L802" s="5">
        <v>0</v>
      </c>
    </row>
    <row r="803" spans="3:12" x14ac:dyDescent="0.3">
      <c r="C803" s="1">
        <v>46</v>
      </c>
      <c r="D803" s="1">
        <v>2380</v>
      </c>
      <c r="E803" s="1">
        <v>111</v>
      </c>
      <c r="F803" s="1">
        <v>0</v>
      </c>
      <c r="G803" s="1">
        <v>7</v>
      </c>
      <c r="H803" s="1">
        <v>0</v>
      </c>
      <c r="I803" s="1">
        <v>0</v>
      </c>
      <c r="J803" s="5">
        <v>0</v>
      </c>
      <c r="K803" s="5">
        <v>6</v>
      </c>
      <c r="L803" s="5">
        <v>0</v>
      </c>
    </row>
    <row r="804" spans="3:12" x14ac:dyDescent="0.3">
      <c r="C804" s="1">
        <v>47</v>
      </c>
      <c r="D804" s="1">
        <v>2369</v>
      </c>
      <c r="E804" s="1">
        <v>121</v>
      </c>
      <c r="F804" s="1">
        <v>0</v>
      </c>
      <c r="G804" s="1">
        <v>8</v>
      </c>
      <c r="H804" s="1">
        <v>0</v>
      </c>
      <c r="I804" s="1">
        <v>0</v>
      </c>
      <c r="J804" s="5">
        <v>0</v>
      </c>
      <c r="K804" s="5">
        <v>7</v>
      </c>
      <c r="L804" s="5">
        <v>0</v>
      </c>
    </row>
    <row r="805" spans="3:12" x14ac:dyDescent="0.3">
      <c r="C805" s="1">
        <v>48</v>
      </c>
      <c r="D805" s="1">
        <v>2358</v>
      </c>
      <c r="E805" s="1">
        <v>131</v>
      </c>
      <c r="F805" s="1">
        <v>0</v>
      </c>
      <c r="G805" s="1">
        <v>10</v>
      </c>
      <c r="H805" s="1">
        <v>0</v>
      </c>
      <c r="I805" s="1">
        <v>0</v>
      </c>
      <c r="J805" s="5">
        <v>0</v>
      </c>
      <c r="K805" s="5">
        <v>7</v>
      </c>
      <c r="L805" s="5">
        <v>0</v>
      </c>
    </row>
    <row r="806" spans="3:12" x14ac:dyDescent="0.3">
      <c r="C806" s="1">
        <v>49</v>
      </c>
      <c r="D806" s="1">
        <v>2345</v>
      </c>
      <c r="E806" s="1">
        <v>142</v>
      </c>
      <c r="F806" s="1">
        <v>0</v>
      </c>
      <c r="G806" s="1">
        <v>11</v>
      </c>
      <c r="H806" s="1">
        <v>0</v>
      </c>
      <c r="I806" s="1">
        <v>0</v>
      </c>
      <c r="J806" s="5">
        <v>0</v>
      </c>
      <c r="K806" s="5">
        <v>8</v>
      </c>
      <c r="L806" s="5">
        <v>1</v>
      </c>
    </row>
    <row r="807" spans="3:12" x14ac:dyDescent="0.3">
      <c r="C807" s="1">
        <v>50</v>
      </c>
      <c r="D807" s="1">
        <v>2331</v>
      </c>
      <c r="E807" s="1">
        <v>155</v>
      </c>
      <c r="F807" s="1">
        <v>0</v>
      </c>
      <c r="G807" s="1">
        <v>13</v>
      </c>
      <c r="H807" s="1">
        <v>0</v>
      </c>
      <c r="I807" s="1">
        <v>0</v>
      </c>
      <c r="J807" s="5">
        <v>0</v>
      </c>
      <c r="K807" s="5">
        <v>9</v>
      </c>
      <c r="L807" s="5">
        <v>1</v>
      </c>
    </row>
    <row r="808" spans="3:12" x14ac:dyDescent="0.3">
      <c r="C808" s="1">
        <v>51</v>
      </c>
      <c r="D808" s="1">
        <v>2317</v>
      </c>
      <c r="E808" s="1">
        <v>167</v>
      </c>
      <c r="F808" s="1">
        <v>0</v>
      </c>
      <c r="G808" s="1">
        <v>14</v>
      </c>
      <c r="H808" s="1">
        <v>0</v>
      </c>
      <c r="I808" s="1">
        <v>0</v>
      </c>
      <c r="J808" s="5">
        <v>0</v>
      </c>
      <c r="K808" s="5">
        <v>10</v>
      </c>
      <c r="L808" s="5">
        <v>1</v>
      </c>
    </row>
    <row r="809" spans="3:12" x14ac:dyDescent="0.3">
      <c r="C809" s="1">
        <v>52</v>
      </c>
      <c r="D809" s="1">
        <v>2302</v>
      </c>
      <c r="E809" s="1">
        <v>180</v>
      </c>
      <c r="F809" s="1">
        <v>0</v>
      </c>
      <c r="G809" s="1">
        <v>16</v>
      </c>
      <c r="H809" s="1">
        <v>0</v>
      </c>
      <c r="I809" s="1">
        <v>0</v>
      </c>
      <c r="J809" s="5">
        <v>0</v>
      </c>
      <c r="K809" s="5">
        <v>11</v>
      </c>
      <c r="L809" s="5">
        <v>1</v>
      </c>
    </row>
    <row r="810" spans="3:12" x14ac:dyDescent="0.3">
      <c r="C810" s="1">
        <v>53</v>
      </c>
      <c r="D810" s="1">
        <v>2288</v>
      </c>
      <c r="E810" s="1">
        <v>193</v>
      </c>
      <c r="F810" s="1">
        <v>0</v>
      </c>
      <c r="G810" s="1">
        <v>18</v>
      </c>
      <c r="H810" s="1">
        <v>0</v>
      </c>
      <c r="I810" s="1">
        <v>0</v>
      </c>
      <c r="J810" s="5">
        <v>0</v>
      </c>
      <c r="K810" s="5">
        <v>12</v>
      </c>
      <c r="L810" s="5">
        <v>1</v>
      </c>
    </row>
    <row r="811" spans="3:12" x14ac:dyDescent="0.3">
      <c r="C811" s="1">
        <v>54</v>
      </c>
      <c r="D811" s="1">
        <v>2275</v>
      </c>
      <c r="E811" s="1">
        <v>204</v>
      </c>
      <c r="F811" s="1">
        <v>0</v>
      </c>
      <c r="G811" s="1">
        <v>20</v>
      </c>
      <c r="H811" s="1">
        <v>0</v>
      </c>
      <c r="I811" s="1">
        <v>0</v>
      </c>
      <c r="J811" s="5">
        <v>0</v>
      </c>
      <c r="K811" s="5">
        <v>12</v>
      </c>
      <c r="L811" s="5">
        <v>1</v>
      </c>
    </row>
    <row r="812" spans="3:12" x14ac:dyDescent="0.3">
      <c r="C812" s="1">
        <v>55</v>
      </c>
      <c r="D812" s="1">
        <v>2260</v>
      </c>
      <c r="E812" s="1">
        <v>215</v>
      </c>
      <c r="F812" s="1">
        <v>0</v>
      </c>
      <c r="G812" s="1">
        <v>23</v>
      </c>
      <c r="H812" s="1">
        <v>0</v>
      </c>
      <c r="I812" s="1">
        <v>0</v>
      </c>
      <c r="J812" s="5">
        <v>0</v>
      </c>
      <c r="K812" s="5">
        <v>13</v>
      </c>
      <c r="L812" s="5">
        <v>1</v>
      </c>
    </row>
    <row r="813" spans="3:12" x14ac:dyDescent="0.3">
      <c r="C813" s="1">
        <v>56</v>
      </c>
      <c r="D813" s="1">
        <v>2245</v>
      </c>
      <c r="E813" s="1">
        <v>227</v>
      </c>
      <c r="F813" s="1">
        <v>0</v>
      </c>
      <c r="G813" s="1">
        <v>26</v>
      </c>
      <c r="H813" s="1">
        <v>0</v>
      </c>
      <c r="I813" s="1">
        <v>0</v>
      </c>
      <c r="J813" s="5">
        <v>0</v>
      </c>
      <c r="K813" s="5">
        <v>14</v>
      </c>
      <c r="L813" s="5">
        <v>1</v>
      </c>
    </row>
    <row r="814" spans="3:12" x14ac:dyDescent="0.3">
      <c r="C814" s="1">
        <v>57</v>
      </c>
      <c r="D814" s="1">
        <v>2229</v>
      </c>
      <c r="E814" s="1">
        <v>240</v>
      </c>
      <c r="F814" s="1">
        <v>0</v>
      </c>
      <c r="G814" s="1">
        <v>30</v>
      </c>
      <c r="H814" s="1">
        <v>0</v>
      </c>
      <c r="I814" s="1">
        <v>0</v>
      </c>
      <c r="J814" s="5">
        <v>0</v>
      </c>
      <c r="K814" s="5">
        <v>15</v>
      </c>
      <c r="L814" s="5">
        <v>1</v>
      </c>
    </row>
    <row r="815" spans="3:12" x14ac:dyDescent="0.3">
      <c r="C815" s="1">
        <v>58</v>
      </c>
      <c r="D815" s="1">
        <v>2212</v>
      </c>
      <c r="E815" s="1">
        <v>254</v>
      </c>
      <c r="F815" s="1">
        <v>0</v>
      </c>
      <c r="G815" s="1">
        <v>33</v>
      </c>
      <c r="H815" s="1">
        <v>0</v>
      </c>
      <c r="I815" s="1">
        <v>0</v>
      </c>
      <c r="J815" s="5">
        <v>0</v>
      </c>
      <c r="K815" s="5">
        <v>16</v>
      </c>
      <c r="L815" s="5">
        <v>1</v>
      </c>
    </row>
    <row r="816" spans="3:12" x14ac:dyDescent="0.3">
      <c r="C816" s="1">
        <v>59</v>
      </c>
      <c r="D816" s="1">
        <v>2195</v>
      </c>
      <c r="E816" s="1">
        <v>266</v>
      </c>
      <c r="F816" s="1">
        <v>0</v>
      </c>
      <c r="G816" s="1">
        <v>37</v>
      </c>
      <c r="H816" s="1">
        <v>0</v>
      </c>
      <c r="I816" s="1">
        <v>0</v>
      </c>
      <c r="J816" s="5">
        <v>0</v>
      </c>
      <c r="K816" s="5">
        <v>18</v>
      </c>
      <c r="L816" s="5">
        <v>1</v>
      </c>
    </row>
    <row r="817" spans="3:12" x14ac:dyDescent="0.3">
      <c r="C817" s="1">
        <v>60</v>
      </c>
      <c r="D817" s="1">
        <v>2178</v>
      </c>
      <c r="E817" s="1">
        <v>280</v>
      </c>
      <c r="F817" s="1">
        <v>0</v>
      </c>
      <c r="G817" s="1">
        <v>41</v>
      </c>
      <c r="H817" s="1">
        <v>0</v>
      </c>
      <c r="I817" s="1">
        <v>0</v>
      </c>
      <c r="J817" s="5">
        <v>0</v>
      </c>
      <c r="K817" s="5">
        <v>19</v>
      </c>
      <c r="L817" s="5">
        <v>2</v>
      </c>
    </row>
    <row r="818" spans="3:12" x14ac:dyDescent="0.3">
      <c r="C818" s="1">
        <v>61</v>
      </c>
      <c r="D818" s="1">
        <v>2160</v>
      </c>
      <c r="E818" s="1">
        <v>293</v>
      </c>
      <c r="F818" s="1">
        <v>0</v>
      </c>
      <c r="G818" s="1">
        <v>45</v>
      </c>
      <c r="H818" s="1">
        <v>0</v>
      </c>
      <c r="I818" s="1">
        <v>0</v>
      </c>
      <c r="J818" s="5">
        <v>0</v>
      </c>
      <c r="K818" s="5">
        <v>19</v>
      </c>
      <c r="L818" s="5">
        <v>2</v>
      </c>
    </row>
    <row r="819" spans="3:12" x14ac:dyDescent="0.3">
      <c r="C819" s="1">
        <v>62</v>
      </c>
      <c r="D819" s="1">
        <v>2142</v>
      </c>
      <c r="E819" s="1">
        <v>306</v>
      </c>
      <c r="F819" s="1">
        <v>0</v>
      </c>
      <c r="G819" s="1">
        <v>50</v>
      </c>
      <c r="H819" s="1">
        <v>0</v>
      </c>
      <c r="I819" s="1">
        <v>0</v>
      </c>
      <c r="J819" s="5">
        <v>0</v>
      </c>
      <c r="K819" s="5">
        <v>20</v>
      </c>
      <c r="L819" s="5">
        <v>2</v>
      </c>
    </row>
    <row r="820" spans="3:12" x14ac:dyDescent="0.3">
      <c r="C820" s="1">
        <v>63</v>
      </c>
      <c r="D820" s="1">
        <v>2125</v>
      </c>
      <c r="E820" s="1">
        <v>318</v>
      </c>
      <c r="F820" s="1">
        <v>0</v>
      </c>
      <c r="G820" s="1">
        <v>56</v>
      </c>
      <c r="H820" s="1">
        <v>0</v>
      </c>
      <c r="I820" s="1">
        <v>0</v>
      </c>
      <c r="J820" s="5">
        <v>0</v>
      </c>
      <c r="K820" s="5">
        <v>21</v>
      </c>
      <c r="L820" s="5">
        <v>2</v>
      </c>
    </row>
    <row r="821" spans="3:12" x14ac:dyDescent="0.3">
      <c r="C821" s="1">
        <v>64</v>
      </c>
      <c r="D821" s="1">
        <v>2109</v>
      </c>
      <c r="E821" s="1">
        <v>326</v>
      </c>
      <c r="F821" s="1">
        <v>0</v>
      </c>
      <c r="G821" s="1">
        <v>62</v>
      </c>
      <c r="H821" s="1">
        <v>0</v>
      </c>
      <c r="I821" s="1">
        <v>0</v>
      </c>
      <c r="J821" s="5">
        <v>0</v>
      </c>
      <c r="K821" s="5">
        <v>22</v>
      </c>
      <c r="L821" s="5">
        <v>2</v>
      </c>
    </row>
    <row r="822" spans="3:12" x14ac:dyDescent="0.3">
      <c r="C822" s="1">
        <v>65</v>
      </c>
      <c r="D822" s="1">
        <v>2093</v>
      </c>
      <c r="E822" s="1">
        <v>335</v>
      </c>
      <c r="F822" s="1">
        <v>0</v>
      </c>
      <c r="G822" s="1">
        <v>70</v>
      </c>
      <c r="H822" s="1">
        <v>0</v>
      </c>
      <c r="I822" s="1">
        <v>0</v>
      </c>
      <c r="J822" s="5">
        <v>0</v>
      </c>
      <c r="K822" s="5">
        <v>23</v>
      </c>
      <c r="L822" s="5">
        <v>2</v>
      </c>
    </row>
    <row r="823" spans="3:12" x14ac:dyDescent="0.3">
      <c r="C823" s="1">
        <v>66</v>
      </c>
      <c r="D823" s="1">
        <v>2079</v>
      </c>
      <c r="E823" s="1">
        <v>343</v>
      </c>
      <c r="F823" s="1">
        <v>0</v>
      </c>
      <c r="G823" s="1">
        <v>77</v>
      </c>
      <c r="H823" s="1">
        <v>0</v>
      </c>
      <c r="I823" s="1">
        <v>0</v>
      </c>
      <c r="J823" s="5">
        <v>0</v>
      </c>
      <c r="K823" s="5">
        <v>24</v>
      </c>
      <c r="L823" s="5">
        <v>2</v>
      </c>
    </row>
    <row r="824" spans="3:12" x14ac:dyDescent="0.3">
      <c r="C824" s="1">
        <v>67</v>
      </c>
      <c r="D824" s="1">
        <v>2064</v>
      </c>
      <c r="E824" s="1">
        <v>351</v>
      </c>
      <c r="F824" s="1">
        <v>0</v>
      </c>
      <c r="G824" s="1">
        <v>83</v>
      </c>
      <c r="H824" s="1">
        <v>0</v>
      </c>
      <c r="I824" s="1">
        <v>0</v>
      </c>
      <c r="J824" s="5">
        <v>0</v>
      </c>
      <c r="K824" s="5">
        <v>25</v>
      </c>
      <c r="L824" s="5">
        <v>2</v>
      </c>
    </row>
    <row r="825" spans="3:12" x14ac:dyDescent="0.3">
      <c r="C825" s="1">
        <v>68</v>
      </c>
      <c r="D825" s="1">
        <v>2050</v>
      </c>
      <c r="E825" s="1">
        <v>357</v>
      </c>
      <c r="F825" s="1">
        <v>0</v>
      </c>
      <c r="G825" s="1">
        <v>91</v>
      </c>
      <c r="H825" s="1">
        <v>0</v>
      </c>
      <c r="I825" s="1">
        <v>0</v>
      </c>
      <c r="J825" s="5">
        <v>0</v>
      </c>
      <c r="K825" s="5">
        <v>26</v>
      </c>
      <c r="L825" s="5">
        <v>2</v>
      </c>
    </row>
    <row r="826" spans="3:12" x14ac:dyDescent="0.3">
      <c r="C826" s="1">
        <v>69</v>
      </c>
      <c r="D826" s="1">
        <v>2039</v>
      </c>
      <c r="E826" s="1">
        <v>359</v>
      </c>
      <c r="F826" s="1">
        <v>0</v>
      </c>
      <c r="G826" s="1">
        <v>101</v>
      </c>
      <c r="H826" s="1">
        <v>0</v>
      </c>
      <c r="I826" s="1">
        <v>0</v>
      </c>
      <c r="J826" s="5">
        <v>0</v>
      </c>
      <c r="K826" s="5">
        <v>27</v>
      </c>
      <c r="L826" s="5">
        <v>2</v>
      </c>
    </row>
    <row r="827" spans="3:12" x14ac:dyDescent="0.3">
      <c r="C827" s="1">
        <v>70</v>
      </c>
      <c r="D827" s="1">
        <v>2026</v>
      </c>
      <c r="E827" s="1">
        <v>362</v>
      </c>
      <c r="F827" s="1">
        <v>0</v>
      </c>
      <c r="G827" s="1">
        <v>110</v>
      </c>
      <c r="H827" s="1">
        <v>0</v>
      </c>
      <c r="I827" s="1">
        <v>0</v>
      </c>
      <c r="J827" s="5">
        <v>0</v>
      </c>
      <c r="K827" s="5">
        <v>28</v>
      </c>
      <c r="L827" s="5">
        <v>2</v>
      </c>
    </row>
    <row r="828" spans="3:12" x14ac:dyDescent="0.3">
      <c r="C828" s="1">
        <v>71</v>
      </c>
      <c r="D828" s="1">
        <v>2014</v>
      </c>
      <c r="E828" s="1">
        <v>363</v>
      </c>
      <c r="F828" s="1">
        <v>0</v>
      </c>
      <c r="G828" s="1">
        <v>121</v>
      </c>
      <c r="H828" s="1">
        <v>0</v>
      </c>
      <c r="I828" s="1">
        <v>0</v>
      </c>
      <c r="J828" s="5">
        <v>0</v>
      </c>
      <c r="K828" s="5">
        <v>29</v>
      </c>
      <c r="L828" s="5">
        <v>2</v>
      </c>
    </row>
    <row r="829" spans="3:12" x14ac:dyDescent="0.3">
      <c r="C829" s="1">
        <v>72</v>
      </c>
      <c r="D829" s="1">
        <v>2004</v>
      </c>
      <c r="E829" s="1">
        <v>363</v>
      </c>
      <c r="F829" s="1">
        <v>0</v>
      </c>
      <c r="G829" s="1">
        <v>132</v>
      </c>
      <c r="H829" s="1">
        <v>0</v>
      </c>
      <c r="I829" s="1">
        <v>0</v>
      </c>
      <c r="J829" s="5">
        <v>0</v>
      </c>
      <c r="K829" s="5">
        <v>29</v>
      </c>
      <c r="L829" s="5">
        <v>3</v>
      </c>
    </row>
    <row r="830" spans="3:12" x14ac:dyDescent="0.3">
      <c r="C830" s="1">
        <v>73</v>
      </c>
      <c r="D830" s="1">
        <v>1993</v>
      </c>
      <c r="E830" s="1">
        <v>363</v>
      </c>
      <c r="F830" s="1">
        <v>0</v>
      </c>
      <c r="G830" s="1">
        <v>142</v>
      </c>
      <c r="H830" s="1">
        <v>0</v>
      </c>
      <c r="I830" s="1">
        <v>0</v>
      </c>
      <c r="J830" s="5">
        <v>0</v>
      </c>
      <c r="K830" s="5">
        <v>29</v>
      </c>
      <c r="L830" s="5">
        <v>3</v>
      </c>
    </row>
    <row r="831" spans="3:12" x14ac:dyDescent="0.3">
      <c r="C831" s="1">
        <v>74</v>
      </c>
      <c r="D831" s="1">
        <v>1983</v>
      </c>
      <c r="E831" s="1">
        <v>363</v>
      </c>
      <c r="F831" s="1">
        <v>0</v>
      </c>
      <c r="G831" s="1">
        <v>152</v>
      </c>
      <c r="H831" s="1">
        <v>0</v>
      </c>
      <c r="I831" s="1">
        <v>0</v>
      </c>
      <c r="J831" s="5">
        <v>0</v>
      </c>
      <c r="K831" s="5">
        <v>29</v>
      </c>
      <c r="L831" s="5">
        <v>2</v>
      </c>
    </row>
    <row r="832" spans="3:12" x14ac:dyDescent="0.3">
      <c r="C832" s="1">
        <v>75</v>
      </c>
      <c r="D832" s="1">
        <v>1975</v>
      </c>
      <c r="E832" s="1">
        <v>359</v>
      </c>
      <c r="F832" s="1">
        <v>0</v>
      </c>
      <c r="G832" s="1">
        <v>164</v>
      </c>
      <c r="H832" s="1">
        <v>0</v>
      </c>
      <c r="I832" s="1">
        <v>0</v>
      </c>
      <c r="J832" s="5">
        <v>0</v>
      </c>
      <c r="K832" s="5">
        <v>29</v>
      </c>
      <c r="L832" s="5">
        <v>2</v>
      </c>
    </row>
    <row r="833" spans="3:12" x14ac:dyDescent="0.3">
      <c r="C833" s="1">
        <v>76</v>
      </c>
      <c r="D833" s="1">
        <v>1967</v>
      </c>
      <c r="E833" s="1">
        <v>355</v>
      </c>
      <c r="F833" s="1">
        <v>0</v>
      </c>
      <c r="G833" s="1">
        <v>175</v>
      </c>
      <c r="H833" s="1">
        <v>0</v>
      </c>
      <c r="I833" s="1">
        <v>0</v>
      </c>
      <c r="J833" s="5">
        <v>0</v>
      </c>
      <c r="K833" s="5">
        <v>29</v>
      </c>
      <c r="L833" s="5">
        <v>2</v>
      </c>
    </row>
    <row r="834" spans="3:12" x14ac:dyDescent="0.3">
      <c r="C834" s="1">
        <v>77</v>
      </c>
      <c r="D834" s="1">
        <v>1960</v>
      </c>
      <c r="E834" s="1">
        <v>349</v>
      </c>
      <c r="F834" s="1">
        <v>0</v>
      </c>
      <c r="G834" s="1">
        <v>189</v>
      </c>
      <c r="H834" s="1">
        <v>0</v>
      </c>
      <c r="I834" s="1">
        <v>0</v>
      </c>
      <c r="J834" s="5">
        <v>0</v>
      </c>
      <c r="K834" s="5">
        <v>28</v>
      </c>
      <c r="L834" s="5">
        <v>2</v>
      </c>
    </row>
    <row r="835" spans="3:12" x14ac:dyDescent="0.3">
      <c r="C835" s="1">
        <v>78</v>
      </c>
      <c r="D835" s="1">
        <v>1953</v>
      </c>
      <c r="E835" s="1">
        <v>343</v>
      </c>
      <c r="F835" s="1">
        <v>0</v>
      </c>
      <c r="G835" s="1">
        <v>201</v>
      </c>
      <c r="H835" s="1">
        <v>0</v>
      </c>
      <c r="I835" s="1">
        <v>0</v>
      </c>
      <c r="J835" s="5">
        <v>0</v>
      </c>
      <c r="K835" s="5">
        <v>28</v>
      </c>
      <c r="L835" s="5">
        <v>2</v>
      </c>
    </row>
    <row r="836" spans="3:12" x14ac:dyDescent="0.3">
      <c r="C836" s="1">
        <v>79</v>
      </c>
      <c r="D836" s="1">
        <v>1947</v>
      </c>
      <c r="E836" s="1">
        <v>336</v>
      </c>
      <c r="F836" s="1">
        <v>0</v>
      </c>
      <c r="G836" s="1">
        <v>214</v>
      </c>
      <c r="H836" s="1">
        <v>0</v>
      </c>
      <c r="I836" s="1">
        <v>0</v>
      </c>
      <c r="J836" s="5">
        <v>0</v>
      </c>
      <c r="K836" s="5">
        <v>28</v>
      </c>
      <c r="L836" s="5">
        <v>2</v>
      </c>
    </row>
    <row r="837" spans="3:12" x14ac:dyDescent="0.3">
      <c r="C837" s="1">
        <v>80</v>
      </c>
      <c r="D837" s="1">
        <v>1941</v>
      </c>
      <c r="E837" s="1">
        <v>328</v>
      </c>
      <c r="F837" s="1">
        <v>0</v>
      </c>
      <c r="G837" s="1">
        <v>229</v>
      </c>
      <c r="H837" s="1">
        <v>0</v>
      </c>
      <c r="I837" s="1">
        <v>1</v>
      </c>
      <c r="J837" s="5">
        <v>0</v>
      </c>
      <c r="K837" s="5">
        <v>28</v>
      </c>
      <c r="L837" s="5">
        <v>2</v>
      </c>
    </row>
    <row r="838" spans="3:12" x14ac:dyDescent="0.3">
      <c r="C838" s="1">
        <v>81</v>
      </c>
      <c r="D838" s="1">
        <v>1935</v>
      </c>
      <c r="E838" s="1">
        <v>318</v>
      </c>
      <c r="F838" s="1">
        <v>0</v>
      </c>
      <c r="G838" s="1">
        <v>245</v>
      </c>
      <c r="H838" s="1">
        <v>0</v>
      </c>
      <c r="I838" s="1">
        <v>1</v>
      </c>
      <c r="J838" s="5">
        <v>0</v>
      </c>
      <c r="K838" s="5">
        <v>27</v>
      </c>
      <c r="L838" s="5">
        <v>2</v>
      </c>
    </row>
    <row r="839" spans="3:12" x14ac:dyDescent="0.3">
      <c r="C839" s="1">
        <v>82</v>
      </c>
      <c r="D839" s="1">
        <v>1930</v>
      </c>
      <c r="E839" s="1">
        <v>308</v>
      </c>
      <c r="F839" s="1">
        <v>0</v>
      </c>
      <c r="G839" s="1">
        <v>259</v>
      </c>
      <c r="H839" s="1">
        <v>0</v>
      </c>
      <c r="I839" s="1">
        <v>1</v>
      </c>
      <c r="J839" s="5">
        <v>0</v>
      </c>
      <c r="K839" s="5">
        <v>27</v>
      </c>
      <c r="L839" s="5">
        <v>2</v>
      </c>
    </row>
    <row r="840" spans="3:12" x14ac:dyDescent="0.3">
      <c r="C840" s="1">
        <v>83</v>
      </c>
      <c r="D840" s="1">
        <v>1926</v>
      </c>
      <c r="E840" s="1">
        <v>296</v>
      </c>
      <c r="F840" s="1">
        <v>0</v>
      </c>
      <c r="G840" s="1">
        <v>276</v>
      </c>
      <c r="H840" s="1">
        <v>0</v>
      </c>
      <c r="I840" s="1">
        <v>1</v>
      </c>
      <c r="J840" s="5">
        <v>0</v>
      </c>
      <c r="K840" s="5">
        <v>26</v>
      </c>
      <c r="L840" s="5">
        <v>2</v>
      </c>
    </row>
    <row r="841" spans="3:12" x14ac:dyDescent="0.3">
      <c r="C841" s="1">
        <v>84</v>
      </c>
      <c r="D841" s="1">
        <v>1921</v>
      </c>
      <c r="E841" s="1">
        <v>286</v>
      </c>
      <c r="F841" s="1">
        <v>0</v>
      </c>
      <c r="G841" s="1">
        <v>290</v>
      </c>
      <c r="H841" s="1">
        <v>0</v>
      </c>
      <c r="I841" s="1">
        <v>1</v>
      </c>
      <c r="J841" s="5">
        <v>0</v>
      </c>
      <c r="K841" s="5">
        <v>25</v>
      </c>
      <c r="L841" s="5">
        <v>2</v>
      </c>
    </row>
    <row r="842" spans="3:12" x14ac:dyDescent="0.3">
      <c r="C842" s="1">
        <v>85</v>
      </c>
      <c r="D842" s="1">
        <v>1916</v>
      </c>
      <c r="E842" s="1">
        <v>275</v>
      </c>
      <c r="F842" s="1">
        <v>0</v>
      </c>
      <c r="G842" s="1">
        <v>306</v>
      </c>
      <c r="H842" s="1">
        <v>0</v>
      </c>
      <c r="I842" s="1">
        <v>1</v>
      </c>
      <c r="J842" s="5">
        <v>0</v>
      </c>
      <c r="K842" s="5">
        <v>24</v>
      </c>
      <c r="L842" s="5">
        <v>2</v>
      </c>
    </row>
    <row r="843" spans="3:12" x14ac:dyDescent="0.3">
      <c r="C843" s="1">
        <v>86</v>
      </c>
      <c r="D843" s="1">
        <v>1911</v>
      </c>
      <c r="E843" s="1">
        <v>265</v>
      </c>
      <c r="F843" s="1">
        <v>0</v>
      </c>
      <c r="G843" s="1">
        <v>321</v>
      </c>
      <c r="H843" s="1">
        <v>0</v>
      </c>
      <c r="I843" s="1">
        <v>1</v>
      </c>
      <c r="J843" s="5">
        <v>0</v>
      </c>
      <c r="K843" s="5">
        <v>22</v>
      </c>
      <c r="L843" s="5">
        <v>2</v>
      </c>
    </row>
    <row r="844" spans="3:12" x14ac:dyDescent="0.3">
      <c r="C844" s="1">
        <v>87</v>
      </c>
      <c r="D844" s="1">
        <v>1908</v>
      </c>
      <c r="E844" s="1">
        <v>253</v>
      </c>
      <c r="F844" s="1">
        <v>0</v>
      </c>
      <c r="G844" s="1">
        <v>336</v>
      </c>
      <c r="H844" s="1">
        <v>0</v>
      </c>
      <c r="I844" s="1">
        <v>1</v>
      </c>
      <c r="J844" s="5">
        <v>0</v>
      </c>
      <c r="K844" s="5">
        <v>22</v>
      </c>
      <c r="L844" s="5">
        <v>2</v>
      </c>
    </row>
    <row r="845" spans="3:12" x14ac:dyDescent="0.3">
      <c r="C845" s="1">
        <v>88</v>
      </c>
      <c r="D845" s="1">
        <v>1903</v>
      </c>
      <c r="E845" s="1">
        <v>243</v>
      </c>
      <c r="F845" s="1">
        <v>0</v>
      </c>
      <c r="G845" s="1">
        <v>351</v>
      </c>
      <c r="H845" s="1">
        <v>0</v>
      </c>
      <c r="I845" s="1">
        <v>1</v>
      </c>
      <c r="J845" s="5">
        <v>0</v>
      </c>
      <c r="K845" s="5">
        <v>21</v>
      </c>
      <c r="L845" s="5">
        <v>2</v>
      </c>
    </row>
    <row r="846" spans="3:12" x14ac:dyDescent="0.3">
      <c r="C846" s="1">
        <v>89</v>
      </c>
      <c r="D846" s="1">
        <v>1900</v>
      </c>
      <c r="E846" s="1">
        <v>231</v>
      </c>
      <c r="F846" s="1">
        <v>0</v>
      </c>
      <c r="G846" s="1">
        <v>367</v>
      </c>
      <c r="H846" s="1">
        <v>0</v>
      </c>
      <c r="I846" s="1">
        <v>1</v>
      </c>
      <c r="J846" s="5">
        <v>0</v>
      </c>
      <c r="K846" s="5">
        <v>20</v>
      </c>
      <c r="L846" s="5">
        <v>2</v>
      </c>
    </row>
    <row r="847" spans="3:12" x14ac:dyDescent="0.3">
      <c r="C847" s="1">
        <v>90</v>
      </c>
      <c r="D847" s="1">
        <v>1896</v>
      </c>
      <c r="E847" s="1">
        <v>220</v>
      </c>
      <c r="F847" s="1">
        <v>0</v>
      </c>
      <c r="G847" s="1">
        <v>381</v>
      </c>
      <c r="H847" s="1">
        <v>0</v>
      </c>
      <c r="I847" s="1">
        <v>1</v>
      </c>
      <c r="J847" s="5">
        <v>0</v>
      </c>
      <c r="K847" s="5">
        <v>18</v>
      </c>
      <c r="L847" s="5">
        <v>2</v>
      </c>
    </row>
    <row r="848" spans="3:12" x14ac:dyDescent="0.3">
      <c r="C848" s="1">
        <v>91</v>
      </c>
      <c r="D848" s="1">
        <v>1893</v>
      </c>
      <c r="E848" s="1">
        <v>208</v>
      </c>
      <c r="F848" s="1">
        <v>0</v>
      </c>
      <c r="G848" s="1">
        <v>396</v>
      </c>
      <c r="H848" s="1">
        <v>0</v>
      </c>
      <c r="I848" s="1">
        <v>1</v>
      </c>
      <c r="J848" s="5">
        <v>0</v>
      </c>
      <c r="K848" s="5">
        <v>17</v>
      </c>
      <c r="L848" s="5">
        <v>1</v>
      </c>
    </row>
    <row r="849" spans="3:12" x14ac:dyDescent="0.3">
      <c r="C849" s="1">
        <v>92</v>
      </c>
      <c r="D849" s="1">
        <v>1890</v>
      </c>
      <c r="E849" s="1">
        <v>197</v>
      </c>
      <c r="F849" s="1">
        <v>0</v>
      </c>
      <c r="G849" s="1">
        <v>410</v>
      </c>
      <c r="H849" s="1">
        <v>0</v>
      </c>
      <c r="I849" s="1">
        <v>1</v>
      </c>
      <c r="J849" s="5">
        <v>0</v>
      </c>
      <c r="K849" s="5">
        <v>17</v>
      </c>
      <c r="L849" s="5">
        <v>1</v>
      </c>
    </row>
    <row r="850" spans="3:12" x14ac:dyDescent="0.3">
      <c r="C850" s="1">
        <v>93</v>
      </c>
      <c r="D850" s="1">
        <v>1888</v>
      </c>
      <c r="E850" s="1">
        <v>185</v>
      </c>
      <c r="F850" s="1">
        <v>0</v>
      </c>
      <c r="G850" s="1">
        <v>424</v>
      </c>
      <c r="H850" s="1">
        <v>0</v>
      </c>
      <c r="I850" s="1">
        <v>1</v>
      </c>
      <c r="J850" s="5">
        <v>0</v>
      </c>
      <c r="K850" s="5">
        <v>16</v>
      </c>
      <c r="L850" s="5">
        <v>1</v>
      </c>
    </row>
    <row r="851" spans="3:12" x14ac:dyDescent="0.3">
      <c r="C851" s="1">
        <v>94</v>
      </c>
      <c r="D851" s="1">
        <v>1885</v>
      </c>
      <c r="E851" s="1">
        <v>174</v>
      </c>
      <c r="F851" s="1">
        <v>0</v>
      </c>
      <c r="G851" s="1">
        <v>438</v>
      </c>
      <c r="H851" s="1">
        <v>0</v>
      </c>
      <c r="I851" s="1">
        <v>1</v>
      </c>
      <c r="J851" s="5">
        <v>0</v>
      </c>
      <c r="K851" s="5">
        <v>15</v>
      </c>
      <c r="L851" s="5">
        <v>1</v>
      </c>
    </row>
    <row r="852" spans="3:12" x14ac:dyDescent="0.3">
      <c r="C852" s="1">
        <v>95</v>
      </c>
      <c r="D852" s="1">
        <v>1882</v>
      </c>
      <c r="E852" s="1">
        <v>164</v>
      </c>
      <c r="F852" s="1">
        <v>0</v>
      </c>
      <c r="G852" s="1">
        <v>450</v>
      </c>
      <c r="H852" s="1">
        <v>0</v>
      </c>
      <c r="I852" s="1">
        <v>1</v>
      </c>
      <c r="J852" s="5">
        <v>0</v>
      </c>
      <c r="K852" s="5">
        <v>14</v>
      </c>
      <c r="L852" s="5">
        <v>1</v>
      </c>
    </row>
    <row r="853" spans="3:12" x14ac:dyDescent="0.3">
      <c r="C853" s="1">
        <v>96</v>
      </c>
      <c r="D853" s="1">
        <v>1880</v>
      </c>
      <c r="E853" s="1">
        <v>154</v>
      </c>
      <c r="F853" s="1">
        <v>0</v>
      </c>
      <c r="G853" s="1">
        <v>464</v>
      </c>
      <c r="H853" s="1">
        <v>0</v>
      </c>
      <c r="I853" s="1">
        <v>1</v>
      </c>
      <c r="J853" s="5">
        <v>0</v>
      </c>
      <c r="K853" s="5">
        <v>13</v>
      </c>
      <c r="L853" s="5">
        <v>1</v>
      </c>
    </row>
    <row r="854" spans="3:12" x14ac:dyDescent="0.3">
      <c r="C854" s="1">
        <v>97</v>
      </c>
      <c r="D854" s="1">
        <v>1878</v>
      </c>
      <c r="E854" s="1">
        <v>145</v>
      </c>
      <c r="F854" s="1">
        <v>0</v>
      </c>
      <c r="G854" s="1">
        <v>475</v>
      </c>
      <c r="H854" s="1">
        <v>0</v>
      </c>
      <c r="I854" s="1">
        <v>1</v>
      </c>
      <c r="J854" s="5">
        <v>0</v>
      </c>
      <c r="K854" s="5">
        <v>12</v>
      </c>
      <c r="L854" s="5">
        <v>1</v>
      </c>
    </row>
    <row r="855" spans="3:12" x14ac:dyDescent="0.3">
      <c r="C855" s="1">
        <v>98</v>
      </c>
      <c r="D855" s="1">
        <v>1876</v>
      </c>
      <c r="E855" s="1">
        <v>135</v>
      </c>
      <c r="F855" s="1">
        <v>0</v>
      </c>
      <c r="G855" s="1">
        <v>486</v>
      </c>
      <c r="H855" s="1">
        <v>0</v>
      </c>
      <c r="I855" s="1">
        <v>1</v>
      </c>
      <c r="J855" s="5">
        <v>0</v>
      </c>
      <c r="K855" s="5">
        <v>11</v>
      </c>
      <c r="L855" s="5">
        <v>1</v>
      </c>
    </row>
    <row r="856" spans="3:12" x14ac:dyDescent="0.3">
      <c r="C856" s="1">
        <v>99</v>
      </c>
      <c r="D856" s="1">
        <v>1874</v>
      </c>
      <c r="E856" s="1">
        <v>127</v>
      </c>
      <c r="F856" s="1">
        <v>0</v>
      </c>
      <c r="G856" s="1">
        <v>496</v>
      </c>
      <c r="H856" s="1">
        <v>0</v>
      </c>
      <c r="I856" s="1">
        <v>1</v>
      </c>
      <c r="J856" s="5">
        <v>0</v>
      </c>
      <c r="K856" s="5">
        <v>11</v>
      </c>
      <c r="L856" s="5">
        <v>1</v>
      </c>
    </row>
    <row r="857" spans="3:12" x14ac:dyDescent="0.3">
      <c r="C857" s="1">
        <v>100</v>
      </c>
      <c r="D857" s="1">
        <v>1872</v>
      </c>
      <c r="E857" s="1">
        <v>119</v>
      </c>
      <c r="F857" s="1">
        <v>0</v>
      </c>
      <c r="G857" s="1">
        <v>506</v>
      </c>
      <c r="H857" s="1">
        <v>0</v>
      </c>
      <c r="I857" s="1">
        <v>1</v>
      </c>
      <c r="J857" s="5">
        <v>0</v>
      </c>
      <c r="K857" s="5">
        <v>10</v>
      </c>
      <c r="L857" s="5">
        <v>1</v>
      </c>
    </row>
    <row r="858" spans="3:12" x14ac:dyDescent="0.3">
      <c r="C858" s="1">
        <v>101</v>
      </c>
      <c r="D858" s="1">
        <v>1871</v>
      </c>
      <c r="E858" s="1">
        <v>112</v>
      </c>
      <c r="F858" s="1">
        <v>0</v>
      </c>
      <c r="G858" s="1">
        <v>515</v>
      </c>
      <c r="H858" s="1">
        <v>0</v>
      </c>
      <c r="I858" s="1">
        <v>1</v>
      </c>
      <c r="J858" s="5">
        <v>0</v>
      </c>
      <c r="K858" s="5">
        <v>10</v>
      </c>
      <c r="L858" s="5">
        <v>0</v>
      </c>
    </row>
    <row r="859" spans="3:12" x14ac:dyDescent="0.3">
      <c r="C859" s="1">
        <v>102</v>
      </c>
      <c r="D859" s="1">
        <v>1869</v>
      </c>
      <c r="E859" s="1">
        <v>104</v>
      </c>
      <c r="F859" s="1">
        <v>0</v>
      </c>
      <c r="G859" s="1">
        <v>524</v>
      </c>
      <c r="H859" s="1">
        <v>0</v>
      </c>
      <c r="I859" s="1">
        <v>1</v>
      </c>
      <c r="J859" s="5">
        <v>0</v>
      </c>
      <c r="K859" s="5">
        <v>9</v>
      </c>
      <c r="L859" s="5">
        <v>0</v>
      </c>
    </row>
    <row r="860" spans="3:12" x14ac:dyDescent="0.3">
      <c r="C860" s="1">
        <v>103</v>
      </c>
      <c r="D860" s="1">
        <v>1868</v>
      </c>
      <c r="E860" s="1">
        <v>98</v>
      </c>
      <c r="F860" s="1">
        <v>0</v>
      </c>
      <c r="G860" s="1">
        <v>531</v>
      </c>
      <c r="H860" s="1">
        <v>0</v>
      </c>
      <c r="I860" s="1">
        <v>1</v>
      </c>
      <c r="J860" s="5">
        <v>0</v>
      </c>
      <c r="K860" s="5">
        <v>9</v>
      </c>
      <c r="L860" s="5">
        <v>0</v>
      </c>
    </row>
    <row r="861" spans="3:12" x14ac:dyDescent="0.3">
      <c r="C861" s="1">
        <v>104</v>
      </c>
      <c r="D861" s="1">
        <v>1867</v>
      </c>
      <c r="E861" s="1">
        <v>92</v>
      </c>
      <c r="F861" s="1">
        <v>0</v>
      </c>
      <c r="G861" s="1">
        <v>539</v>
      </c>
      <c r="H861" s="1">
        <v>0</v>
      </c>
      <c r="I861" s="1">
        <v>1</v>
      </c>
      <c r="J861" s="5">
        <v>0</v>
      </c>
      <c r="K861" s="5">
        <v>8</v>
      </c>
      <c r="L861" s="5">
        <v>0</v>
      </c>
    </row>
    <row r="862" spans="3:12" x14ac:dyDescent="0.3">
      <c r="C862" s="1">
        <v>105</v>
      </c>
      <c r="D862" s="1">
        <v>1865</v>
      </c>
      <c r="E862" s="1">
        <v>86</v>
      </c>
      <c r="F862" s="1">
        <v>0</v>
      </c>
      <c r="G862" s="1">
        <v>546</v>
      </c>
      <c r="H862" s="1">
        <v>0</v>
      </c>
      <c r="I862" s="1">
        <v>1</v>
      </c>
      <c r="J862" s="5">
        <v>0</v>
      </c>
      <c r="K862" s="5">
        <v>8</v>
      </c>
      <c r="L862" s="5">
        <v>0</v>
      </c>
    </row>
    <row r="863" spans="3:12" x14ac:dyDescent="0.3">
      <c r="C863" s="1">
        <v>106</v>
      </c>
      <c r="D863" s="1">
        <v>1864</v>
      </c>
      <c r="E863" s="1">
        <v>81</v>
      </c>
      <c r="F863" s="1">
        <v>0</v>
      </c>
      <c r="G863" s="1">
        <v>552</v>
      </c>
      <c r="H863" s="1">
        <v>0</v>
      </c>
      <c r="I863" s="1">
        <v>1</v>
      </c>
      <c r="J863" s="5">
        <v>0</v>
      </c>
      <c r="K863" s="5">
        <v>7</v>
      </c>
      <c r="L863" s="5">
        <v>0</v>
      </c>
    </row>
    <row r="864" spans="3:12" x14ac:dyDescent="0.3">
      <c r="C864" s="1">
        <v>107</v>
      </c>
      <c r="D864" s="1">
        <v>1863</v>
      </c>
      <c r="E864" s="1">
        <v>77</v>
      </c>
      <c r="F864" s="1">
        <v>0</v>
      </c>
      <c r="G864" s="1">
        <v>558</v>
      </c>
      <c r="H864" s="1">
        <v>0</v>
      </c>
      <c r="I864" s="1">
        <v>1</v>
      </c>
      <c r="J864" s="5">
        <v>0</v>
      </c>
      <c r="K864" s="5">
        <v>7</v>
      </c>
      <c r="L864" s="5">
        <v>0</v>
      </c>
    </row>
    <row r="865" spans="3:12" x14ac:dyDescent="0.3">
      <c r="C865" s="1">
        <v>108</v>
      </c>
      <c r="D865" s="1">
        <v>1861</v>
      </c>
      <c r="E865" s="1">
        <v>72</v>
      </c>
      <c r="F865" s="1">
        <v>0</v>
      </c>
      <c r="G865" s="1">
        <v>564</v>
      </c>
      <c r="H865" s="1">
        <v>0</v>
      </c>
      <c r="I865" s="1">
        <v>1</v>
      </c>
      <c r="J865" s="5">
        <v>0</v>
      </c>
      <c r="K865" s="5">
        <v>7</v>
      </c>
      <c r="L865" s="5">
        <v>0</v>
      </c>
    </row>
    <row r="866" spans="3:12" x14ac:dyDescent="0.3">
      <c r="C866" s="1">
        <v>109</v>
      </c>
      <c r="D866" s="1">
        <v>1860</v>
      </c>
      <c r="E866" s="1">
        <v>68</v>
      </c>
      <c r="F866" s="1">
        <v>0</v>
      </c>
      <c r="G866" s="1">
        <v>569</v>
      </c>
      <c r="H866" s="1">
        <v>0</v>
      </c>
      <c r="I866" s="1">
        <v>1</v>
      </c>
      <c r="J866" s="5">
        <v>0</v>
      </c>
      <c r="K866" s="5">
        <v>6</v>
      </c>
      <c r="L866" s="5">
        <v>0</v>
      </c>
    </row>
    <row r="867" spans="3:12" x14ac:dyDescent="0.3">
      <c r="C867" s="1">
        <v>110</v>
      </c>
      <c r="D867" s="1">
        <v>1859</v>
      </c>
      <c r="E867" s="1">
        <v>64</v>
      </c>
      <c r="F867" s="1">
        <v>0</v>
      </c>
      <c r="G867" s="1">
        <v>573</v>
      </c>
      <c r="H867" s="1">
        <v>0</v>
      </c>
      <c r="I867" s="1">
        <v>1</v>
      </c>
      <c r="J867" s="5">
        <v>0</v>
      </c>
      <c r="K867" s="5">
        <v>6</v>
      </c>
      <c r="L867" s="5">
        <v>0</v>
      </c>
    </row>
    <row r="868" spans="3:12" x14ac:dyDescent="0.3">
      <c r="C868" s="1">
        <v>111</v>
      </c>
      <c r="D868" s="1">
        <v>1858</v>
      </c>
      <c r="E868" s="1">
        <v>61</v>
      </c>
      <c r="F868" s="1">
        <v>0</v>
      </c>
      <c r="G868" s="1">
        <v>578</v>
      </c>
      <c r="H868" s="1">
        <v>0</v>
      </c>
      <c r="I868" s="1">
        <v>1</v>
      </c>
      <c r="J868" s="5">
        <v>0</v>
      </c>
      <c r="K868" s="5">
        <v>5</v>
      </c>
      <c r="L868" s="5">
        <v>0</v>
      </c>
    </row>
    <row r="869" spans="3:12" x14ac:dyDescent="0.3">
      <c r="C869" s="1">
        <v>112</v>
      </c>
      <c r="D869" s="1">
        <v>1857</v>
      </c>
      <c r="E869" s="1">
        <v>57</v>
      </c>
      <c r="F869" s="1">
        <v>0</v>
      </c>
      <c r="G869" s="1">
        <v>583</v>
      </c>
      <c r="H869" s="1">
        <v>0</v>
      </c>
      <c r="I869" s="1">
        <v>1</v>
      </c>
      <c r="J869" s="5">
        <v>0</v>
      </c>
      <c r="K869" s="5">
        <v>5</v>
      </c>
      <c r="L869" s="5">
        <v>0</v>
      </c>
    </row>
    <row r="870" spans="3:12" x14ac:dyDescent="0.3">
      <c r="C870" s="1">
        <v>113</v>
      </c>
      <c r="D870" s="1">
        <v>1857</v>
      </c>
      <c r="E870" s="1">
        <v>54</v>
      </c>
      <c r="F870" s="1">
        <v>0</v>
      </c>
      <c r="G870" s="1">
        <v>587</v>
      </c>
      <c r="H870" s="1">
        <v>0</v>
      </c>
      <c r="I870" s="1">
        <v>1</v>
      </c>
      <c r="J870" s="5">
        <v>0</v>
      </c>
      <c r="K870" s="5">
        <v>5</v>
      </c>
      <c r="L870" s="5">
        <v>0</v>
      </c>
    </row>
    <row r="871" spans="3:12" x14ac:dyDescent="0.3">
      <c r="C871" s="1">
        <v>114</v>
      </c>
      <c r="D871" s="1">
        <v>1856</v>
      </c>
      <c r="E871" s="1">
        <v>51</v>
      </c>
      <c r="F871" s="1">
        <v>0</v>
      </c>
      <c r="G871" s="1">
        <v>590</v>
      </c>
      <c r="H871" s="1">
        <v>0</v>
      </c>
      <c r="I871" s="1">
        <v>1</v>
      </c>
      <c r="J871" s="5">
        <v>0</v>
      </c>
      <c r="K871" s="5">
        <v>4</v>
      </c>
      <c r="L871" s="5">
        <v>0</v>
      </c>
    </row>
    <row r="872" spans="3:12" x14ac:dyDescent="0.3">
      <c r="C872" s="1">
        <v>115</v>
      </c>
      <c r="D872" s="1">
        <v>1855</v>
      </c>
      <c r="E872" s="1">
        <v>48</v>
      </c>
      <c r="F872" s="1">
        <v>0</v>
      </c>
      <c r="G872" s="1">
        <v>594</v>
      </c>
      <c r="H872" s="1">
        <v>0</v>
      </c>
      <c r="I872" s="1">
        <v>1</v>
      </c>
      <c r="J872" s="5">
        <v>0</v>
      </c>
      <c r="K872" s="5">
        <v>4</v>
      </c>
      <c r="L872" s="5">
        <v>0</v>
      </c>
    </row>
    <row r="873" spans="3:12" x14ac:dyDescent="0.3">
      <c r="C873" s="1">
        <v>116</v>
      </c>
      <c r="D873" s="1">
        <v>1854</v>
      </c>
      <c r="E873" s="1">
        <v>44</v>
      </c>
      <c r="F873" s="1">
        <v>0</v>
      </c>
      <c r="G873" s="1">
        <v>599</v>
      </c>
      <c r="H873" s="1">
        <v>0</v>
      </c>
      <c r="I873" s="1">
        <v>1</v>
      </c>
      <c r="J873" s="5">
        <v>0</v>
      </c>
      <c r="K873" s="5">
        <v>4</v>
      </c>
      <c r="L873" s="5">
        <v>0</v>
      </c>
    </row>
    <row r="874" spans="3:12" x14ac:dyDescent="0.3">
      <c r="C874" s="1">
        <v>117</v>
      </c>
      <c r="D874" s="1">
        <v>1853</v>
      </c>
      <c r="E874" s="1">
        <v>41</v>
      </c>
      <c r="F874" s="1">
        <v>0</v>
      </c>
      <c r="G874" s="1">
        <v>603</v>
      </c>
      <c r="H874" s="1">
        <v>0</v>
      </c>
      <c r="I874" s="1">
        <v>1</v>
      </c>
      <c r="J874" s="5">
        <v>0</v>
      </c>
      <c r="K874" s="5">
        <v>3</v>
      </c>
      <c r="L874" s="5">
        <v>0</v>
      </c>
    </row>
    <row r="875" spans="3:12" x14ac:dyDescent="0.3">
      <c r="C875" s="1">
        <v>118</v>
      </c>
      <c r="D875" s="1">
        <v>1853</v>
      </c>
      <c r="E875" s="1">
        <v>39</v>
      </c>
      <c r="F875" s="1">
        <v>0</v>
      </c>
      <c r="G875" s="1">
        <v>606</v>
      </c>
      <c r="H875" s="1">
        <v>0</v>
      </c>
      <c r="I875" s="1">
        <v>1</v>
      </c>
      <c r="J875" s="5">
        <v>0</v>
      </c>
      <c r="K875" s="5">
        <v>3</v>
      </c>
      <c r="L875" s="5">
        <v>0</v>
      </c>
    </row>
    <row r="876" spans="3:12" x14ac:dyDescent="0.3">
      <c r="C876" s="1">
        <v>119</v>
      </c>
      <c r="D876" s="1">
        <v>1852</v>
      </c>
      <c r="E876" s="1">
        <v>36</v>
      </c>
      <c r="F876" s="1">
        <v>0</v>
      </c>
      <c r="G876" s="1">
        <v>609</v>
      </c>
      <c r="H876" s="1">
        <v>0</v>
      </c>
      <c r="I876" s="1">
        <v>1</v>
      </c>
      <c r="J876" s="5">
        <v>0</v>
      </c>
      <c r="K876" s="5">
        <v>3</v>
      </c>
      <c r="L876" s="5">
        <v>0</v>
      </c>
    </row>
    <row r="877" spans="3:12" x14ac:dyDescent="0.3">
      <c r="C877" s="1">
        <v>120</v>
      </c>
      <c r="D877" s="1">
        <v>1851</v>
      </c>
      <c r="E877" s="1">
        <v>34</v>
      </c>
      <c r="F877" s="1">
        <v>0</v>
      </c>
      <c r="G877" s="1">
        <v>612</v>
      </c>
      <c r="H877" s="1">
        <v>0</v>
      </c>
      <c r="I877" s="1">
        <v>1</v>
      </c>
      <c r="J877" s="5">
        <v>0</v>
      </c>
      <c r="K877" s="5">
        <v>3</v>
      </c>
      <c r="L877" s="5">
        <v>0</v>
      </c>
    </row>
    <row r="878" spans="3:12" x14ac:dyDescent="0.3">
      <c r="C878" s="1">
        <v>121</v>
      </c>
      <c r="D878" s="1">
        <v>1851</v>
      </c>
      <c r="E878" s="1">
        <v>32</v>
      </c>
      <c r="F878" s="1">
        <v>0</v>
      </c>
      <c r="G878" s="1">
        <v>614</v>
      </c>
      <c r="H878" s="1">
        <v>0</v>
      </c>
      <c r="I878" s="1">
        <v>1</v>
      </c>
      <c r="J878" s="5">
        <v>0</v>
      </c>
      <c r="K878" s="5">
        <v>3</v>
      </c>
      <c r="L878" s="5">
        <v>0</v>
      </c>
    </row>
    <row r="879" spans="3:12" x14ac:dyDescent="0.3">
      <c r="C879" s="1">
        <v>122</v>
      </c>
      <c r="D879" s="1">
        <v>1850</v>
      </c>
      <c r="E879" s="1">
        <v>30</v>
      </c>
      <c r="F879" s="1">
        <v>0</v>
      </c>
      <c r="G879" s="1">
        <v>617</v>
      </c>
      <c r="H879" s="1">
        <v>0</v>
      </c>
      <c r="I879" s="1">
        <v>1</v>
      </c>
      <c r="J879" s="5">
        <v>0</v>
      </c>
      <c r="K879" s="5">
        <v>3</v>
      </c>
      <c r="L879" s="5">
        <v>0</v>
      </c>
    </row>
    <row r="880" spans="3:12" x14ac:dyDescent="0.3">
      <c r="C880" s="1">
        <v>123</v>
      </c>
      <c r="D880" s="1">
        <v>1850</v>
      </c>
      <c r="E880" s="1">
        <v>28</v>
      </c>
      <c r="F880" s="1">
        <v>0</v>
      </c>
      <c r="G880" s="1">
        <v>619</v>
      </c>
      <c r="H880" s="1">
        <v>0</v>
      </c>
      <c r="I880" s="1">
        <v>1</v>
      </c>
      <c r="J880" s="5">
        <v>0</v>
      </c>
      <c r="K880" s="5">
        <v>2</v>
      </c>
      <c r="L880" s="5">
        <v>0</v>
      </c>
    </row>
    <row r="881" spans="3:12" x14ac:dyDescent="0.3">
      <c r="C881" s="1">
        <v>124</v>
      </c>
      <c r="D881" s="1">
        <v>1849</v>
      </c>
      <c r="E881" s="1">
        <v>26</v>
      </c>
      <c r="F881" s="1">
        <v>0</v>
      </c>
      <c r="G881" s="1">
        <v>621</v>
      </c>
      <c r="H881" s="1">
        <v>0</v>
      </c>
      <c r="I881" s="1">
        <v>1</v>
      </c>
      <c r="J881" s="5">
        <v>0</v>
      </c>
      <c r="K881" s="5">
        <v>3</v>
      </c>
      <c r="L881" s="5">
        <v>0</v>
      </c>
    </row>
    <row r="882" spans="3:12" x14ac:dyDescent="0.3">
      <c r="C882" s="1">
        <v>125</v>
      </c>
      <c r="D882" s="1">
        <v>1849</v>
      </c>
      <c r="E882" s="1">
        <v>25</v>
      </c>
      <c r="F882" s="1">
        <v>0</v>
      </c>
      <c r="G882" s="1">
        <v>623</v>
      </c>
      <c r="H882" s="1">
        <v>0</v>
      </c>
      <c r="I882" s="1">
        <v>1</v>
      </c>
      <c r="J882" s="5">
        <v>0</v>
      </c>
      <c r="K882" s="5">
        <v>2</v>
      </c>
      <c r="L882" s="5">
        <v>0</v>
      </c>
    </row>
    <row r="883" spans="3:12" x14ac:dyDescent="0.3">
      <c r="C883" s="1">
        <v>126</v>
      </c>
      <c r="D883" s="1">
        <v>1848</v>
      </c>
      <c r="E883" s="1">
        <v>24</v>
      </c>
      <c r="F883" s="1">
        <v>0</v>
      </c>
      <c r="G883" s="1">
        <v>625</v>
      </c>
      <c r="H883" s="1">
        <v>0</v>
      </c>
      <c r="I883" s="1">
        <v>1</v>
      </c>
      <c r="J883" s="5">
        <v>0</v>
      </c>
      <c r="K883" s="5">
        <v>2</v>
      </c>
      <c r="L883" s="5">
        <v>0</v>
      </c>
    </row>
    <row r="884" spans="3:12" x14ac:dyDescent="0.3">
      <c r="C884" s="1">
        <v>127</v>
      </c>
      <c r="D884" s="1">
        <v>1848</v>
      </c>
      <c r="E884" s="1">
        <v>22</v>
      </c>
      <c r="F884" s="1">
        <v>0</v>
      </c>
      <c r="G884" s="1">
        <v>627</v>
      </c>
      <c r="H884" s="1">
        <v>0</v>
      </c>
      <c r="I884" s="1">
        <v>1</v>
      </c>
      <c r="J884" s="5">
        <v>0</v>
      </c>
      <c r="K884" s="5">
        <v>2</v>
      </c>
      <c r="L884" s="5">
        <v>0</v>
      </c>
    </row>
    <row r="885" spans="3:12" x14ac:dyDescent="0.3">
      <c r="C885" s="1">
        <v>128</v>
      </c>
      <c r="D885" s="1">
        <v>1848</v>
      </c>
      <c r="E885" s="1">
        <v>21</v>
      </c>
      <c r="F885" s="1">
        <v>0</v>
      </c>
      <c r="G885" s="1">
        <v>628</v>
      </c>
      <c r="H885" s="1">
        <v>0</v>
      </c>
      <c r="I885" s="1">
        <v>1</v>
      </c>
      <c r="J885" s="5">
        <v>0</v>
      </c>
      <c r="K885" s="5">
        <v>2</v>
      </c>
      <c r="L885" s="5">
        <v>0</v>
      </c>
    </row>
    <row r="886" spans="3:12" x14ac:dyDescent="0.3">
      <c r="C886" s="1">
        <v>129</v>
      </c>
      <c r="D886" s="1">
        <v>1848</v>
      </c>
      <c r="E886" s="1">
        <v>20</v>
      </c>
      <c r="F886" s="1">
        <v>0</v>
      </c>
      <c r="G886" s="1">
        <v>629</v>
      </c>
      <c r="H886" s="1">
        <v>0</v>
      </c>
      <c r="I886" s="1">
        <v>1</v>
      </c>
      <c r="J886" s="5">
        <v>0</v>
      </c>
      <c r="K886" s="5">
        <v>2</v>
      </c>
      <c r="L886" s="5">
        <v>0</v>
      </c>
    </row>
    <row r="887" spans="3:12" x14ac:dyDescent="0.3">
      <c r="C887" s="1">
        <v>130</v>
      </c>
      <c r="D887" s="1">
        <v>1847</v>
      </c>
      <c r="E887" s="1">
        <v>19</v>
      </c>
      <c r="F887" s="1">
        <v>0</v>
      </c>
      <c r="G887" s="1">
        <v>631</v>
      </c>
      <c r="H887" s="1">
        <v>0</v>
      </c>
      <c r="I887" s="1">
        <v>1</v>
      </c>
      <c r="J887" s="5">
        <v>0</v>
      </c>
      <c r="K887" s="5">
        <v>1</v>
      </c>
      <c r="L887" s="5">
        <v>0</v>
      </c>
    </row>
    <row r="888" spans="3:12" x14ac:dyDescent="0.3">
      <c r="C888" s="1">
        <v>131</v>
      </c>
      <c r="D888" s="1">
        <v>1847</v>
      </c>
      <c r="E888" s="1">
        <v>18</v>
      </c>
      <c r="F888" s="1">
        <v>0</v>
      </c>
      <c r="G888" s="1">
        <v>632</v>
      </c>
      <c r="H888" s="1">
        <v>0</v>
      </c>
      <c r="I888" s="1">
        <v>1</v>
      </c>
      <c r="J888" s="5">
        <v>0</v>
      </c>
      <c r="K888" s="5">
        <v>1</v>
      </c>
      <c r="L888" s="5">
        <v>0</v>
      </c>
    </row>
    <row r="889" spans="3:12" x14ac:dyDescent="0.3">
      <c r="C889" s="1">
        <v>132</v>
      </c>
      <c r="D889" s="1">
        <v>1847</v>
      </c>
      <c r="E889" s="1">
        <v>17</v>
      </c>
      <c r="F889" s="1">
        <v>0</v>
      </c>
      <c r="G889" s="1">
        <v>633</v>
      </c>
      <c r="H889" s="1">
        <v>0</v>
      </c>
      <c r="I889" s="1">
        <v>1</v>
      </c>
      <c r="J889" s="5">
        <v>0</v>
      </c>
      <c r="K889" s="5">
        <v>1</v>
      </c>
      <c r="L889" s="5">
        <v>0</v>
      </c>
    </row>
    <row r="890" spans="3:12" x14ac:dyDescent="0.3">
      <c r="C890" s="1">
        <v>133</v>
      </c>
      <c r="D890" s="1">
        <v>1847</v>
      </c>
      <c r="E890" s="1">
        <v>16</v>
      </c>
      <c r="F890" s="1">
        <v>0</v>
      </c>
      <c r="G890" s="1">
        <v>635</v>
      </c>
      <c r="H890" s="1">
        <v>0</v>
      </c>
      <c r="I890" s="1">
        <v>1</v>
      </c>
      <c r="J890" s="5">
        <v>0</v>
      </c>
      <c r="K890" s="5">
        <v>1</v>
      </c>
      <c r="L890" s="5">
        <v>0</v>
      </c>
    </row>
    <row r="891" spans="3:12" x14ac:dyDescent="0.3">
      <c r="C891" s="1">
        <v>134</v>
      </c>
      <c r="D891" s="1">
        <v>1847</v>
      </c>
      <c r="E891" s="1">
        <v>15</v>
      </c>
      <c r="F891" s="1">
        <v>0</v>
      </c>
      <c r="G891" s="1">
        <v>636</v>
      </c>
      <c r="H891" s="1">
        <v>0</v>
      </c>
      <c r="I891" s="1">
        <v>1</v>
      </c>
      <c r="J891" s="5">
        <v>0</v>
      </c>
      <c r="K891" s="5">
        <v>1</v>
      </c>
      <c r="L891" s="5">
        <v>0</v>
      </c>
    </row>
    <row r="892" spans="3:12" x14ac:dyDescent="0.3">
      <c r="C892" s="1">
        <v>135</v>
      </c>
      <c r="D892" s="1">
        <v>1846</v>
      </c>
      <c r="E892" s="1">
        <v>14</v>
      </c>
      <c r="F892" s="1">
        <v>0</v>
      </c>
      <c r="G892" s="1">
        <v>636</v>
      </c>
      <c r="H892" s="1">
        <v>0</v>
      </c>
      <c r="I892" s="1">
        <v>1</v>
      </c>
      <c r="J892" s="5">
        <v>0</v>
      </c>
      <c r="K892" s="5">
        <v>1</v>
      </c>
      <c r="L892" s="5">
        <v>0</v>
      </c>
    </row>
    <row r="893" spans="3:12" x14ac:dyDescent="0.3">
      <c r="C893" s="1">
        <v>136</v>
      </c>
      <c r="D893" s="1">
        <v>1846</v>
      </c>
      <c r="E893" s="1">
        <v>14</v>
      </c>
      <c r="F893" s="1">
        <v>0</v>
      </c>
      <c r="G893" s="1">
        <v>637</v>
      </c>
      <c r="H893" s="1">
        <v>0</v>
      </c>
      <c r="I893" s="1">
        <v>1</v>
      </c>
      <c r="J893" s="5">
        <v>0</v>
      </c>
      <c r="K893" s="5">
        <v>1</v>
      </c>
      <c r="L893" s="5">
        <v>0</v>
      </c>
    </row>
    <row r="894" spans="3:12" x14ac:dyDescent="0.3">
      <c r="C894" s="1">
        <v>137</v>
      </c>
      <c r="D894" s="1">
        <v>1846</v>
      </c>
      <c r="E894" s="1">
        <v>13</v>
      </c>
      <c r="F894" s="1">
        <v>0</v>
      </c>
      <c r="G894" s="1">
        <v>638</v>
      </c>
      <c r="H894" s="1">
        <v>0</v>
      </c>
      <c r="I894" s="1">
        <v>1</v>
      </c>
      <c r="J894" s="5">
        <v>0</v>
      </c>
      <c r="K894" s="5">
        <v>1</v>
      </c>
      <c r="L894" s="5">
        <v>0</v>
      </c>
    </row>
    <row r="895" spans="3:12" x14ac:dyDescent="0.3">
      <c r="C895" s="1">
        <v>138</v>
      </c>
      <c r="D895" s="1">
        <v>1846</v>
      </c>
      <c r="E895" s="1">
        <v>12</v>
      </c>
      <c r="F895" s="1">
        <v>0</v>
      </c>
      <c r="G895" s="1">
        <v>639</v>
      </c>
      <c r="H895" s="1">
        <v>0</v>
      </c>
      <c r="I895" s="1">
        <v>1</v>
      </c>
      <c r="J895" s="5">
        <v>0</v>
      </c>
      <c r="K895" s="5">
        <v>1</v>
      </c>
      <c r="L895" s="5">
        <v>0</v>
      </c>
    </row>
    <row r="896" spans="3:12" x14ac:dyDescent="0.3">
      <c r="C896" s="1">
        <v>139</v>
      </c>
      <c r="D896" s="1">
        <v>1845</v>
      </c>
      <c r="E896" s="1">
        <v>11</v>
      </c>
      <c r="F896" s="1">
        <v>0</v>
      </c>
      <c r="G896" s="1">
        <v>640</v>
      </c>
      <c r="H896" s="1">
        <v>0</v>
      </c>
      <c r="I896" s="1">
        <v>1</v>
      </c>
      <c r="J896" s="5">
        <v>0</v>
      </c>
      <c r="K896" s="5">
        <v>1</v>
      </c>
      <c r="L896" s="5">
        <v>0</v>
      </c>
    </row>
    <row r="897" spans="3:12" x14ac:dyDescent="0.3">
      <c r="C897" s="1">
        <v>140</v>
      </c>
      <c r="D897" s="1">
        <v>1845</v>
      </c>
      <c r="E897" s="1">
        <v>10</v>
      </c>
      <c r="F897" s="1">
        <v>0</v>
      </c>
      <c r="G897" s="1">
        <v>642</v>
      </c>
      <c r="H897" s="1">
        <v>0</v>
      </c>
      <c r="I897" s="1">
        <v>1</v>
      </c>
      <c r="J897" s="5">
        <v>0</v>
      </c>
      <c r="K897" s="5">
        <v>0</v>
      </c>
      <c r="L897" s="5">
        <v>0</v>
      </c>
    </row>
    <row r="898" spans="3:12" x14ac:dyDescent="0.3">
      <c r="C898" s="1">
        <v>141</v>
      </c>
      <c r="D898" s="1">
        <v>1845</v>
      </c>
      <c r="E898" s="1">
        <v>9</v>
      </c>
      <c r="F898" s="1">
        <v>0</v>
      </c>
      <c r="G898" s="1">
        <v>643</v>
      </c>
      <c r="H898" s="1">
        <v>0</v>
      </c>
      <c r="I898" s="1">
        <v>1</v>
      </c>
      <c r="J898" s="5">
        <v>0</v>
      </c>
      <c r="K898" s="5">
        <v>0</v>
      </c>
      <c r="L898" s="5">
        <v>0</v>
      </c>
    </row>
    <row r="899" spans="3:12" x14ac:dyDescent="0.3">
      <c r="C899" s="1">
        <v>142</v>
      </c>
      <c r="D899" s="1">
        <v>1845</v>
      </c>
      <c r="E899" s="1">
        <v>9</v>
      </c>
      <c r="F899" s="1">
        <v>0</v>
      </c>
      <c r="G899" s="1">
        <v>643</v>
      </c>
      <c r="H899" s="1">
        <v>0</v>
      </c>
      <c r="I899" s="1">
        <v>1</v>
      </c>
      <c r="J899" s="5">
        <v>0</v>
      </c>
      <c r="K899" s="5">
        <v>0</v>
      </c>
      <c r="L899" s="5">
        <v>0</v>
      </c>
    </row>
    <row r="900" spans="3:12" x14ac:dyDescent="0.3">
      <c r="C900" s="1">
        <v>143</v>
      </c>
      <c r="D900" s="1">
        <v>1845</v>
      </c>
      <c r="E900" s="1">
        <v>8</v>
      </c>
      <c r="F900" s="1">
        <v>0</v>
      </c>
      <c r="G900" s="1">
        <v>644</v>
      </c>
      <c r="H900" s="1">
        <v>0</v>
      </c>
      <c r="I900" s="1">
        <v>1</v>
      </c>
      <c r="J900" s="5">
        <v>0</v>
      </c>
      <c r="K900" s="5">
        <v>0</v>
      </c>
      <c r="L900" s="5">
        <v>0</v>
      </c>
    </row>
    <row r="901" spans="3:12" x14ac:dyDescent="0.3">
      <c r="C901" s="1">
        <v>144</v>
      </c>
      <c r="D901" s="1">
        <v>1845</v>
      </c>
      <c r="E901" s="1">
        <v>7</v>
      </c>
      <c r="F901" s="1">
        <v>0</v>
      </c>
      <c r="G901" s="1">
        <v>645</v>
      </c>
      <c r="H901" s="1">
        <v>0</v>
      </c>
      <c r="I901" s="1">
        <v>1</v>
      </c>
      <c r="J901" s="5">
        <v>0</v>
      </c>
      <c r="K901" s="5">
        <v>0</v>
      </c>
      <c r="L901" s="5">
        <v>0</v>
      </c>
    </row>
    <row r="902" spans="3:12" x14ac:dyDescent="0.3">
      <c r="C902" s="1">
        <v>145</v>
      </c>
      <c r="D902" s="1">
        <v>1845</v>
      </c>
      <c r="E902" s="1">
        <v>7</v>
      </c>
      <c r="F902" s="1">
        <v>0</v>
      </c>
      <c r="G902" s="1">
        <v>646</v>
      </c>
      <c r="H902" s="1">
        <v>0</v>
      </c>
      <c r="I902" s="1">
        <v>1</v>
      </c>
      <c r="J902" s="5">
        <v>0</v>
      </c>
      <c r="K902" s="5">
        <v>0</v>
      </c>
      <c r="L902" s="5">
        <v>0</v>
      </c>
    </row>
    <row r="903" spans="3:12" x14ac:dyDescent="0.3">
      <c r="C903" s="1">
        <v>146</v>
      </c>
      <c r="D903" s="1">
        <v>1845</v>
      </c>
      <c r="E903" s="1">
        <v>6</v>
      </c>
      <c r="F903" s="1">
        <v>0</v>
      </c>
      <c r="G903" s="1">
        <v>646</v>
      </c>
      <c r="H903" s="1">
        <v>0</v>
      </c>
      <c r="I903" s="1">
        <v>1</v>
      </c>
      <c r="J903" s="5">
        <v>0</v>
      </c>
      <c r="K903" s="5">
        <v>0</v>
      </c>
      <c r="L903" s="5">
        <v>0</v>
      </c>
    </row>
    <row r="904" spans="3:12" x14ac:dyDescent="0.3">
      <c r="C904" s="1">
        <v>147</v>
      </c>
      <c r="D904" s="1">
        <v>1845</v>
      </c>
      <c r="E904" s="1">
        <v>6</v>
      </c>
      <c r="F904" s="1">
        <v>0</v>
      </c>
      <c r="G904" s="1">
        <v>647</v>
      </c>
      <c r="H904" s="1">
        <v>0</v>
      </c>
      <c r="I904" s="1">
        <v>1</v>
      </c>
      <c r="J904" s="5">
        <v>0</v>
      </c>
      <c r="K904" s="5">
        <v>0</v>
      </c>
      <c r="L904" s="5">
        <v>0</v>
      </c>
    </row>
    <row r="905" spans="3:12" x14ac:dyDescent="0.3">
      <c r="C905" s="1">
        <v>148</v>
      </c>
      <c r="D905" s="1">
        <v>1844</v>
      </c>
      <c r="E905" s="1">
        <v>5</v>
      </c>
      <c r="F905" s="1">
        <v>0</v>
      </c>
      <c r="G905" s="1">
        <v>647</v>
      </c>
      <c r="H905" s="1">
        <v>0</v>
      </c>
      <c r="I905" s="1">
        <v>1</v>
      </c>
      <c r="J905" s="5">
        <v>0</v>
      </c>
      <c r="K905" s="5">
        <v>0</v>
      </c>
      <c r="L905" s="5">
        <v>0</v>
      </c>
    </row>
    <row r="906" spans="3:12" x14ac:dyDescent="0.3">
      <c r="C906" s="1">
        <v>149</v>
      </c>
      <c r="D906" s="1">
        <v>1844</v>
      </c>
      <c r="E906" s="1">
        <v>5</v>
      </c>
      <c r="F906" s="1">
        <v>0</v>
      </c>
      <c r="G906" s="1">
        <v>648</v>
      </c>
      <c r="H906" s="1">
        <v>0</v>
      </c>
      <c r="I906" s="1">
        <v>1</v>
      </c>
      <c r="J906" s="5">
        <v>0</v>
      </c>
      <c r="K906" s="5">
        <v>0</v>
      </c>
      <c r="L906" s="5">
        <v>0</v>
      </c>
    </row>
    <row r="907" spans="3:12" x14ac:dyDescent="0.3">
      <c r="C907" s="1">
        <v>150</v>
      </c>
      <c r="D907" s="1">
        <v>1844</v>
      </c>
      <c r="E907" s="1">
        <v>5</v>
      </c>
      <c r="F907" s="1">
        <v>0</v>
      </c>
      <c r="G907" s="1">
        <v>648</v>
      </c>
      <c r="H907" s="1">
        <v>0</v>
      </c>
      <c r="I907" s="1">
        <v>1</v>
      </c>
      <c r="J907" s="5">
        <v>0</v>
      </c>
      <c r="K907" s="5">
        <v>0</v>
      </c>
      <c r="L907" s="5">
        <v>0</v>
      </c>
    </row>
    <row r="908" spans="3:12" x14ac:dyDescent="0.3">
      <c r="C908" s="1">
        <v>151</v>
      </c>
      <c r="D908" s="1">
        <v>1844</v>
      </c>
      <c r="E908" s="1">
        <v>4</v>
      </c>
      <c r="F908" s="1">
        <v>0</v>
      </c>
      <c r="G908" s="1">
        <v>649</v>
      </c>
      <c r="H908" s="1">
        <v>0</v>
      </c>
      <c r="I908" s="1">
        <v>1</v>
      </c>
      <c r="J908" s="5">
        <v>0</v>
      </c>
      <c r="K908" s="5">
        <v>0</v>
      </c>
      <c r="L908" s="5">
        <v>0</v>
      </c>
    </row>
    <row r="909" spans="3:12" x14ac:dyDescent="0.3">
      <c r="C909" s="1">
        <v>152</v>
      </c>
      <c r="D909" s="1">
        <v>1844</v>
      </c>
      <c r="E909" s="1">
        <v>4</v>
      </c>
      <c r="F909" s="1">
        <v>0</v>
      </c>
      <c r="G909" s="1">
        <v>649</v>
      </c>
      <c r="H909" s="1">
        <v>0</v>
      </c>
      <c r="I909" s="1">
        <v>1</v>
      </c>
      <c r="J909" s="5">
        <v>0</v>
      </c>
      <c r="K909" s="5">
        <v>0</v>
      </c>
      <c r="L909" s="5">
        <v>0</v>
      </c>
    </row>
    <row r="910" spans="3:12" x14ac:dyDescent="0.3">
      <c r="C910" s="1">
        <v>153</v>
      </c>
      <c r="D910" s="1">
        <v>1844</v>
      </c>
      <c r="E910" s="1">
        <v>4</v>
      </c>
      <c r="F910" s="1">
        <v>0</v>
      </c>
      <c r="G910" s="1">
        <v>649</v>
      </c>
      <c r="H910" s="1">
        <v>0</v>
      </c>
      <c r="I910" s="1">
        <v>1</v>
      </c>
      <c r="J910" s="5">
        <v>0</v>
      </c>
      <c r="K910" s="5">
        <v>0</v>
      </c>
      <c r="L910" s="5">
        <v>0</v>
      </c>
    </row>
    <row r="911" spans="3:12" x14ac:dyDescent="0.3">
      <c r="C911" s="1">
        <v>154</v>
      </c>
      <c r="D911" s="1">
        <v>1844</v>
      </c>
      <c r="E911" s="1">
        <v>3</v>
      </c>
      <c r="F911" s="1">
        <v>0</v>
      </c>
      <c r="G911" s="1">
        <v>650</v>
      </c>
      <c r="H911" s="1">
        <v>0</v>
      </c>
      <c r="I911" s="1">
        <v>1</v>
      </c>
      <c r="J911" s="5">
        <v>0</v>
      </c>
      <c r="K911" s="5">
        <v>0</v>
      </c>
      <c r="L911" s="5">
        <v>0</v>
      </c>
    </row>
    <row r="912" spans="3:12" x14ac:dyDescent="0.3">
      <c r="C912" s="1">
        <v>155</v>
      </c>
      <c r="D912" s="1">
        <v>1844</v>
      </c>
      <c r="E912" s="1">
        <v>3</v>
      </c>
      <c r="F912" s="1">
        <v>0</v>
      </c>
      <c r="G912" s="1">
        <v>650</v>
      </c>
      <c r="H912" s="1">
        <v>0</v>
      </c>
      <c r="I912" s="1">
        <v>1</v>
      </c>
      <c r="J912" s="5">
        <v>0</v>
      </c>
      <c r="K912" s="5">
        <v>0</v>
      </c>
      <c r="L912" s="5">
        <v>0</v>
      </c>
    </row>
    <row r="913" spans="3:12" x14ac:dyDescent="0.3">
      <c r="C913" s="1">
        <v>156</v>
      </c>
      <c r="D913" s="1">
        <v>1844</v>
      </c>
      <c r="E913" s="1">
        <v>3</v>
      </c>
      <c r="F913" s="1">
        <v>0</v>
      </c>
      <c r="G913" s="1">
        <v>650</v>
      </c>
      <c r="H913" s="1">
        <v>0</v>
      </c>
      <c r="I913" s="1">
        <v>1</v>
      </c>
      <c r="J913" s="5">
        <v>0</v>
      </c>
      <c r="K913" s="5">
        <v>0</v>
      </c>
      <c r="L913" s="5">
        <v>0</v>
      </c>
    </row>
    <row r="914" spans="3:12" x14ac:dyDescent="0.3">
      <c r="C914" s="1">
        <v>157</v>
      </c>
      <c r="D914" s="1">
        <v>1844</v>
      </c>
      <c r="E914" s="1">
        <v>3</v>
      </c>
      <c r="F914" s="1">
        <v>0</v>
      </c>
      <c r="G914" s="1">
        <v>650</v>
      </c>
      <c r="H914" s="1">
        <v>0</v>
      </c>
      <c r="I914" s="1">
        <v>1</v>
      </c>
      <c r="J914" s="5">
        <v>0</v>
      </c>
      <c r="K914" s="5">
        <v>0</v>
      </c>
      <c r="L914" s="5">
        <v>0</v>
      </c>
    </row>
    <row r="915" spans="3:12" x14ac:dyDescent="0.3">
      <c r="C915" s="1">
        <v>158</v>
      </c>
      <c r="D915" s="1">
        <v>1844</v>
      </c>
      <c r="E915" s="1">
        <v>2</v>
      </c>
      <c r="F915" s="1">
        <v>0</v>
      </c>
      <c r="G915" s="1">
        <v>651</v>
      </c>
      <c r="H915" s="1">
        <v>0</v>
      </c>
      <c r="I915" s="1">
        <v>1</v>
      </c>
      <c r="J915" s="5">
        <v>0</v>
      </c>
      <c r="K915" s="5">
        <v>0</v>
      </c>
      <c r="L915" s="5">
        <v>0</v>
      </c>
    </row>
    <row r="916" spans="3:12" x14ac:dyDescent="0.3">
      <c r="C916" s="1">
        <v>159</v>
      </c>
      <c r="D916" s="1">
        <v>1844</v>
      </c>
      <c r="E916" s="1">
        <v>2</v>
      </c>
      <c r="F916" s="1">
        <v>0</v>
      </c>
      <c r="G916" s="1">
        <v>651</v>
      </c>
      <c r="H916" s="1">
        <v>0</v>
      </c>
      <c r="I916" s="1">
        <v>1</v>
      </c>
      <c r="J916" s="5">
        <v>0</v>
      </c>
      <c r="K916" s="5">
        <v>0</v>
      </c>
      <c r="L916" s="5">
        <v>0</v>
      </c>
    </row>
    <row r="917" spans="3:12" x14ac:dyDescent="0.3">
      <c r="C917" s="1">
        <v>160</v>
      </c>
      <c r="D917" s="1">
        <v>1844</v>
      </c>
      <c r="E917" s="1">
        <v>2</v>
      </c>
      <c r="F917" s="1">
        <v>0</v>
      </c>
      <c r="G917" s="1">
        <v>651</v>
      </c>
      <c r="H917" s="1">
        <v>0</v>
      </c>
      <c r="I917" s="1">
        <v>1</v>
      </c>
      <c r="J917" s="5">
        <v>0</v>
      </c>
      <c r="K917" s="5">
        <v>0</v>
      </c>
      <c r="L917" s="5">
        <v>0</v>
      </c>
    </row>
    <row r="918" spans="3:12" x14ac:dyDescent="0.3">
      <c r="C918" s="1">
        <v>161</v>
      </c>
      <c r="D918" s="1">
        <v>1844</v>
      </c>
      <c r="E918" s="1">
        <v>2</v>
      </c>
      <c r="F918" s="1">
        <v>0</v>
      </c>
      <c r="G918" s="1">
        <v>651</v>
      </c>
      <c r="H918" s="1">
        <v>0</v>
      </c>
      <c r="I918" s="1">
        <v>1</v>
      </c>
      <c r="J918" s="5">
        <v>0</v>
      </c>
      <c r="K918" s="5">
        <v>0</v>
      </c>
      <c r="L918" s="5">
        <v>0</v>
      </c>
    </row>
    <row r="919" spans="3:12" x14ac:dyDescent="0.3">
      <c r="C919" s="1">
        <v>162</v>
      </c>
      <c r="D919" s="1">
        <v>1844</v>
      </c>
      <c r="E919" s="1">
        <v>2</v>
      </c>
      <c r="F919" s="1">
        <v>0</v>
      </c>
      <c r="G919" s="1">
        <v>651</v>
      </c>
      <c r="H919" s="1">
        <v>0</v>
      </c>
      <c r="I919" s="1">
        <v>1</v>
      </c>
      <c r="J919" s="5">
        <v>0</v>
      </c>
      <c r="K919" s="5">
        <v>0</v>
      </c>
      <c r="L919" s="5">
        <v>0</v>
      </c>
    </row>
    <row r="920" spans="3:12" x14ac:dyDescent="0.3">
      <c r="C920" s="1">
        <v>163</v>
      </c>
      <c r="D920" s="1">
        <v>1844</v>
      </c>
      <c r="E920" s="1">
        <v>2</v>
      </c>
      <c r="F920" s="1">
        <v>0</v>
      </c>
      <c r="G920" s="1">
        <v>651</v>
      </c>
      <c r="H920" s="1">
        <v>0</v>
      </c>
      <c r="I920" s="1">
        <v>1</v>
      </c>
      <c r="J920" s="5">
        <v>0</v>
      </c>
      <c r="K920" s="5">
        <v>0</v>
      </c>
      <c r="L920" s="5">
        <v>0</v>
      </c>
    </row>
    <row r="921" spans="3:12" x14ac:dyDescent="0.3">
      <c r="C921" s="1">
        <v>164</v>
      </c>
      <c r="D921" s="1">
        <v>1844</v>
      </c>
      <c r="E921" s="1">
        <v>1</v>
      </c>
      <c r="F921" s="1">
        <v>0</v>
      </c>
      <c r="G921" s="1">
        <v>652</v>
      </c>
      <c r="H921" s="1">
        <v>0</v>
      </c>
      <c r="I921" s="1">
        <v>1</v>
      </c>
      <c r="J921" s="5">
        <v>0</v>
      </c>
      <c r="K921" s="5">
        <v>0</v>
      </c>
      <c r="L921" s="5">
        <v>0</v>
      </c>
    </row>
    <row r="922" spans="3:12" x14ac:dyDescent="0.3">
      <c r="C922" s="1">
        <v>165</v>
      </c>
      <c r="D922" s="1">
        <v>1844</v>
      </c>
      <c r="E922" s="1">
        <v>1</v>
      </c>
      <c r="F922" s="1">
        <v>0</v>
      </c>
      <c r="G922" s="1">
        <v>652</v>
      </c>
      <c r="H922" s="1">
        <v>0</v>
      </c>
      <c r="I922" s="1">
        <v>1</v>
      </c>
      <c r="J922" s="5">
        <v>0</v>
      </c>
      <c r="K922" s="5">
        <v>0</v>
      </c>
      <c r="L922" s="5">
        <v>0</v>
      </c>
    </row>
    <row r="923" spans="3:12" x14ac:dyDescent="0.3">
      <c r="C923" s="1">
        <v>166</v>
      </c>
      <c r="D923" s="1">
        <v>1844</v>
      </c>
      <c r="E923" s="1">
        <v>1</v>
      </c>
      <c r="F923" s="1">
        <v>0</v>
      </c>
      <c r="G923" s="1">
        <v>652</v>
      </c>
      <c r="H923" s="1">
        <v>0</v>
      </c>
      <c r="I923" s="1">
        <v>1</v>
      </c>
      <c r="J923" s="5">
        <v>0</v>
      </c>
      <c r="K923" s="5">
        <v>0</v>
      </c>
      <c r="L923" s="5">
        <v>0</v>
      </c>
    </row>
    <row r="924" spans="3:12" x14ac:dyDescent="0.3">
      <c r="C924" s="1">
        <v>167</v>
      </c>
      <c r="D924" s="1">
        <v>1844</v>
      </c>
      <c r="E924" s="1">
        <v>1</v>
      </c>
      <c r="F924" s="1">
        <v>0</v>
      </c>
      <c r="G924" s="1">
        <v>652</v>
      </c>
      <c r="H924" s="1">
        <v>0</v>
      </c>
      <c r="I924" s="1">
        <v>1</v>
      </c>
      <c r="J924" s="5">
        <v>0</v>
      </c>
      <c r="K924" s="5">
        <v>0</v>
      </c>
      <c r="L924" s="5">
        <v>0</v>
      </c>
    </row>
    <row r="925" spans="3:12" x14ac:dyDescent="0.3">
      <c r="C925" s="1">
        <v>168</v>
      </c>
      <c r="D925" s="1">
        <v>1844</v>
      </c>
      <c r="E925" s="1">
        <v>1</v>
      </c>
      <c r="F925" s="1">
        <v>0</v>
      </c>
      <c r="G925" s="1">
        <v>652</v>
      </c>
      <c r="H925" s="1">
        <v>0</v>
      </c>
      <c r="I925" s="1">
        <v>1</v>
      </c>
      <c r="J925" s="5">
        <v>0</v>
      </c>
      <c r="K925" s="5">
        <v>0</v>
      </c>
      <c r="L925" s="5">
        <v>0</v>
      </c>
    </row>
    <row r="926" spans="3:12" x14ac:dyDescent="0.3">
      <c r="C926" s="1">
        <v>169</v>
      </c>
      <c r="D926" s="1">
        <v>1844</v>
      </c>
      <c r="E926" s="1">
        <v>1</v>
      </c>
      <c r="F926" s="1">
        <v>0</v>
      </c>
      <c r="G926" s="1">
        <v>652</v>
      </c>
      <c r="H926" s="1">
        <v>0</v>
      </c>
      <c r="I926" s="1">
        <v>1</v>
      </c>
      <c r="J926" s="5">
        <v>0</v>
      </c>
      <c r="K926" s="5">
        <v>0</v>
      </c>
      <c r="L926" s="5">
        <v>0</v>
      </c>
    </row>
    <row r="927" spans="3:12" x14ac:dyDescent="0.3">
      <c r="C927" s="1">
        <v>170</v>
      </c>
      <c r="D927" s="1">
        <v>1844</v>
      </c>
      <c r="E927" s="1">
        <v>1</v>
      </c>
      <c r="F927" s="1">
        <v>0</v>
      </c>
      <c r="G927" s="1">
        <v>653</v>
      </c>
      <c r="H927" s="1">
        <v>0</v>
      </c>
      <c r="I927" s="1">
        <v>1</v>
      </c>
      <c r="J927" s="5">
        <v>0</v>
      </c>
      <c r="K927" s="5">
        <v>0</v>
      </c>
      <c r="L927" s="5">
        <v>0</v>
      </c>
    </row>
    <row r="928" spans="3:12" x14ac:dyDescent="0.3">
      <c r="C928" s="1">
        <v>171</v>
      </c>
      <c r="D928" s="1">
        <v>1844</v>
      </c>
      <c r="E928" s="1">
        <v>1</v>
      </c>
      <c r="F928" s="1">
        <v>0</v>
      </c>
      <c r="G928" s="1">
        <v>653</v>
      </c>
      <c r="H928" s="1">
        <v>0</v>
      </c>
      <c r="I928" s="1">
        <v>1</v>
      </c>
      <c r="J928" s="5">
        <v>0</v>
      </c>
      <c r="K928" s="5">
        <v>0</v>
      </c>
      <c r="L928" s="5">
        <v>0</v>
      </c>
    </row>
    <row r="929" spans="3:12" x14ac:dyDescent="0.3">
      <c r="C929" s="1">
        <v>172</v>
      </c>
      <c r="D929" s="1">
        <v>1844</v>
      </c>
      <c r="E929" s="1">
        <v>1</v>
      </c>
      <c r="F929" s="1">
        <v>0</v>
      </c>
      <c r="G929" s="1">
        <v>653</v>
      </c>
      <c r="H929" s="1">
        <v>0</v>
      </c>
      <c r="I929" s="1">
        <v>1</v>
      </c>
      <c r="J929" s="5">
        <v>0</v>
      </c>
      <c r="K929" s="5">
        <v>0</v>
      </c>
      <c r="L929" s="5">
        <v>0</v>
      </c>
    </row>
    <row r="930" spans="3:12" x14ac:dyDescent="0.3">
      <c r="C930" s="1">
        <v>173</v>
      </c>
      <c r="D930" s="1">
        <v>1844</v>
      </c>
      <c r="E930" s="1">
        <v>1</v>
      </c>
      <c r="F930" s="1">
        <v>0</v>
      </c>
      <c r="G930" s="1">
        <v>653</v>
      </c>
      <c r="H930" s="1">
        <v>0</v>
      </c>
      <c r="I930" s="1">
        <v>1</v>
      </c>
      <c r="J930" s="5">
        <v>0</v>
      </c>
      <c r="K930" s="5">
        <v>0</v>
      </c>
      <c r="L930" s="5">
        <v>0</v>
      </c>
    </row>
    <row r="931" spans="3:12" x14ac:dyDescent="0.3">
      <c r="C931" s="1">
        <v>174</v>
      </c>
      <c r="D931" s="1">
        <v>1844</v>
      </c>
      <c r="E931" s="1">
        <v>1</v>
      </c>
      <c r="F931" s="1">
        <v>0</v>
      </c>
      <c r="G931" s="1">
        <v>653</v>
      </c>
      <c r="H931" s="1">
        <v>0</v>
      </c>
      <c r="I931" s="1">
        <v>1</v>
      </c>
      <c r="J931" s="5">
        <v>0</v>
      </c>
      <c r="K931" s="5">
        <v>0</v>
      </c>
      <c r="L931" s="5">
        <v>0</v>
      </c>
    </row>
    <row r="932" spans="3:12" x14ac:dyDescent="0.3">
      <c r="C932" s="1">
        <v>175</v>
      </c>
      <c r="D932" s="1">
        <v>1844</v>
      </c>
      <c r="E932" s="1">
        <v>1</v>
      </c>
      <c r="F932" s="1">
        <v>0</v>
      </c>
      <c r="G932" s="1">
        <v>653</v>
      </c>
      <c r="H932" s="1">
        <v>0</v>
      </c>
      <c r="I932" s="1">
        <v>1</v>
      </c>
      <c r="J932" s="5">
        <v>0</v>
      </c>
      <c r="K932" s="5">
        <v>0</v>
      </c>
      <c r="L932" s="5">
        <v>0</v>
      </c>
    </row>
    <row r="933" spans="3:12" x14ac:dyDescent="0.3">
      <c r="C933" s="1">
        <v>176</v>
      </c>
      <c r="D933" s="1">
        <v>1844</v>
      </c>
      <c r="E933" s="1">
        <v>1</v>
      </c>
      <c r="F933" s="1">
        <v>0</v>
      </c>
      <c r="G933" s="1">
        <v>653</v>
      </c>
      <c r="H933" s="1">
        <v>0</v>
      </c>
      <c r="I933" s="1">
        <v>1</v>
      </c>
      <c r="J933" s="5">
        <v>0</v>
      </c>
      <c r="K933" s="5">
        <v>0</v>
      </c>
      <c r="L933" s="5">
        <v>0</v>
      </c>
    </row>
    <row r="934" spans="3:12" x14ac:dyDescent="0.3">
      <c r="C934" s="1">
        <v>177</v>
      </c>
      <c r="D934" s="1">
        <v>1844</v>
      </c>
      <c r="E934" s="1">
        <v>0</v>
      </c>
      <c r="F934" s="1">
        <v>0</v>
      </c>
      <c r="G934" s="1">
        <v>653</v>
      </c>
      <c r="H934" s="1">
        <v>0</v>
      </c>
      <c r="I934" s="1">
        <v>1</v>
      </c>
      <c r="J934" s="5">
        <v>0</v>
      </c>
      <c r="K934" s="5">
        <v>0</v>
      </c>
      <c r="L934" s="5">
        <v>0</v>
      </c>
    </row>
    <row r="935" spans="3:12" x14ac:dyDescent="0.3">
      <c r="C935" s="1">
        <v>178</v>
      </c>
      <c r="D935" s="1">
        <v>1844</v>
      </c>
      <c r="E935" s="1">
        <v>0</v>
      </c>
      <c r="F935" s="1">
        <v>0</v>
      </c>
      <c r="G935" s="1">
        <v>653</v>
      </c>
      <c r="H935" s="1">
        <v>0</v>
      </c>
      <c r="I935" s="1">
        <v>1</v>
      </c>
      <c r="J935" s="5">
        <v>0</v>
      </c>
      <c r="K935" s="5">
        <v>0</v>
      </c>
      <c r="L935" s="5">
        <v>0</v>
      </c>
    </row>
    <row r="936" spans="3:12" x14ac:dyDescent="0.3">
      <c r="C936" s="1">
        <v>179</v>
      </c>
      <c r="D936" s="1">
        <v>1844</v>
      </c>
      <c r="E936" s="1">
        <v>0</v>
      </c>
      <c r="F936" s="1">
        <v>0</v>
      </c>
      <c r="G936" s="1">
        <v>653</v>
      </c>
      <c r="H936" s="1">
        <v>0</v>
      </c>
      <c r="I936" s="1">
        <v>1</v>
      </c>
      <c r="J936" s="5">
        <v>0</v>
      </c>
      <c r="K936" s="5">
        <v>0</v>
      </c>
      <c r="L936" s="5">
        <v>0</v>
      </c>
    </row>
    <row r="937" spans="3:12" x14ac:dyDescent="0.3">
      <c r="C937" s="1">
        <v>180</v>
      </c>
      <c r="D937" s="1">
        <v>1843</v>
      </c>
      <c r="E937" s="1">
        <v>0</v>
      </c>
      <c r="F937" s="1">
        <v>0</v>
      </c>
      <c r="G937" s="1">
        <v>653</v>
      </c>
      <c r="H937" s="1">
        <v>0</v>
      </c>
      <c r="I937" s="1">
        <v>1</v>
      </c>
      <c r="J937" s="5">
        <v>0</v>
      </c>
      <c r="K937" s="5">
        <v>0</v>
      </c>
      <c r="L937" s="5">
        <v>0</v>
      </c>
    </row>
    <row r="938" spans="3:12" x14ac:dyDescent="0.3">
      <c r="C938" s="1" t="s">
        <v>174</v>
      </c>
      <c r="D938" s="1" t="s">
        <v>175</v>
      </c>
      <c r="E938" s="1" t="s">
        <v>175</v>
      </c>
      <c r="F938" s="1" t="s">
        <v>175</v>
      </c>
      <c r="G938" s="1" t="s">
        <v>175</v>
      </c>
      <c r="H938" s="1" t="s">
        <v>175</v>
      </c>
      <c r="I938" s="1" t="s">
        <v>175</v>
      </c>
      <c r="J938" s="5" t="s">
        <v>175</v>
      </c>
      <c r="K938" s="5" t="s">
        <v>175</v>
      </c>
      <c r="L938" s="5" t="s">
        <v>175</v>
      </c>
    </row>
    <row r="939" spans="3:12" x14ac:dyDescent="0.3">
      <c r="C939" s="1" t="s">
        <v>5</v>
      </c>
      <c r="D939" s="1" t="s">
        <v>6</v>
      </c>
      <c r="E939" s="1" t="s">
        <v>29</v>
      </c>
      <c r="F939" s="1" t="s">
        <v>18</v>
      </c>
      <c r="G939" s="1" t="s">
        <v>7</v>
      </c>
      <c r="H939" s="1" t="s">
        <v>176</v>
      </c>
      <c r="I939" s="1" t="s">
        <v>8</v>
      </c>
      <c r="J939" s="5" t="s">
        <v>164</v>
      </c>
      <c r="K939" s="5" t="s">
        <v>103</v>
      </c>
      <c r="L939" s="5" t="s">
        <v>169</v>
      </c>
    </row>
    <row r="941" spans="3:12" x14ac:dyDescent="0.3">
      <c r="C941" s="1" t="s">
        <v>181</v>
      </c>
      <c r="D941" s="1" t="s">
        <v>186</v>
      </c>
    </row>
    <row r="942" spans="3:12" x14ac:dyDescent="0.3">
      <c r="C942" s="1" t="s">
        <v>5</v>
      </c>
      <c r="D942" s="1" t="s">
        <v>6</v>
      </c>
      <c r="E942" s="1" t="s">
        <v>29</v>
      </c>
      <c r="F942" s="1" t="s">
        <v>18</v>
      </c>
      <c r="G942" s="1" t="s">
        <v>7</v>
      </c>
      <c r="H942" s="1" t="s">
        <v>176</v>
      </c>
      <c r="I942" s="1" t="s">
        <v>8</v>
      </c>
      <c r="J942" s="5" t="s">
        <v>164</v>
      </c>
      <c r="K942" s="5" t="s">
        <v>103</v>
      </c>
      <c r="L942" s="5" t="s">
        <v>169</v>
      </c>
    </row>
    <row r="943" spans="3:12" x14ac:dyDescent="0.3">
      <c r="C943" s="1" t="s">
        <v>174</v>
      </c>
      <c r="D943" s="1" t="s">
        <v>175</v>
      </c>
      <c r="E943" s="1" t="s">
        <v>175</v>
      </c>
      <c r="F943" s="1" t="s">
        <v>175</v>
      </c>
      <c r="G943" s="1" t="s">
        <v>175</v>
      </c>
      <c r="H943" s="1" t="s">
        <v>175</v>
      </c>
      <c r="I943" s="1" t="s">
        <v>175</v>
      </c>
      <c r="J943" s="5" t="s">
        <v>175</v>
      </c>
      <c r="K943" s="5" t="s">
        <v>175</v>
      </c>
      <c r="L943" s="5" t="s">
        <v>175</v>
      </c>
    </row>
    <row r="944" spans="3:12" x14ac:dyDescent="0.3">
      <c r="C944" s="1">
        <v>1</v>
      </c>
      <c r="D944" s="1">
        <v>6998</v>
      </c>
      <c r="E944" s="1">
        <v>1</v>
      </c>
      <c r="F944" s="1">
        <v>0</v>
      </c>
      <c r="G944" s="1">
        <v>0</v>
      </c>
      <c r="H944" s="1">
        <v>0</v>
      </c>
      <c r="I944" s="1">
        <v>0</v>
      </c>
      <c r="J944" s="5">
        <v>0</v>
      </c>
      <c r="K944" s="5">
        <v>0</v>
      </c>
      <c r="L944" s="5">
        <v>0</v>
      </c>
    </row>
    <row r="945" spans="3:12" x14ac:dyDescent="0.3">
      <c r="C945" s="1">
        <v>2</v>
      </c>
      <c r="D945" s="1">
        <v>6998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5">
        <v>0</v>
      </c>
      <c r="K945" s="5">
        <v>0</v>
      </c>
      <c r="L945" s="5">
        <v>0</v>
      </c>
    </row>
    <row r="946" spans="3:12" x14ac:dyDescent="0.3">
      <c r="C946" s="1">
        <v>3</v>
      </c>
      <c r="D946" s="1">
        <v>6998</v>
      </c>
      <c r="E946" s="1">
        <v>1</v>
      </c>
      <c r="F946" s="1">
        <v>0</v>
      </c>
      <c r="G946" s="1">
        <v>0</v>
      </c>
      <c r="H946" s="1">
        <v>0</v>
      </c>
      <c r="I946" s="1">
        <v>0</v>
      </c>
      <c r="J946" s="5">
        <v>0</v>
      </c>
      <c r="K946" s="5">
        <v>0</v>
      </c>
      <c r="L946" s="5">
        <v>0</v>
      </c>
    </row>
    <row r="947" spans="3:12" x14ac:dyDescent="0.3">
      <c r="C947" s="1">
        <v>4</v>
      </c>
      <c r="D947" s="1">
        <v>6998</v>
      </c>
      <c r="E947" s="1">
        <v>1</v>
      </c>
      <c r="F947" s="1">
        <v>0</v>
      </c>
      <c r="G947" s="1">
        <v>0</v>
      </c>
      <c r="H947" s="1">
        <v>0</v>
      </c>
      <c r="I947" s="1">
        <v>0</v>
      </c>
      <c r="J947" s="5">
        <v>0</v>
      </c>
      <c r="K947" s="5">
        <v>0</v>
      </c>
      <c r="L947" s="5">
        <v>0</v>
      </c>
    </row>
    <row r="948" spans="3:12" x14ac:dyDescent="0.3">
      <c r="C948" s="1">
        <v>5</v>
      </c>
      <c r="D948" s="1">
        <v>6998</v>
      </c>
      <c r="E948" s="1">
        <v>1</v>
      </c>
      <c r="F948" s="1">
        <v>0</v>
      </c>
      <c r="G948" s="1">
        <v>0</v>
      </c>
      <c r="H948" s="1">
        <v>0</v>
      </c>
      <c r="I948" s="1">
        <v>0</v>
      </c>
      <c r="J948" s="5">
        <v>0</v>
      </c>
      <c r="K948" s="5">
        <v>0</v>
      </c>
      <c r="L948" s="5">
        <v>0</v>
      </c>
    </row>
    <row r="949" spans="3:12" x14ac:dyDescent="0.3">
      <c r="C949" s="1">
        <v>6</v>
      </c>
      <c r="D949" s="1">
        <v>6998</v>
      </c>
      <c r="E949" s="1">
        <v>1</v>
      </c>
      <c r="F949" s="1">
        <v>0</v>
      </c>
      <c r="G949" s="1">
        <v>0</v>
      </c>
      <c r="H949" s="1">
        <v>0</v>
      </c>
      <c r="I949" s="1">
        <v>0</v>
      </c>
      <c r="J949" s="5">
        <v>0</v>
      </c>
      <c r="K949" s="5">
        <v>0</v>
      </c>
      <c r="L949" s="5">
        <v>0</v>
      </c>
    </row>
    <row r="950" spans="3:12" x14ac:dyDescent="0.3">
      <c r="C950" s="1">
        <v>7</v>
      </c>
      <c r="D950" s="1">
        <v>6998</v>
      </c>
      <c r="E950" s="1">
        <v>1</v>
      </c>
      <c r="F950" s="1">
        <v>0</v>
      </c>
      <c r="G950" s="1">
        <v>0</v>
      </c>
      <c r="H950" s="1">
        <v>0</v>
      </c>
      <c r="I950" s="1">
        <v>0</v>
      </c>
      <c r="J950" s="5">
        <v>0</v>
      </c>
      <c r="K950" s="5">
        <v>0</v>
      </c>
      <c r="L950" s="5">
        <v>0</v>
      </c>
    </row>
    <row r="951" spans="3:12" x14ac:dyDescent="0.3">
      <c r="C951" s="1">
        <v>8</v>
      </c>
      <c r="D951" s="1">
        <v>6998</v>
      </c>
      <c r="E951" s="1">
        <v>1</v>
      </c>
      <c r="F951" s="1">
        <v>0</v>
      </c>
      <c r="G951" s="1">
        <v>0</v>
      </c>
      <c r="H951" s="1">
        <v>0</v>
      </c>
      <c r="I951" s="1">
        <v>0</v>
      </c>
      <c r="J951" s="5">
        <v>0</v>
      </c>
      <c r="K951" s="5">
        <v>0</v>
      </c>
      <c r="L951" s="5">
        <v>0</v>
      </c>
    </row>
    <row r="952" spans="3:12" x14ac:dyDescent="0.3">
      <c r="C952" s="1">
        <v>9</v>
      </c>
      <c r="D952" s="1">
        <v>6997</v>
      </c>
      <c r="E952" s="1">
        <v>2</v>
      </c>
      <c r="F952" s="1">
        <v>0</v>
      </c>
      <c r="G952" s="1">
        <v>0</v>
      </c>
      <c r="H952" s="1">
        <v>0</v>
      </c>
      <c r="I952" s="1">
        <v>0</v>
      </c>
      <c r="J952" s="5">
        <v>0</v>
      </c>
      <c r="K952" s="5">
        <v>0</v>
      </c>
      <c r="L952" s="5">
        <v>0</v>
      </c>
    </row>
    <row r="953" spans="3:12" x14ac:dyDescent="0.3">
      <c r="C953" s="1">
        <v>10</v>
      </c>
      <c r="D953" s="1">
        <v>6997</v>
      </c>
      <c r="E953" s="1">
        <v>2</v>
      </c>
      <c r="F953" s="1">
        <v>0</v>
      </c>
      <c r="G953" s="1">
        <v>0</v>
      </c>
      <c r="H953" s="1">
        <v>0</v>
      </c>
      <c r="I953" s="1">
        <v>0</v>
      </c>
      <c r="J953" s="5">
        <v>0</v>
      </c>
      <c r="K953" s="5">
        <v>0</v>
      </c>
      <c r="L953" s="5">
        <v>0</v>
      </c>
    </row>
    <row r="954" spans="3:12" x14ac:dyDescent="0.3">
      <c r="C954" s="1">
        <v>11</v>
      </c>
      <c r="D954" s="1">
        <v>6996</v>
      </c>
      <c r="E954" s="1">
        <v>3</v>
      </c>
      <c r="F954" s="1">
        <v>0</v>
      </c>
      <c r="G954" s="1">
        <v>0</v>
      </c>
      <c r="H954" s="1">
        <v>0</v>
      </c>
      <c r="I954" s="1">
        <v>0</v>
      </c>
      <c r="J954" s="5">
        <v>0</v>
      </c>
      <c r="K954" s="5">
        <v>0</v>
      </c>
      <c r="L954" s="5">
        <v>0</v>
      </c>
    </row>
    <row r="955" spans="3:12" x14ac:dyDescent="0.3">
      <c r="C955" s="1">
        <v>12</v>
      </c>
      <c r="D955" s="1">
        <v>6996</v>
      </c>
      <c r="E955" s="1">
        <v>3</v>
      </c>
      <c r="F955" s="1">
        <v>0</v>
      </c>
      <c r="G955" s="1">
        <v>0</v>
      </c>
      <c r="H955" s="1">
        <v>0</v>
      </c>
      <c r="I955" s="1">
        <v>0</v>
      </c>
      <c r="J955" s="5">
        <v>0</v>
      </c>
      <c r="K955" s="5">
        <v>0</v>
      </c>
      <c r="L955" s="5">
        <v>0</v>
      </c>
    </row>
    <row r="956" spans="3:12" x14ac:dyDescent="0.3">
      <c r="C956" s="1">
        <v>13</v>
      </c>
      <c r="D956" s="1">
        <v>6995</v>
      </c>
      <c r="E956" s="1">
        <v>4</v>
      </c>
      <c r="F956" s="1">
        <v>0</v>
      </c>
      <c r="G956" s="1">
        <v>0</v>
      </c>
      <c r="H956" s="1">
        <v>0</v>
      </c>
      <c r="I956" s="1">
        <v>0</v>
      </c>
      <c r="J956" s="5">
        <v>0</v>
      </c>
      <c r="K956" s="5">
        <v>0</v>
      </c>
      <c r="L956" s="5">
        <v>0</v>
      </c>
    </row>
    <row r="957" spans="3:12" x14ac:dyDescent="0.3">
      <c r="C957" s="1">
        <v>14</v>
      </c>
      <c r="D957" s="1">
        <v>6994</v>
      </c>
      <c r="E957" s="1">
        <v>5</v>
      </c>
      <c r="F957" s="1">
        <v>0</v>
      </c>
      <c r="G957" s="1">
        <v>0</v>
      </c>
      <c r="H957" s="1">
        <v>0</v>
      </c>
      <c r="I957" s="1">
        <v>0</v>
      </c>
      <c r="J957" s="5">
        <v>0</v>
      </c>
      <c r="K957" s="5">
        <v>0</v>
      </c>
      <c r="L957" s="5">
        <v>0</v>
      </c>
    </row>
    <row r="958" spans="3:12" x14ac:dyDescent="0.3">
      <c r="C958" s="1">
        <v>15</v>
      </c>
      <c r="D958" s="1">
        <v>6992</v>
      </c>
      <c r="E958" s="1">
        <v>7</v>
      </c>
      <c r="F958" s="1">
        <v>0</v>
      </c>
      <c r="G958" s="1">
        <v>0</v>
      </c>
      <c r="H958" s="1">
        <v>0</v>
      </c>
      <c r="I958" s="1">
        <v>0</v>
      </c>
      <c r="J958" s="5">
        <v>0</v>
      </c>
      <c r="K958" s="5">
        <v>0</v>
      </c>
      <c r="L958" s="5">
        <v>0</v>
      </c>
    </row>
    <row r="959" spans="3:12" x14ac:dyDescent="0.3">
      <c r="C959" s="1">
        <v>16</v>
      </c>
      <c r="D959" s="1">
        <v>6991</v>
      </c>
      <c r="E959" s="1">
        <v>8</v>
      </c>
      <c r="F959" s="1">
        <v>0</v>
      </c>
      <c r="G959" s="1">
        <v>0</v>
      </c>
      <c r="H959" s="1">
        <v>0</v>
      </c>
      <c r="I959" s="1">
        <v>0</v>
      </c>
      <c r="J959" s="5">
        <v>0</v>
      </c>
      <c r="K959" s="5">
        <v>0</v>
      </c>
      <c r="L959" s="5">
        <v>0</v>
      </c>
    </row>
    <row r="960" spans="3:12" x14ac:dyDescent="0.3">
      <c r="C960" s="1">
        <v>17</v>
      </c>
      <c r="D960" s="1">
        <v>6990</v>
      </c>
      <c r="E960" s="1">
        <v>9</v>
      </c>
      <c r="F960" s="1">
        <v>0</v>
      </c>
      <c r="G960" s="1">
        <v>0</v>
      </c>
      <c r="H960" s="1">
        <v>0</v>
      </c>
      <c r="I960" s="1">
        <v>0</v>
      </c>
      <c r="J960" s="5">
        <v>0</v>
      </c>
      <c r="K960" s="5">
        <v>0</v>
      </c>
      <c r="L960" s="5">
        <v>0</v>
      </c>
    </row>
    <row r="961" spans="3:12" x14ac:dyDescent="0.3">
      <c r="C961" s="1">
        <v>18</v>
      </c>
      <c r="D961" s="1">
        <v>6989</v>
      </c>
      <c r="E961" s="1">
        <v>10</v>
      </c>
      <c r="F961" s="1">
        <v>0</v>
      </c>
      <c r="G961" s="1">
        <v>0</v>
      </c>
      <c r="H961" s="1">
        <v>0</v>
      </c>
      <c r="I961" s="1">
        <v>0</v>
      </c>
      <c r="J961" s="5">
        <v>0</v>
      </c>
      <c r="K961" s="5">
        <v>0</v>
      </c>
      <c r="L961" s="5">
        <v>0</v>
      </c>
    </row>
    <row r="962" spans="3:12" x14ac:dyDescent="0.3">
      <c r="C962" s="1">
        <v>19</v>
      </c>
      <c r="D962" s="1">
        <v>6987</v>
      </c>
      <c r="E962" s="1">
        <v>11</v>
      </c>
      <c r="F962" s="1">
        <v>0</v>
      </c>
      <c r="G962" s="1">
        <v>0</v>
      </c>
      <c r="H962" s="1">
        <v>0</v>
      </c>
      <c r="I962" s="1">
        <v>0</v>
      </c>
      <c r="J962" s="5">
        <v>0</v>
      </c>
      <c r="K962" s="5">
        <v>0</v>
      </c>
      <c r="L962" s="5">
        <v>0</v>
      </c>
    </row>
    <row r="963" spans="3:12" x14ac:dyDescent="0.3">
      <c r="C963" s="1">
        <v>20</v>
      </c>
      <c r="D963" s="1">
        <v>6986</v>
      </c>
      <c r="E963" s="1">
        <v>13</v>
      </c>
      <c r="F963" s="1">
        <v>0</v>
      </c>
      <c r="G963" s="1">
        <v>0</v>
      </c>
      <c r="H963" s="1">
        <v>0</v>
      </c>
      <c r="I963" s="1">
        <v>0</v>
      </c>
      <c r="J963" s="5">
        <v>0</v>
      </c>
      <c r="K963" s="5">
        <v>0</v>
      </c>
      <c r="L963" s="5">
        <v>0</v>
      </c>
    </row>
    <row r="964" spans="3:12" x14ac:dyDescent="0.3">
      <c r="C964" s="1">
        <v>21</v>
      </c>
      <c r="D964" s="1">
        <v>6984</v>
      </c>
      <c r="E964" s="1">
        <v>14</v>
      </c>
      <c r="F964" s="1">
        <v>0</v>
      </c>
      <c r="G964" s="1">
        <v>0</v>
      </c>
      <c r="H964" s="1">
        <v>0</v>
      </c>
      <c r="I964" s="1">
        <v>0</v>
      </c>
      <c r="J964" s="5">
        <v>0</v>
      </c>
      <c r="K964" s="5">
        <v>0</v>
      </c>
      <c r="L964" s="5">
        <v>0</v>
      </c>
    </row>
    <row r="965" spans="3:12" x14ac:dyDescent="0.3">
      <c r="C965" s="1">
        <v>22</v>
      </c>
      <c r="D965" s="1">
        <v>6982</v>
      </c>
      <c r="E965" s="1">
        <v>16</v>
      </c>
      <c r="F965" s="1">
        <v>0</v>
      </c>
      <c r="G965" s="1">
        <v>0</v>
      </c>
      <c r="H965" s="1">
        <v>0</v>
      </c>
      <c r="I965" s="1">
        <v>0</v>
      </c>
      <c r="J965" s="5">
        <v>0</v>
      </c>
      <c r="K965" s="5">
        <v>1</v>
      </c>
      <c r="L965" s="5">
        <v>0</v>
      </c>
    </row>
    <row r="966" spans="3:12" x14ac:dyDescent="0.3">
      <c r="C966" s="1">
        <v>23</v>
      </c>
      <c r="D966" s="1">
        <v>6980</v>
      </c>
      <c r="E966" s="1">
        <v>18</v>
      </c>
      <c r="F966" s="1">
        <v>0</v>
      </c>
      <c r="G966" s="1">
        <v>0</v>
      </c>
      <c r="H966" s="1">
        <v>0</v>
      </c>
      <c r="I966" s="1">
        <v>0</v>
      </c>
      <c r="J966" s="5">
        <v>0</v>
      </c>
      <c r="K966" s="5">
        <v>1</v>
      </c>
      <c r="L966" s="5">
        <v>0</v>
      </c>
    </row>
    <row r="967" spans="3:12" x14ac:dyDescent="0.3">
      <c r="C967" s="1">
        <v>24</v>
      </c>
      <c r="D967" s="1">
        <v>6978</v>
      </c>
      <c r="E967" s="1">
        <v>21</v>
      </c>
      <c r="F967" s="1">
        <v>0</v>
      </c>
      <c r="G967" s="1">
        <v>0</v>
      </c>
      <c r="H967" s="1">
        <v>0</v>
      </c>
      <c r="I967" s="1">
        <v>0</v>
      </c>
      <c r="J967" s="5">
        <v>0</v>
      </c>
      <c r="K967" s="5">
        <v>1</v>
      </c>
      <c r="L967" s="5">
        <v>0</v>
      </c>
    </row>
    <row r="968" spans="3:12" x14ac:dyDescent="0.3">
      <c r="C968" s="1">
        <v>25</v>
      </c>
      <c r="D968" s="1">
        <v>6975</v>
      </c>
      <c r="E968" s="1">
        <v>23</v>
      </c>
      <c r="F968" s="1">
        <v>0</v>
      </c>
      <c r="G968" s="1">
        <v>0</v>
      </c>
      <c r="H968" s="1">
        <v>0</v>
      </c>
      <c r="I968" s="1">
        <v>0</v>
      </c>
      <c r="J968" s="5">
        <v>0</v>
      </c>
      <c r="K968" s="5">
        <v>1</v>
      </c>
      <c r="L968" s="5">
        <v>0</v>
      </c>
    </row>
    <row r="969" spans="3:12" x14ac:dyDescent="0.3">
      <c r="C969" s="1">
        <v>26</v>
      </c>
      <c r="D969" s="1">
        <v>6972</v>
      </c>
      <c r="E969" s="1">
        <v>26</v>
      </c>
      <c r="F969" s="1">
        <v>0</v>
      </c>
      <c r="G969" s="1">
        <v>0</v>
      </c>
      <c r="H969" s="1">
        <v>0</v>
      </c>
      <c r="I969" s="1">
        <v>0</v>
      </c>
      <c r="J969" s="5">
        <v>0</v>
      </c>
      <c r="K969" s="5">
        <v>1</v>
      </c>
      <c r="L969" s="5">
        <v>0</v>
      </c>
    </row>
    <row r="970" spans="3:12" x14ac:dyDescent="0.3">
      <c r="C970" s="1">
        <v>27</v>
      </c>
      <c r="D970" s="1">
        <v>6969</v>
      </c>
      <c r="E970" s="1">
        <v>29</v>
      </c>
      <c r="F970" s="1">
        <v>0</v>
      </c>
      <c r="G970" s="1">
        <v>0</v>
      </c>
      <c r="H970" s="1">
        <v>0</v>
      </c>
      <c r="I970" s="1">
        <v>0</v>
      </c>
      <c r="J970" s="5">
        <v>0</v>
      </c>
      <c r="K970" s="5">
        <v>1</v>
      </c>
      <c r="L970" s="5">
        <v>0</v>
      </c>
    </row>
    <row r="971" spans="3:12" x14ac:dyDescent="0.3">
      <c r="C971" s="1">
        <v>28</v>
      </c>
      <c r="D971" s="1">
        <v>6965</v>
      </c>
      <c r="E971" s="1">
        <v>33</v>
      </c>
      <c r="F971" s="1">
        <v>0</v>
      </c>
      <c r="G971" s="1">
        <v>1</v>
      </c>
      <c r="H971" s="1">
        <v>0</v>
      </c>
      <c r="I971" s="1">
        <v>0</v>
      </c>
      <c r="J971" s="5">
        <v>0</v>
      </c>
      <c r="K971" s="5">
        <v>1</v>
      </c>
      <c r="L971" s="5">
        <v>0</v>
      </c>
    </row>
    <row r="972" spans="3:12" x14ac:dyDescent="0.3">
      <c r="C972" s="1">
        <v>29</v>
      </c>
      <c r="D972" s="1">
        <v>6960</v>
      </c>
      <c r="E972" s="1">
        <v>37</v>
      </c>
      <c r="F972" s="1">
        <v>0</v>
      </c>
      <c r="G972" s="1">
        <v>1</v>
      </c>
      <c r="H972" s="1">
        <v>0</v>
      </c>
      <c r="I972" s="1">
        <v>0</v>
      </c>
      <c r="J972" s="5">
        <v>0</v>
      </c>
      <c r="K972" s="5">
        <v>1</v>
      </c>
      <c r="L972" s="5">
        <v>0</v>
      </c>
    </row>
    <row r="973" spans="3:12" x14ac:dyDescent="0.3">
      <c r="C973" s="1">
        <v>30</v>
      </c>
      <c r="D973" s="1">
        <v>6955</v>
      </c>
      <c r="E973" s="1">
        <v>42</v>
      </c>
      <c r="F973" s="1">
        <v>0</v>
      </c>
      <c r="G973" s="1">
        <v>1</v>
      </c>
      <c r="H973" s="1">
        <v>0</v>
      </c>
      <c r="I973" s="1">
        <v>0</v>
      </c>
      <c r="J973" s="5">
        <v>0</v>
      </c>
      <c r="K973" s="5">
        <v>2</v>
      </c>
      <c r="L973" s="5">
        <v>0</v>
      </c>
    </row>
    <row r="974" spans="3:12" x14ac:dyDescent="0.3">
      <c r="C974" s="1">
        <v>31</v>
      </c>
      <c r="D974" s="1">
        <v>6949</v>
      </c>
      <c r="E974" s="1">
        <v>47</v>
      </c>
      <c r="F974" s="1">
        <v>0</v>
      </c>
      <c r="G974" s="1">
        <v>2</v>
      </c>
      <c r="H974" s="1">
        <v>0</v>
      </c>
      <c r="I974" s="1">
        <v>0</v>
      </c>
      <c r="J974" s="5">
        <v>0</v>
      </c>
      <c r="K974" s="5">
        <v>2</v>
      </c>
      <c r="L974" s="5">
        <v>0</v>
      </c>
    </row>
    <row r="975" spans="3:12" x14ac:dyDescent="0.3">
      <c r="C975" s="1">
        <v>32</v>
      </c>
      <c r="D975" s="1">
        <v>6942</v>
      </c>
      <c r="E975" s="1">
        <v>54</v>
      </c>
      <c r="F975" s="1">
        <v>0</v>
      </c>
      <c r="G975" s="1">
        <v>2</v>
      </c>
      <c r="H975" s="1">
        <v>0</v>
      </c>
      <c r="I975" s="1">
        <v>0</v>
      </c>
      <c r="J975" s="5">
        <v>0</v>
      </c>
      <c r="K975" s="5">
        <v>2</v>
      </c>
      <c r="L975" s="5">
        <v>0</v>
      </c>
    </row>
    <row r="976" spans="3:12" x14ac:dyDescent="0.3">
      <c r="C976" s="1">
        <v>33</v>
      </c>
      <c r="D976" s="1">
        <v>6936</v>
      </c>
      <c r="E976" s="1">
        <v>60</v>
      </c>
      <c r="F976" s="1">
        <v>0</v>
      </c>
      <c r="G976" s="1">
        <v>2</v>
      </c>
      <c r="H976" s="1">
        <v>0</v>
      </c>
      <c r="I976" s="1">
        <v>0</v>
      </c>
      <c r="J976" s="5">
        <v>0</v>
      </c>
      <c r="K976" s="5">
        <v>2</v>
      </c>
      <c r="L976" s="5">
        <v>0</v>
      </c>
    </row>
    <row r="977" spans="3:12" x14ac:dyDescent="0.3">
      <c r="C977" s="1">
        <v>34</v>
      </c>
      <c r="D977" s="1">
        <v>6929</v>
      </c>
      <c r="E977" s="1">
        <v>66</v>
      </c>
      <c r="F977" s="1">
        <v>0</v>
      </c>
      <c r="G977" s="1">
        <v>3</v>
      </c>
      <c r="H977" s="1">
        <v>0</v>
      </c>
      <c r="I977" s="1">
        <v>0</v>
      </c>
      <c r="J977" s="5">
        <v>0</v>
      </c>
      <c r="K977" s="5">
        <v>3</v>
      </c>
      <c r="L977" s="5">
        <v>0</v>
      </c>
    </row>
    <row r="978" spans="3:12" x14ac:dyDescent="0.3">
      <c r="C978" s="1">
        <v>35</v>
      </c>
      <c r="D978" s="1">
        <v>6922</v>
      </c>
      <c r="E978" s="1">
        <v>73</v>
      </c>
      <c r="F978" s="1">
        <v>0</v>
      </c>
      <c r="G978" s="1">
        <v>3</v>
      </c>
      <c r="H978" s="1">
        <v>0</v>
      </c>
      <c r="I978" s="1">
        <v>0</v>
      </c>
      <c r="J978" s="5">
        <v>0</v>
      </c>
      <c r="K978" s="5">
        <v>3</v>
      </c>
      <c r="L978" s="5">
        <v>0</v>
      </c>
    </row>
    <row r="979" spans="3:12" x14ac:dyDescent="0.3">
      <c r="C979" s="1">
        <v>36</v>
      </c>
      <c r="D979" s="1">
        <v>6913</v>
      </c>
      <c r="E979" s="1">
        <v>82</v>
      </c>
      <c r="F979" s="1">
        <v>0</v>
      </c>
      <c r="G979" s="1">
        <v>4</v>
      </c>
      <c r="H979" s="1">
        <v>0</v>
      </c>
      <c r="I979" s="1">
        <v>0</v>
      </c>
      <c r="J979" s="5">
        <v>0</v>
      </c>
      <c r="K979" s="5">
        <v>3</v>
      </c>
      <c r="L979" s="5">
        <v>0</v>
      </c>
    </row>
    <row r="980" spans="3:12" x14ac:dyDescent="0.3">
      <c r="C980" s="1">
        <v>37</v>
      </c>
      <c r="D980" s="1">
        <v>6904</v>
      </c>
      <c r="E980" s="1">
        <v>91</v>
      </c>
      <c r="F980" s="1">
        <v>0</v>
      </c>
      <c r="G980" s="1">
        <v>4</v>
      </c>
      <c r="H980" s="1">
        <v>0</v>
      </c>
      <c r="I980" s="1">
        <v>0</v>
      </c>
      <c r="J980" s="5">
        <v>0</v>
      </c>
      <c r="K980" s="5">
        <v>4</v>
      </c>
      <c r="L980" s="5">
        <v>0</v>
      </c>
    </row>
    <row r="981" spans="3:12" x14ac:dyDescent="0.3">
      <c r="C981" s="1">
        <v>38</v>
      </c>
      <c r="D981" s="1">
        <v>6894</v>
      </c>
      <c r="E981" s="1">
        <v>100</v>
      </c>
      <c r="F981" s="1">
        <v>0</v>
      </c>
      <c r="G981" s="1">
        <v>5</v>
      </c>
      <c r="H981" s="1">
        <v>0</v>
      </c>
      <c r="I981" s="1">
        <v>0</v>
      </c>
      <c r="J981" s="5">
        <v>0</v>
      </c>
      <c r="K981" s="5">
        <v>4</v>
      </c>
      <c r="L981" s="5">
        <v>0</v>
      </c>
    </row>
    <row r="982" spans="3:12" x14ac:dyDescent="0.3">
      <c r="C982" s="1">
        <v>39</v>
      </c>
      <c r="D982" s="1">
        <v>6882</v>
      </c>
      <c r="E982" s="1">
        <v>110</v>
      </c>
      <c r="F982" s="1">
        <v>0</v>
      </c>
      <c r="G982" s="1">
        <v>6</v>
      </c>
      <c r="H982" s="1">
        <v>0</v>
      </c>
      <c r="I982" s="1">
        <v>0</v>
      </c>
      <c r="J982" s="5">
        <v>0</v>
      </c>
      <c r="K982" s="5">
        <v>5</v>
      </c>
      <c r="L982" s="5">
        <v>0</v>
      </c>
    </row>
    <row r="983" spans="3:12" x14ac:dyDescent="0.3">
      <c r="C983" s="1">
        <v>40</v>
      </c>
      <c r="D983" s="1">
        <v>6870</v>
      </c>
      <c r="E983" s="1">
        <v>121</v>
      </c>
      <c r="F983" s="1">
        <v>0</v>
      </c>
      <c r="G983" s="1">
        <v>7</v>
      </c>
      <c r="H983" s="1">
        <v>0</v>
      </c>
      <c r="I983" s="1">
        <v>0</v>
      </c>
      <c r="J983" s="5">
        <v>0</v>
      </c>
      <c r="K983" s="5">
        <v>5</v>
      </c>
      <c r="L983" s="5">
        <v>0</v>
      </c>
    </row>
    <row r="984" spans="3:12" x14ac:dyDescent="0.3">
      <c r="C984" s="1">
        <v>41</v>
      </c>
      <c r="D984" s="1">
        <v>6857</v>
      </c>
      <c r="E984" s="1">
        <v>133</v>
      </c>
      <c r="F984" s="1">
        <v>0</v>
      </c>
      <c r="G984" s="1">
        <v>8</v>
      </c>
      <c r="H984" s="1">
        <v>0</v>
      </c>
      <c r="I984" s="1">
        <v>0</v>
      </c>
      <c r="J984" s="5">
        <v>0</v>
      </c>
      <c r="K984" s="5">
        <v>6</v>
      </c>
      <c r="L984" s="5">
        <v>0</v>
      </c>
    </row>
    <row r="985" spans="3:12" x14ac:dyDescent="0.3">
      <c r="C985" s="1">
        <v>42</v>
      </c>
      <c r="D985" s="1">
        <v>6842</v>
      </c>
      <c r="E985" s="1">
        <v>146</v>
      </c>
      <c r="F985" s="1">
        <v>0</v>
      </c>
      <c r="G985" s="1">
        <v>10</v>
      </c>
      <c r="H985" s="1">
        <v>0</v>
      </c>
      <c r="I985" s="1">
        <v>0</v>
      </c>
      <c r="J985" s="5">
        <v>0</v>
      </c>
      <c r="K985" s="5">
        <v>7</v>
      </c>
      <c r="L985" s="5">
        <v>0</v>
      </c>
    </row>
    <row r="986" spans="3:12" x14ac:dyDescent="0.3">
      <c r="C986" s="1">
        <v>43</v>
      </c>
      <c r="D986" s="1">
        <v>6827</v>
      </c>
      <c r="E986" s="1">
        <v>161</v>
      </c>
      <c r="F986" s="1">
        <v>0</v>
      </c>
      <c r="G986" s="1">
        <v>11</v>
      </c>
      <c r="H986" s="1">
        <v>0</v>
      </c>
      <c r="I986" s="1">
        <v>0</v>
      </c>
      <c r="J986" s="5">
        <v>0</v>
      </c>
      <c r="K986" s="5">
        <v>8</v>
      </c>
      <c r="L986" s="5">
        <v>0</v>
      </c>
    </row>
    <row r="987" spans="3:12" x14ac:dyDescent="0.3">
      <c r="C987" s="1">
        <v>44</v>
      </c>
      <c r="D987" s="1">
        <v>6808</v>
      </c>
      <c r="E987" s="1">
        <v>177</v>
      </c>
      <c r="F987" s="1">
        <v>0</v>
      </c>
      <c r="G987" s="1">
        <v>13</v>
      </c>
      <c r="H987" s="1">
        <v>0</v>
      </c>
      <c r="I987" s="1">
        <v>0</v>
      </c>
      <c r="J987" s="5">
        <v>0</v>
      </c>
      <c r="K987" s="5">
        <v>9</v>
      </c>
      <c r="L987" s="5">
        <v>0</v>
      </c>
    </row>
    <row r="988" spans="3:12" x14ac:dyDescent="0.3">
      <c r="C988" s="1">
        <v>45</v>
      </c>
      <c r="D988" s="1">
        <v>6792</v>
      </c>
      <c r="E988" s="1">
        <v>192</v>
      </c>
      <c r="F988" s="1">
        <v>0</v>
      </c>
      <c r="G988" s="1">
        <v>15</v>
      </c>
      <c r="H988" s="1">
        <v>0</v>
      </c>
      <c r="I988" s="1">
        <v>0</v>
      </c>
      <c r="J988" s="5">
        <v>0</v>
      </c>
      <c r="K988" s="5">
        <v>10</v>
      </c>
      <c r="L988" s="5">
        <v>0</v>
      </c>
    </row>
    <row r="989" spans="3:12" x14ac:dyDescent="0.3">
      <c r="C989" s="1">
        <v>46</v>
      </c>
      <c r="D989" s="1">
        <v>6771</v>
      </c>
      <c r="E989" s="1">
        <v>211</v>
      </c>
      <c r="F989" s="1">
        <v>0</v>
      </c>
      <c r="G989" s="1">
        <v>17</v>
      </c>
      <c r="H989" s="1">
        <v>0</v>
      </c>
      <c r="I989" s="1">
        <v>0</v>
      </c>
      <c r="J989" s="5">
        <v>0</v>
      </c>
      <c r="K989" s="5">
        <v>10</v>
      </c>
      <c r="L989" s="5">
        <v>0</v>
      </c>
    </row>
    <row r="990" spans="3:12" x14ac:dyDescent="0.3">
      <c r="C990" s="1">
        <v>47</v>
      </c>
      <c r="D990" s="1">
        <v>6747</v>
      </c>
      <c r="E990" s="1">
        <v>232</v>
      </c>
      <c r="F990" s="1">
        <v>0</v>
      </c>
      <c r="G990" s="1">
        <v>19</v>
      </c>
      <c r="H990" s="1">
        <v>0</v>
      </c>
      <c r="I990" s="1">
        <v>0</v>
      </c>
      <c r="J990" s="5">
        <v>0</v>
      </c>
      <c r="K990" s="5">
        <v>12</v>
      </c>
      <c r="L990" s="5">
        <v>1</v>
      </c>
    </row>
    <row r="991" spans="3:12" x14ac:dyDescent="0.3">
      <c r="C991" s="1">
        <v>48</v>
      </c>
      <c r="D991" s="1">
        <v>6721</v>
      </c>
      <c r="E991" s="1">
        <v>256</v>
      </c>
      <c r="F991" s="1">
        <v>0</v>
      </c>
      <c r="G991" s="1">
        <v>22</v>
      </c>
      <c r="H991" s="1">
        <v>0</v>
      </c>
      <c r="I991" s="1">
        <v>0</v>
      </c>
      <c r="J991" s="5">
        <v>0</v>
      </c>
      <c r="K991" s="5">
        <v>13</v>
      </c>
      <c r="L991" s="5">
        <v>1</v>
      </c>
    </row>
    <row r="992" spans="3:12" x14ac:dyDescent="0.3">
      <c r="C992" s="1">
        <v>49</v>
      </c>
      <c r="D992" s="1">
        <v>6695</v>
      </c>
      <c r="E992" s="1">
        <v>279</v>
      </c>
      <c r="F992" s="1">
        <v>0</v>
      </c>
      <c r="G992" s="1">
        <v>24</v>
      </c>
      <c r="H992" s="1">
        <v>0</v>
      </c>
      <c r="I992" s="1">
        <v>0</v>
      </c>
      <c r="J992" s="5">
        <v>0</v>
      </c>
      <c r="K992" s="5">
        <v>14</v>
      </c>
      <c r="L992" s="5">
        <v>1</v>
      </c>
    </row>
    <row r="993" spans="3:12" x14ac:dyDescent="0.3">
      <c r="C993" s="1">
        <v>50</v>
      </c>
      <c r="D993" s="1">
        <v>6667</v>
      </c>
      <c r="E993" s="1">
        <v>303</v>
      </c>
      <c r="F993" s="1">
        <v>0</v>
      </c>
      <c r="G993" s="1">
        <v>28</v>
      </c>
      <c r="H993" s="1">
        <v>0</v>
      </c>
      <c r="I993" s="1">
        <v>0</v>
      </c>
      <c r="J993" s="5">
        <v>0</v>
      </c>
      <c r="K993" s="5">
        <v>15</v>
      </c>
      <c r="L993" s="5">
        <v>1</v>
      </c>
    </row>
    <row r="994" spans="3:12" x14ac:dyDescent="0.3">
      <c r="C994" s="1">
        <v>51</v>
      </c>
      <c r="D994" s="1">
        <v>6637</v>
      </c>
      <c r="E994" s="1">
        <v>330</v>
      </c>
      <c r="F994" s="1">
        <v>0</v>
      </c>
      <c r="G994" s="1">
        <v>31</v>
      </c>
      <c r="H994" s="1">
        <v>0</v>
      </c>
      <c r="I994" s="1">
        <v>0</v>
      </c>
      <c r="J994" s="5">
        <v>0</v>
      </c>
      <c r="K994" s="5">
        <v>17</v>
      </c>
      <c r="L994" s="5">
        <v>1</v>
      </c>
    </row>
    <row r="995" spans="3:12" x14ac:dyDescent="0.3">
      <c r="C995" s="1">
        <v>52</v>
      </c>
      <c r="D995" s="1">
        <v>6606</v>
      </c>
      <c r="E995" s="1">
        <v>358</v>
      </c>
      <c r="F995" s="1">
        <v>0</v>
      </c>
      <c r="G995" s="1">
        <v>35</v>
      </c>
      <c r="H995" s="1">
        <v>0</v>
      </c>
      <c r="I995" s="1">
        <v>0</v>
      </c>
      <c r="J995" s="5">
        <v>0</v>
      </c>
      <c r="K995" s="5">
        <v>19</v>
      </c>
      <c r="L995" s="5">
        <v>1</v>
      </c>
    </row>
    <row r="996" spans="3:12" x14ac:dyDescent="0.3">
      <c r="C996" s="1">
        <v>53</v>
      </c>
      <c r="D996" s="1">
        <v>6572</v>
      </c>
      <c r="E996" s="1">
        <v>387</v>
      </c>
      <c r="F996" s="1">
        <v>0</v>
      </c>
      <c r="G996" s="1">
        <v>40</v>
      </c>
      <c r="H996" s="1">
        <v>0</v>
      </c>
      <c r="I996" s="1">
        <v>0</v>
      </c>
      <c r="J996" s="5">
        <v>0</v>
      </c>
      <c r="K996" s="5">
        <v>21</v>
      </c>
      <c r="L996" s="5">
        <v>2</v>
      </c>
    </row>
    <row r="997" spans="3:12" x14ac:dyDescent="0.3">
      <c r="C997" s="1">
        <v>54</v>
      </c>
      <c r="D997" s="1">
        <v>6538</v>
      </c>
      <c r="E997" s="1">
        <v>417</v>
      </c>
      <c r="F997" s="1">
        <v>0</v>
      </c>
      <c r="G997" s="1">
        <v>44</v>
      </c>
      <c r="H997" s="1">
        <v>0</v>
      </c>
      <c r="I997" s="1">
        <v>0</v>
      </c>
      <c r="J997" s="5">
        <v>0</v>
      </c>
      <c r="K997" s="5">
        <v>24</v>
      </c>
      <c r="L997" s="5">
        <v>2</v>
      </c>
    </row>
    <row r="998" spans="3:12" x14ac:dyDescent="0.3">
      <c r="C998" s="1">
        <v>55</v>
      </c>
      <c r="D998" s="1">
        <v>6501</v>
      </c>
      <c r="E998" s="1">
        <v>448</v>
      </c>
      <c r="F998" s="1">
        <v>0</v>
      </c>
      <c r="G998" s="1">
        <v>49</v>
      </c>
      <c r="H998" s="1">
        <v>0</v>
      </c>
      <c r="I998" s="1">
        <v>0</v>
      </c>
      <c r="J998" s="5">
        <v>0</v>
      </c>
      <c r="K998" s="5">
        <v>26</v>
      </c>
      <c r="L998" s="5">
        <v>2</v>
      </c>
    </row>
    <row r="999" spans="3:12" x14ac:dyDescent="0.3">
      <c r="C999" s="1">
        <v>56</v>
      </c>
      <c r="D999" s="1">
        <v>6466</v>
      </c>
      <c r="E999" s="1">
        <v>478</v>
      </c>
      <c r="F999" s="1">
        <v>0</v>
      </c>
      <c r="G999" s="1">
        <v>54</v>
      </c>
      <c r="H999" s="1">
        <v>0</v>
      </c>
      <c r="I999" s="1">
        <v>0</v>
      </c>
      <c r="J999" s="5">
        <v>0</v>
      </c>
      <c r="K999" s="5">
        <v>28</v>
      </c>
      <c r="L999" s="5">
        <v>2</v>
      </c>
    </row>
    <row r="1000" spans="3:12" x14ac:dyDescent="0.3">
      <c r="C1000" s="1">
        <v>57</v>
      </c>
      <c r="D1000" s="1">
        <v>6429</v>
      </c>
      <c r="E1000" s="1">
        <v>509</v>
      </c>
      <c r="F1000" s="1">
        <v>0</v>
      </c>
      <c r="G1000" s="1">
        <v>60</v>
      </c>
      <c r="H1000" s="1">
        <v>0</v>
      </c>
      <c r="I1000" s="1">
        <v>0</v>
      </c>
      <c r="J1000" s="5">
        <v>0</v>
      </c>
      <c r="K1000" s="5">
        <v>30</v>
      </c>
      <c r="L1000" s="5">
        <v>2</v>
      </c>
    </row>
    <row r="1001" spans="3:12" x14ac:dyDescent="0.3">
      <c r="C1001" s="1">
        <v>58</v>
      </c>
      <c r="D1001" s="1">
        <v>6392</v>
      </c>
      <c r="E1001" s="1">
        <v>539</v>
      </c>
      <c r="F1001" s="1">
        <v>0</v>
      </c>
      <c r="G1001" s="1">
        <v>67</v>
      </c>
      <c r="H1001" s="1">
        <v>0</v>
      </c>
      <c r="I1001" s="1">
        <v>0</v>
      </c>
      <c r="J1001" s="5">
        <v>0</v>
      </c>
      <c r="K1001" s="5">
        <v>32</v>
      </c>
      <c r="L1001" s="5">
        <v>2</v>
      </c>
    </row>
    <row r="1002" spans="3:12" x14ac:dyDescent="0.3">
      <c r="C1002" s="1">
        <v>59</v>
      </c>
      <c r="D1002" s="1">
        <v>6354</v>
      </c>
      <c r="E1002" s="1">
        <v>569</v>
      </c>
      <c r="F1002" s="1">
        <v>0</v>
      </c>
      <c r="G1002" s="1">
        <v>74</v>
      </c>
      <c r="H1002" s="1">
        <v>0</v>
      </c>
      <c r="I1002" s="1">
        <v>0</v>
      </c>
      <c r="J1002" s="5">
        <v>0</v>
      </c>
      <c r="K1002" s="5">
        <v>35</v>
      </c>
      <c r="L1002" s="5">
        <v>3</v>
      </c>
    </row>
    <row r="1003" spans="3:12" x14ac:dyDescent="0.3">
      <c r="C1003" s="1">
        <v>60</v>
      </c>
      <c r="D1003" s="1">
        <v>6315</v>
      </c>
      <c r="E1003" s="1">
        <v>599</v>
      </c>
      <c r="F1003" s="1">
        <v>0</v>
      </c>
      <c r="G1003" s="1">
        <v>83</v>
      </c>
      <c r="H1003" s="1">
        <v>0</v>
      </c>
      <c r="I1003" s="1">
        <v>1</v>
      </c>
      <c r="J1003" s="5">
        <v>0</v>
      </c>
      <c r="K1003" s="5">
        <v>38</v>
      </c>
      <c r="L1003" s="5">
        <v>3</v>
      </c>
    </row>
    <row r="1004" spans="3:12" x14ac:dyDescent="0.3">
      <c r="C1004" s="1">
        <v>61</v>
      </c>
      <c r="D1004" s="1">
        <v>6277</v>
      </c>
      <c r="E1004" s="1">
        <v>629</v>
      </c>
      <c r="F1004" s="1">
        <v>0</v>
      </c>
      <c r="G1004" s="1">
        <v>92</v>
      </c>
      <c r="H1004" s="1">
        <v>0</v>
      </c>
      <c r="I1004" s="1">
        <v>1</v>
      </c>
      <c r="J1004" s="5">
        <v>0</v>
      </c>
      <c r="K1004" s="5">
        <v>41</v>
      </c>
      <c r="L1004" s="5">
        <v>3</v>
      </c>
    </row>
    <row r="1005" spans="3:12" x14ac:dyDescent="0.3">
      <c r="C1005" s="1">
        <v>62</v>
      </c>
      <c r="D1005" s="1">
        <v>6236</v>
      </c>
      <c r="E1005" s="1">
        <v>660</v>
      </c>
      <c r="F1005" s="1">
        <v>0</v>
      </c>
      <c r="G1005" s="1">
        <v>101</v>
      </c>
      <c r="H1005" s="1">
        <v>0</v>
      </c>
      <c r="I1005" s="1">
        <v>1</v>
      </c>
      <c r="J1005" s="5">
        <v>0</v>
      </c>
      <c r="K1005" s="5">
        <v>44</v>
      </c>
      <c r="L1005" s="5">
        <v>3</v>
      </c>
    </row>
    <row r="1006" spans="3:12" x14ac:dyDescent="0.3">
      <c r="C1006" s="1">
        <v>63</v>
      </c>
      <c r="D1006" s="1">
        <v>6195</v>
      </c>
      <c r="E1006" s="1">
        <v>690</v>
      </c>
      <c r="F1006" s="1">
        <v>0</v>
      </c>
      <c r="G1006" s="1">
        <v>112</v>
      </c>
      <c r="H1006" s="1">
        <v>0</v>
      </c>
      <c r="I1006" s="1">
        <v>1</v>
      </c>
      <c r="J1006" s="5">
        <v>0</v>
      </c>
      <c r="K1006" s="5">
        <v>46</v>
      </c>
      <c r="L1006" s="5">
        <v>4</v>
      </c>
    </row>
    <row r="1007" spans="3:12" x14ac:dyDescent="0.3">
      <c r="C1007" s="1">
        <v>64</v>
      </c>
      <c r="D1007" s="1">
        <v>6156</v>
      </c>
      <c r="E1007" s="1">
        <v>718</v>
      </c>
      <c r="F1007" s="1">
        <v>0</v>
      </c>
      <c r="G1007" s="1">
        <v>124</v>
      </c>
      <c r="H1007" s="1">
        <v>0</v>
      </c>
      <c r="I1007" s="1">
        <v>1</v>
      </c>
      <c r="J1007" s="5">
        <v>0</v>
      </c>
      <c r="K1007" s="5">
        <v>48</v>
      </c>
      <c r="L1007" s="5">
        <v>4</v>
      </c>
    </row>
    <row r="1008" spans="3:12" x14ac:dyDescent="0.3">
      <c r="C1008" s="1">
        <v>65</v>
      </c>
      <c r="D1008" s="1">
        <v>6117</v>
      </c>
      <c r="E1008" s="1">
        <v>743</v>
      </c>
      <c r="F1008" s="1">
        <v>0</v>
      </c>
      <c r="G1008" s="1">
        <v>137</v>
      </c>
      <c r="H1008" s="1">
        <v>0</v>
      </c>
      <c r="I1008" s="1">
        <v>2</v>
      </c>
      <c r="J1008" s="5">
        <v>0</v>
      </c>
      <c r="K1008" s="5">
        <v>51</v>
      </c>
      <c r="L1008" s="5">
        <v>4</v>
      </c>
    </row>
    <row r="1009" spans="3:12" x14ac:dyDescent="0.3">
      <c r="C1009" s="1">
        <v>66</v>
      </c>
      <c r="D1009" s="1">
        <v>6081</v>
      </c>
      <c r="E1009" s="1">
        <v>766</v>
      </c>
      <c r="F1009" s="1">
        <v>0</v>
      </c>
      <c r="G1009" s="1">
        <v>150</v>
      </c>
      <c r="H1009" s="1">
        <v>0</v>
      </c>
      <c r="I1009" s="1">
        <v>2</v>
      </c>
      <c r="J1009" s="5">
        <v>0</v>
      </c>
      <c r="K1009" s="5">
        <v>53</v>
      </c>
      <c r="L1009" s="5">
        <v>5</v>
      </c>
    </row>
    <row r="1010" spans="3:12" x14ac:dyDescent="0.3">
      <c r="C1010" s="1">
        <v>67</v>
      </c>
      <c r="D1010" s="1">
        <v>6046</v>
      </c>
      <c r="E1010" s="1">
        <v>786</v>
      </c>
      <c r="F1010" s="1">
        <v>0</v>
      </c>
      <c r="G1010" s="1">
        <v>165</v>
      </c>
      <c r="H1010" s="1">
        <v>0</v>
      </c>
      <c r="I1010" s="1">
        <v>2</v>
      </c>
      <c r="J1010" s="5">
        <v>0</v>
      </c>
      <c r="K1010" s="5">
        <v>56</v>
      </c>
      <c r="L1010" s="5">
        <v>5</v>
      </c>
    </row>
    <row r="1011" spans="3:12" x14ac:dyDescent="0.3">
      <c r="C1011" s="1">
        <v>68</v>
      </c>
      <c r="D1011" s="1">
        <v>6010</v>
      </c>
      <c r="E1011" s="1">
        <v>805</v>
      </c>
      <c r="F1011" s="1">
        <v>0</v>
      </c>
      <c r="G1011" s="1">
        <v>180</v>
      </c>
      <c r="H1011" s="1">
        <v>0</v>
      </c>
      <c r="I1011" s="1">
        <v>2</v>
      </c>
      <c r="J1011" s="5">
        <v>0</v>
      </c>
      <c r="K1011" s="5">
        <v>59</v>
      </c>
      <c r="L1011" s="5">
        <v>5</v>
      </c>
    </row>
    <row r="1012" spans="3:12" x14ac:dyDescent="0.3">
      <c r="C1012" s="1">
        <v>69</v>
      </c>
      <c r="D1012" s="1">
        <v>5976</v>
      </c>
      <c r="E1012" s="1">
        <v>823</v>
      </c>
      <c r="F1012" s="1">
        <v>0</v>
      </c>
      <c r="G1012" s="1">
        <v>196</v>
      </c>
      <c r="H1012" s="1">
        <v>0</v>
      </c>
      <c r="I1012" s="1">
        <v>2</v>
      </c>
      <c r="J1012" s="5">
        <v>0</v>
      </c>
      <c r="K1012" s="5">
        <v>61</v>
      </c>
      <c r="L1012" s="5">
        <v>5</v>
      </c>
    </row>
    <row r="1013" spans="3:12" x14ac:dyDescent="0.3">
      <c r="C1013" s="1">
        <v>70</v>
      </c>
      <c r="D1013" s="1">
        <v>5945</v>
      </c>
      <c r="E1013" s="1">
        <v>837</v>
      </c>
      <c r="F1013" s="1">
        <v>0</v>
      </c>
      <c r="G1013" s="1">
        <v>213</v>
      </c>
      <c r="H1013" s="1">
        <v>0</v>
      </c>
      <c r="I1013" s="1">
        <v>3</v>
      </c>
      <c r="J1013" s="5">
        <v>0</v>
      </c>
      <c r="K1013" s="5">
        <v>64</v>
      </c>
      <c r="L1013" s="5">
        <v>6</v>
      </c>
    </row>
    <row r="1014" spans="3:12" x14ac:dyDescent="0.3">
      <c r="C1014" s="1">
        <v>71</v>
      </c>
      <c r="D1014" s="1">
        <v>5914</v>
      </c>
      <c r="E1014" s="1">
        <v>849</v>
      </c>
      <c r="F1014" s="1">
        <v>0</v>
      </c>
      <c r="G1014" s="1">
        <v>232</v>
      </c>
      <c r="H1014" s="1">
        <v>0</v>
      </c>
      <c r="I1014" s="1">
        <v>3</v>
      </c>
      <c r="J1014" s="5">
        <v>0</v>
      </c>
      <c r="K1014" s="5">
        <v>66</v>
      </c>
      <c r="L1014" s="5">
        <v>6</v>
      </c>
    </row>
    <row r="1015" spans="3:12" x14ac:dyDescent="0.3">
      <c r="C1015" s="1">
        <v>72</v>
      </c>
      <c r="D1015" s="1">
        <v>5884</v>
      </c>
      <c r="E1015" s="1">
        <v>858</v>
      </c>
      <c r="F1015" s="1">
        <v>0</v>
      </c>
      <c r="G1015" s="1">
        <v>253</v>
      </c>
      <c r="H1015" s="1">
        <v>0</v>
      </c>
      <c r="I1015" s="1">
        <v>3</v>
      </c>
      <c r="J1015" s="5">
        <v>0</v>
      </c>
      <c r="K1015" s="5">
        <v>67</v>
      </c>
      <c r="L1015" s="5">
        <v>6</v>
      </c>
    </row>
    <row r="1016" spans="3:12" x14ac:dyDescent="0.3">
      <c r="C1016" s="1">
        <v>73</v>
      </c>
      <c r="D1016" s="1">
        <v>5858</v>
      </c>
      <c r="E1016" s="1">
        <v>861</v>
      </c>
      <c r="F1016" s="1">
        <v>0</v>
      </c>
      <c r="G1016" s="1">
        <v>276</v>
      </c>
      <c r="H1016" s="1">
        <v>0</v>
      </c>
      <c r="I1016" s="1">
        <v>4</v>
      </c>
      <c r="J1016" s="5">
        <v>0</v>
      </c>
      <c r="K1016" s="5">
        <v>68</v>
      </c>
      <c r="L1016" s="5">
        <v>7</v>
      </c>
    </row>
    <row r="1017" spans="3:12" x14ac:dyDescent="0.3">
      <c r="C1017" s="1">
        <v>74</v>
      </c>
      <c r="D1017" s="1">
        <v>5833</v>
      </c>
      <c r="E1017" s="1">
        <v>861</v>
      </c>
      <c r="F1017" s="1">
        <v>0</v>
      </c>
      <c r="G1017" s="1">
        <v>300</v>
      </c>
      <c r="H1017" s="1">
        <v>0</v>
      </c>
      <c r="I1017" s="1">
        <v>4</v>
      </c>
      <c r="J1017" s="5">
        <v>0</v>
      </c>
      <c r="K1017" s="5">
        <v>69</v>
      </c>
      <c r="L1017" s="5">
        <v>7</v>
      </c>
    </row>
    <row r="1018" spans="3:12" x14ac:dyDescent="0.3">
      <c r="C1018" s="1">
        <v>75</v>
      </c>
      <c r="D1018" s="1">
        <v>5808</v>
      </c>
      <c r="E1018" s="1">
        <v>860</v>
      </c>
      <c r="F1018" s="1">
        <v>0</v>
      </c>
      <c r="G1018" s="1">
        <v>326</v>
      </c>
      <c r="H1018" s="1">
        <v>0</v>
      </c>
      <c r="I1018" s="1">
        <v>4</v>
      </c>
      <c r="J1018" s="5">
        <v>0</v>
      </c>
      <c r="K1018" s="5">
        <v>70</v>
      </c>
      <c r="L1018" s="5">
        <v>6</v>
      </c>
    </row>
    <row r="1019" spans="3:12" x14ac:dyDescent="0.3">
      <c r="C1019" s="1">
        <v>76</v>
      </c>
      <c r="D1019" s="1">
        <v>5785</v>
      </c>
      <c r="E1019" s="1">
        <v>856</v>
      </c>
      <c r="F1019" s="1">
        <v>0</v>
      </c>
      <c r="G1019" s="1">
        <v>353</v>
      </c>
      <c r="H1019" s="1">
        <v>0</v>
      </c>
      <c r="I1019" s="1">
        <v>5</v>
      </c>
      <c r="J1019" s="5">
        <v>0</v>
      </c>
      <c r="K1019" s="5">
        <v>70</v>
      </c>
      <c r="L1019" s="5">
        <v>6</v>
      </c>
    </row>
    <row r="1020" spans="3:12" x14ac:dyDescent="0.3">
      <c r="C1020" s="1">
        <v>77</v>
      </c>
      <c r="D1020" s="1">
        <v>5765</v>
      </c>
      <c r="E1020" s="1">
        <v>846</v>
      </c>
      <c r="F1020" s="1">
        <v>0</v>
      </c>
      <c r="G1020" s="1">
        <v>382</v>
      </c>
      <c r="H1020" s="1">
        <v>0</v>
      </c>
      <c r="I1020" s="1">
        <v>5</v>
      </c>
      <c r="J1020" s="5">
        <v>0</v>
      </c>
      <c r="K1020" s="5">
        <v>70</v>
      </c>
      <c r="L1020" s="5">
        <v>6</v>
      </c>
    </row>
    <row r="1021" spans="3:12" x14ac:dyDescent="0.3">
      <c r="C1021" s="1">
        <v>78</v>
      </c>
      <c r="D1021" s="1">
        <v>5745</v>
      </c>
      <c r="E1021" s="1">
        <v>836</v>
      </c>
      <c r="F1021" s="1">
        <v>0</v>
      </c>
      <c r="G1021" s="1">
        <v>412</v>
      </c>
      <c r="H1021" s="1">
        <v>0</v>
      </c>
      <c r="I1021" s="1">
        <v>5</v>
      </c>
      <c r="J1021" s="5">
        <v>0</v>
      </c>
      <c r="K1021" s="5">
        <v>70</v>
      </c>
      <c r="L1021" s="5">
        <v>6</v>
      </c>
    </row>
    <row r="1022" spans="3:12" x14ac:dyDescent="0.3">
      <c r="C1022" s="1">
        <v>79</v>
      </c>
      <c r="D1022" s="1">
        <v>5726</v>
      </c>
      <c r="E1022" s="1">
        <v>825</v>
      </c>
      <c r="F1022" s="1">
        <v>0</v>
      </c>
      <c r="G1022" s="1">
        <v>442</v>
      </c>
      <c r="H1022" s="1">
        <v>0</v>
      </c>
      <c r="I1022" s="1">
        <v>6</v>
      </c>
      <c r="J1022" s="5">
        <v>0</v>
      </c>
      <c r="K1022" s="5">
        <v>69</v>
      </c>
      <c r="L1022" s="5">
        <v>6</v>
      </c>
    </row>
    <row r="1023" spans="3:12" x14ac:dyDescent="0.3">
      <c r="C1023" s="1">
        <v>80</v>
      </c>
      <c r="D1023" s="1">
        <v>5708</v>
      </c>
      <c r="E1023" s="1">
        <v>811</v>
      </c>
      <c r="F1023" s="1">
        <v>0</v>
      </c>
      <c r="G1023" s="1">
        <v>473</v>
      </c>
      <c r="H1023" s="1">
        <v>0</v>
      </c>
      <c r="I1023" s="1">
        <v>6</v>
      </c>
      <c r="J1023" s="5">
        <v>0</v>
      </c>
      <c r="K1023" s="5">
        <v>68</v>
      </c>
      <c r="L1023" s="5">
        <v>6</v>
      </c>
    </row>
    <row r="1024" spans="3:12" x14ac:dyDescent="0.3">
      <c r="C1024" s="1">
        <v>81</v>
      </c>
      <c r="D1024" s="1">
        <v>5692</v>
      </c>
      <c r="E1024" s="1">
        <v>794</v>
      </c>
      <c r="F1024" s="1">
        <v>0</v>
      </c>
      <c r="G1024" s="1">
        <v>505</v>
      </c>
      <c r="H1024" s="1">
        <v>0</v>
      </c>
      <c r="I1024" s="1">
        <v>7</v>
      </c>
      <c r="J1024" s="5">
        <v>0</v>
      </c>
      <c r="K1024" s="5">
        <v>67</v>
      </c>
      <c r="L1024" s="5">
        <v>6</v>
      </c>
    </row>
    <row r="1025" spans="3:12" x14ac:dyDescent="0.3">
      <c r="C1025" s="1">
        <v>82</v>
      </c>
      <c r="D1025" s="1">
        <v>5677</v>
      </c>
      <c r="E1025" s="1">
        <v>776</v>
      </c>
      <c r="F1025" s="1">
        <v>0</v>
      </c>
      <c r="G1025" s="1">
        <v>538</v>
      </c>
      <c r="H1025" s="1">
        <v>0</v>
      </c>
      <c r="I1025" s="1">
        <v>7</v>
      </c>
      <c r="J1025" s="5">
        <v>0</v>
      </c>
      <c r="K1025" s="5">
        <v>66</v>
      </c>
      <c r="L1025" s="5">
        <v>6</v>
      </c>
    </row>
    <row r="1026" spans="3:12" x14ac:dyDescent="0.3">
      <c r="C1026" s="1">
        <v>83</v>
      </c>
      <c r="D1026" s="1">
        <v>5662</v>
      </c>
      <c r="E1026" s="1">
        <v>757</v>
      </c>
      <c r="F1026" s="1">
        <v>0</v>
      </c>
      <c r="G1026" s="1">
        <v>571</v>
      </c>
      <c r="H1026" s="1">
        <v>0</v>
      </c>
      <c r="I1026" s="1">
        <v>8</v>
      </c>
      <c r="J1026" s="5">
        <v>0</v>
      </c>
      <c r="K1026" s="5">
        <v>65</v>
      </c>
      <c r="L1026" s="5">
        <v>6</v>
      </c>
    </row>
    <row r="1027" spans="3:12" x14ac:dyDescent="0.3">
      <c r="C1027" s="1">
        <v>84</v>
      </c>
      <c r="D1027" s="1">
        <v>5649</v>
      </c>
      <c r="E1027" s="1">
        <v>735</v>
      </c>
      <c r="F1027" s="1">
        <v>0</v>
      </c>
      <c r="G1027" s="1">
        <v>606</v>
      </c>
      <c r="H1027" s="1">
        <v>0</v>
      </c>
      <c r="I1027" s="1">
        <v>8</v>
      </c>
      <c r="J1027" s="5">
        <v>0</v>
      </c>
      <c r="K1027" s="5">
        <v>63</v>
      </c>
      <c r="L1027" s="5">
        <v>5</v>
      </c>
    </row>
    <row r="1028" spans="3:12" x14ac:dyDescent="0.3">
      <c r="C1028" s="1">
        <v>85</v>
      </c>
      <c r="D1028" s="1">
        <v>5638</v>
      </c>
      <c r="E1028" s="1">
        <v>710</v>
      </c>
      <c r="F1028" s="1">
        <v>0</v>
      </c>
      <c r="G1028" s="1">
        <v>641</v>
      </c>
      <c r="H1028" s="1">
        <v>0</v>
      </c>
      <c r="I1028" s="1">
        <v>9</v>
      </c>
      <c r="J1028" s="5">
        <v>0</v>
      </c>
      <c r="K1028" s="5">
        <v>61</v>
      </c>
      <c r="L1028" s="5">
        <v>5</v>
      </c>
    </row>
    <row r="1029" spans="3:12" x14ac:dyDescent="0.3">
      <c r="C1029" s="1">
        <v>86</v>
      </c>
      <c r="D1029" s="1">
        <v>5627</v>
      </c>
      <c r="E1029" s="1">
        <v>683</v>
      </c>
      <c r="F1029" s="1">
        <v>0</v>
      </c>
      <c r="G1029" s="1">
        <v>678</v>
      </c>
      <c r="H1029" s="1">
        <v>0</v>
      </c>
      <c r="I1029" s="1">
        <v>10</v>
      </c>
      <c r="J1029" s="5">
        <v>0</v>
      </c>
      <c r="K1029" s="5">
        <v>58</v>
      </c>
      <c r="L1029" s="5">
        <v>5</v>
      </c>
    </row>
    <row r="1030" spans="3:12" x14ac:dyDescent="0.3">
      <c r="C1030" s="1">
        <v>87</v>
      </c>
      <c r="D1030" s="1">
        <v>5617</v>
      </c>
      <c r="E1030" s="1">
        <v>657</v>
      </c>
      <c r="F1030" s="1">
        <v>0</v>
      </c>
      <c r="G1030" s="1">
        <v>713</v>
      </c>
      <c r="H1030" s="1">
        <v>0</v>
      </c>
      <c r="I1030" s="1">
        <v>10</v>
      </c>
      <c r="J1030" s="5">
        <v>0</v>
      </c>
      <c r="K1030" s="5">
        <v>56</v>
      </c>
      <c r="L1030" s="5">
        <v>5</v>
      </c>
    </row>
    <row r="1031" spans="3:12" x14ac:dyDescent="0.3">
      <c r="C1031" s="1">
        <v>88</v>
      </c>
      <c r="D1031" s="1">
        <v>5607</v>
      </c>
      <c r="E1031" s="1">
        <v>631</v>
      </c>
      <c r="F1031" s="1">
        <v>0</v>
      </c>
      <c r="G1031" s="1">
        <v>750</v>
      </c>
      <c r="H1031" s="1">
        <v>0</v>
      </c>
      <c r="I1031" s="1">
        <v>11</v>
      </c>
      <c r="J1031" s="5">
        <v>0</v>
      </c>
      <c r="K1031" s="5">
        <v>53</v>
      </c>
      <c r="L1031" s="5">
        <v>4</v>
      </c>
    </row>
    <row r="1032" spans="3:12" x14ac:dyDescent="0.3">
      <c r="C1032" s="1">
        <v>89</v>
      </c>
      <c r="D1032" s="1">
        <v>5598</v>
      </c>
      <c r="E1032" s="1">
        <v>604</v>
      </c>
      <c r="F1032" s="1">
        <v>0</v>
      </c>
      <c r="G1032" s="1">
        <v>784</v>
      </c>
      <c r="H1032" s="1">
        <v>0</v>
      </c>
      <c r="I1032" s="1">
        <v>11</v>
      </c>
      <c r="J1032" s="5">
        <v>0</v>
      </c>
      <c r="K1032" s="5">
        <v>52</v>
      </c>
      <c r="L1032" s="5">
        <v>4</v>
      </c>
    </row>
    <row r="1033" spans="3:12" x14ac:dyDescent="0.3">
      <c r="C1033" s="1">
        <v>90</v>
      </c>
      <c r="D1033" s="1">
        <v>5590</v>
      </c>
      <c r="E1033" s="1">
        <v>575</v>
      </c>
      <c r="F1033" s="1">
        <v>0</v>
      </c>
      <c r="G1033" s="1">
        <v>820</v>
      </c>
      <c r="H1033" s="1">
        <v>0</v>
      </c>
      <c r="I1033" s="1">
        <v>12</v>
      </c>
      <c r="J1033" s="5">
        <v>0</v>
      </c>
      <c r="K1033" s="5">
        <v>50</v>
      </c>
      <c r="L1033" s="5">
        <v>4</v>
      </c>
    </row>
    <row r="1034" spans="3:12" x14ac:dyDescent="0.3">
      <c r="C1034" s="1">
        <v>91</v>
      </c>
      <c r="D1034" s="1">
        <v>5582</v>
      </c>
      <c r="E1034" s="1">
        <v>548</v>
      </c>
      <c r="F1034" s="1">
        <v>0</v>
      </c>
      <c r="G1034" s="1">
        <v>856</v>
      </c>
      <c r="H1034" s="1">
        <v>0</v>
      </c>
      <c r="I1034" s="1">
        <v>12</v>
      </c>
      <c r="J1034" s="5">
        <v>0</v>
      </c>
      <c r="K1034" s="5">
        <v>48</v>
      </c>
      <c r="L1034" s="5">
        <v>4</v>
      </c>
    </row>
    <row r="1035" spans="3:12" x14ac:dyDescent="0.3">
      <c r="C1035" s="1">
        <v>92</v>
      </c>
      <c r="D1035" s="1">
        <v>5575</v>
      </c>
      <c r="E1035" s="1">
        <v>520</v>
      </c>
      <c r="F1035" s="1">
        <v>0</v>
      </c>
      <c r="G1035" s="1">
        <v>890</v>
      </c>
      <c r="H1035" s="1">
        <v>0</v>
      </c>
      <c r="I1035" s="1">
        <v>13</v>
      </c>
      <c r="J1035" s="5">
        <v>0</v>
      </c>
      <c r="K1035" s="5">
        <v>45</v>
      </c>
      <c r="L1035" s="5">
        <v>4</v>
      </c>
    </row>
    <row r="1036" spans="3:12" x14ac:dyDescent="0.3">
      <c r="C1036" s="1">
        <v>93</v>
      </c>
      <c r="D1036" s="1">
        <v>5569</v>
      </c>
      <c r="E1036" s="1">
        <v>491</v>
      </c>
      <c r="F1036" s="1">
        <v>0</v>
      </c>
      <c r="G1036" s="1">
        <v>925</v>
      </c>
      <c r="H1036" s="1">
        <v>0</v>
      </c>
      <c r="I1036" s="1">
        <v>13</v>
      </c>
      <c r="J1036" s="5">
        <v>0</v>
      </c>
      <c r="K1036" s="5">
        <v>43</v>
      </c>
      <c r="L1036" s="5">
        <v>4</v>
      </c>
    </row>
    <row r="1037" spans="3:12" x14ac:dyDescent="0.3">
      <c r="C1037" s="1">
        <v>94</v>
      </c>
      <c r="D1037" s="1">
        <v>5562</v>
      </c>
      <c r="E1037" s="1">
        <v>464</v>
      </c>
      <c r="F1037" s="1">
        <v>0</v>
      </c>
      <c r="G1037" s="1">
        <v>959</v>
      </c>
      <c r="H1037" s="1">
        <v>0</v>
      </c>
      <c r="I1037" s="1">
        <v>14</v>
      </c>
      <c r="J1037" s="5">
        <v>0</v>
      </c>
      <c r="K1037" s="5">
        <v>40</v>
      </c>
      <c r="L1037" s="5">
        <v>3</v>
      </c>
    </row>
    <row r="1038" spans="3:12" x14ac:dyDescent="0.3">
      <c r="C1038" s="1">
        <v>95</v>
      </c>
      <c r="D1038" s="1">
        <v>5556</v>
      </c>
      <c r="E1038" s="1">
        <v>437</v>
      </c>
      <c r="F1038" s="1">
        <v>0</v>
      </c>
      <c r="G1038" s="1">
        <v>991</v>
      </c>
      <c r="H1038" s="1">
        <v>0</v>
      </c>
      <c r="I1038" s="1">
        <v>14</v>
      </c>
      <c r="J1038" s="5">
        <v>0</v>
      </c>
      <c r="K1038" s="5">
        <v>38</v>
      </c>
      <c r="L1038" s="5">
        <v>3</v>
      </c>
    </row>
    <row r="1039" spans="3:12" x14ac:dyDescent="0.3">
      <c r="C1039" s="1">
        <v>96</v>
      </c>
      <c r="D1039" s="1">
        <v>5550</v>
      </c>
      <c r="E1039" s="1">
        <v>412</v>
      </c>
      <c r="F1039" s="1">
        <v>0</v>
      </c>
      <c r="G1039" s="1">
        <v>1022</v>
      </c>
      <c r="H1039" s="1">
        <v>0</v>
      </c>
      <c r="I1039" s="1">
        <v>14</v>
      </c>
      <c r="J1039" s="5">
        <v>0</v>
      </c>
      <c r="K1039" s="5">
        <v>36</v>
      </c>
      <c r="L1039" s="5">
        <v>3</v>
      </c>
    </row>
    <row r="1040" spans="3:12" x14ac:dyDescent="0.3">
      <c r="C1040" s="1">
        <v>97</v>
      </c>
      <c r="D1040" s="1">
        <v>5545</v>
      </c>
      <c r="E1040" s="1">
        <v>389</v>
      </c>
      <c r="F1040" s="1">
        <v>0</v>
      </c>
      <c r="G1040" s="1">
        <v>1049</v>
      </c>
      <c r="H1040" s="1">
        <v>0</v>
      </c>
      <c r="I1040" s="1">
        <v>15</v>
      </c>
      <c r="J1040" s="5">
        <v>0</v>
      </c>
      <c r="K1040" s="5">
        <v>34</v>
      </c>
      <c r="L1040" s="5">
        <v>3</v>
      </c>
    </row>
    <row r="1041" spans="3:12" x14ac:dyDescent="0.3">
      <c r="C1041" s="1">
        <v>98</v>
      </c>
      <c r="D1041" s="1">
        <v>5539</v>
      </c>
      <c r="E1041" s="1">
        <v>367</v>
      </c>
      <c r="F1041" s="1">
        <v>0</v>
      </c>
      <c r="G1041" s="1">
        <v>1077</v>
      </c>
      <c r="H1041" s="1">
        <v>0</v>
      </c>
      <c r="I1041" s="1">
        <v>15</v>
      </c>
      <c r="J1041" s="5">
        <v>0</v>
      </c>
      <c r="K1041" s="5">
        <v>32</v>
      </c>
      <c r="L1041" s="5">
        <v>2</v>
      </c>
    </row>
    <row r="1042" spans="3:12" x14ac:dyDescent="0.3">
      <c r="C1042" s="1">
        <v>99</v>
      </c>
      <c r="D1042" s="1">
        <v>5534</v>
      </c>
      <c r="E1042" s="1">
        <v>344</v>
      </c>
      <c r="F1042" s="1">
        <v>0</v>
      </c>
      <c r="G1042" s="1">
        <v>1105</v>
      </c>
      <c r="H1042" s="1">
        <v>0</v>
      </c>
      <c r="I1042" s="1">
        <v>16</v>
      </c>
      <c r="J1042" s="5">
        <v>0</v>
      </c>
      <c r="K1042" s="5">
        <v>29</v>
      </c>
      <c r="L1042" s="5">
        <v>2</v>
      </c>
    </row>
    <row r="1043" spans="3:12" x14ac:dyDescent="0.3">
      <c r="C1043" s="1">
        <v>100</v>
      </c>
      <c r="D1043" s="1">
        <v>5529</v>
      </c>
      <c r="E1043" s="1">
        <v>322</v>
      </c>
      <c r="F1043" s="1">
        <v>0</v>
      </c>
      <c r="G1043" s="1">
        <v>1131</v>
      </c>
      <c r="H1043" s="1">
        <v>0</v>
      </c>
      <c r="I1043" s="1">
        <v>16</v>
      </c>
      <c r="J1043" s="5">
        <v>0</v>
      </c>
      <c r="K1043" s="5">
        <v>28</v>
      </c>
      <c r="L1043" s="5">
        <v>2</v>
      </c>
    </row>
    <row r="1044" spans="3:12" x14ac:dyDescent="0.3">
      <c r="C1044" s="1">
        <v>101</v>
      </c>
      <c r="D1044" s="1">
        <v>5525</v>
      </c>
      <c r="E1044" s="1">
        <v>301</v>
      </c>
      <c r="F1044" s="1">
        <v>0</v>
      </c>
      <c r="G1044" s="1">
        <v>1156</v>
      </c>
      <c r="H1044" s="1">
        <v>0</v>
      </c>
      <c r="I1044" s="1">
        <v>16</v>
      </c>
      <c r="J1044" s="5">
        <v>0</v>
      </c>
      <c r="K1044" s="5">
        <v>26</v>
      </c>
      <c r="L1044" s="5">
        <v>2</v>
      </c>
    </row>
    <row r="1045" spans="3:12" x14ac:dyDescent="0.3">
      <c r="C1045" s="1">
        <v>102</v>
      </c>
      <c r="D1045" s="1">
        <v>5522</v>
      </c>
      <c r="E1045" s="1">
        <v>280</v>
      </c>
      <c r="F1045" s="1">
        <v>0</v>
      </c>
      <c r="G1045" s="1">
        <v>1180</v>
      </c>
      <c r="H1045" s="1">
        <v>0</v>
      </c>
      <c r="I1045" s="1">
        <v>16</v>
      </c>
      <c r="J1045" s="5">
        <v>0</v>
      </c>
      <c r="K1045" s="5">
        <v>24</v>
      </c>
      <c r="L1045" s="5">
        <v>2</v>
      </c>
    </row>
    <row r="1046" spans="3:12" x14ac:dyDescent="0.3">
      <c r="C1046" s="1">
        <v>103</v>
      </c>
      <c r="D1046" s="1">
        <v>5517</v>
      </c>
      <c r="E1046" s="1">
        <v>263</v>
      </c>
      <c r="F1046" s="1">
        <v>0</v>
      </c>
      <c r="G1046" s="1">
        <v>1201</v>
      </c>
      <c r="H1046" s="1">
        <v>0</v>
      </c>
      <c r="I1046" s="1">
        <v>17</v>
      </c>
      <c r="J1046" s="5">
        <v>0</v>
      </c>
      <c r="K1046" s="5">
        <v>22</v>
      </c>
      <c r="L1046" s="5">
        <v>2</v>
      </c>
    </row>
    <row r="1047" spans="3:12" x14ac:dyDescent="0.3">
      <c r="C1047" s="1">
        <v>104</v>
      </c>
      <c r="D1047" s="1">
        <v>5515</v>
      </c>
      <c r="E1047" s="1">
        <v>246</v>
      </c>
      <c r="F1047" s="1">
        <v>0</v>
      </c>
      <c r="G1047" s="1">
        <v>1221</v>
      </c>
      <c r="H1047" s="1">
        <v>0</v>
      </c>
      <c r="I1047" s="1">
        <v>17</v>
      </c>
      <c r="J1047" s="5">
        <v>0</v>
      </c>
      <c r="K1047" s="5">
        <v>21</v>
      </c>
      <c r="L1047" s="5">
        <v>1</v>
      </c>
    </row>
    <row r="1048" spans="3:12" x14ac:dyDescent="0.3">
      <c r="C1048" s="1">
        <v>105</v>
      </c>
      <c r="D1048" s="1">
        <v>5511</v>
      </c>
      <c r="E1048" s="1">
        <v>230</v>
      </c>
      <c r="F1048" s="1">
        <v>0</v>
      </c>
      <c r="G1048" s="1">
        <v>1240</v>
      </c>
      <c r="H1048" s="1">
        <v>0</v>
      </c>
      <c r="I1048" s="1">
        <v>17</v>
      </c>
      <c r="J1048" s="5">
        <v>0</v>
      </c>
      <c r="K1048" s="5">
        <v>19</v>
      </c>
      <c r="L1048" s="5">
        <v>1</v>
      </c>
    </row>
    <row r="1049" spans="3:12" x14ac:dyDescent="0.3">
      <c r="C1049" s="1">
        <v>106</v>
      </c>
      <c r="D1049" s="1">
        <v>5508</v>
      </c>
      <c r="E1049" s="1">
        <v>215</v>
      </c>
      <c r="F1049" s="1">
        <v>0</v>
      </c>
      <c r="G1049" s="1">
        <v>1258</v>
      </c>
      <c r="H1049" s="1">
        <v>0</v>
      </c>
      <c r="I1049" s="1">
        <v>17</v>
      </c>
      <c r="J1049" s="5">
        <v>0</v>
      </c>
      <c r="K1049" s="5">
        <v>18</v>
      </c>
      <c r="L1049" s="5">
        <v>1</v>
      </c>
    </row>
    <row r="1050" spans="3:12" x14ac:dyDescent="0.3">
      <c r="C1050" s="1">
        <v>107</v>
      </c>
      <c r="D1050" s="1">
        <v>5506</v>
      </c>
      <c r="E1050" s="1">
        <v>200</v>
      </c>
      <c r="F1050" s="1">
        <v>0</v>
      </c>
      <c r="G1050" s="1">
        <v>1275</v>
      </c>
      <c r="H1050" s="1">
        <v>0</v>
      </c>
      <c r="I1050" s="1">
        <v>17</v>
      </c>
      <c r="J1050" s="5">
        <v>0</v>
      </c>
      <c r="K1050" s="5">
        <v>17</v>
      </c>
      <c r="L1050" s="5">
        <v>1</v>
      </c>
    </row>
    <row r="1051" spans="3:12" x14ac:dyDescent="0.3">
      <c r="C1051" s="1">
        <v>108</v>
      </c>
      <c r="D1051" s="1">
        <v>5503</v>
      </c>
      <c r="E1051" s="1">
        <v>188</v>
      </c>
      <c r="F1051" s="1">
        <v>0</v>
      </c>
      <c r="G1051" s="1">
        <v>1290</v>
      </c>
      <c r="H1051" s="1">
        <v>0</v>
      </c>
      <c r="I1051" s="1">
        <v>18</v>
      </c>
      <c r="J1051" s="5">
        <v>0</v>
      </c>
      <c r="K1051" s="5">
        <v>16</v>
      </c>
      <c r="L1051" s="5">
        <v>1</v>
      </c>
    </row>
    <row r="1052" spans="3:12" x14ac:dyDescent="0.3">
      <c r="C1052" s="1">
        <v>109</v>
      </c>
      <c r="D1052" s="1">
        <v>5500</v>
      </c>
      <c r="E1052" s="1">
        <v>174</v>
      </c>
      <c r="F1052" s="1">
        <v>0</v>
      </c>
      <c r="G1052" s="1">
        <v>1306</v>
      </c>
      <c r="H1052" s="1">
        <v>0</v>
      </c>
      <c r="I1052" s="1">
        <v>18</v>
      </c>
      <c r="J1052" s="5">
        <v>0</v>
      </c>
      <c r="K1052" s="5">
        <v>15</v>
      </c>
      <c r="L1052" s="5">
        <v>1</v>
      </c>
    </row>
    <row r="1053" spans="3:12" x14ac:dyDescent="0.3">
      <c r="C1053" s="1">
        <v>110</v>
      </c>
      <c r="D1053" s="1">
        <v>5498</v>
      </c>
      <c r="E1053" s="1">
        <v>163</v>
      </c>
      <c r="F1053" s="1">
        <v>0</v>
      </c>
      <c r="G1053" s="1">
        <v>1320</v>
      </c>
      <c r="H1053" s="1">
        <v>0</v>
      </c>
      <c r="I1053" s="1">
        <v>18</v>
      </c>
      <c r="J1053" s="5">
        <v>0</v>
      </c>
      <c r="K1053" s="5">
        <v>14</v>
      </c>
      <c r="L1053" s="5">
        <v>1</v>
      </c>
    </row>
    <row r="1054" spans="3:12" x14ac:dyDescent="0.3">
      <c r="C1054" s="1">
        <v>111</v>
      </c>
      <c r="D1054" s="1">
        <v>5495</v>
      </c>
      <c r="E1054" s="1">
        <v>152</v>
      </c>
      <c r="F1054" s="1">
        <v>0</v>
      </c>
      <c r="G1054" s="1">
        <v>1333</v>
      </c>
      <c r="H1054" s="1">
        <v>0</v>
      </c>
      <c r="I1054" s="1">
        <v>18</v>
      </c>
      <c r="J1054" s="5">
        <v>0</v>
      </c>
      <c r="K1054" s="5">
        <v>13</v>
      </c>
      <c r="L1054" s="5">
        <v>1</v>
      </c>
    </row>
    <row r="1055" spans="3:12" x14ac:dyDescent="0.3">
      <c r="C1055" s="1">
        <v>112</v>
      </c>
      <c r="D1055" s="1">
        <v>5493</v>
      </c>
      <c r="E1055" s="1">
        <v>142</v>
      </c>
      <c r="F1055" s="1">
        <v>0</v>
      </c>
      <c r="G1055" s="1">
        <v>1345</v>
      </c>
      <c r="H1055" s="1">
        <v>0</v>
      </c>
      <c r="I1055" s="1">
        <v>18</v>
      </c>
      <c r="J1055" s="5">
        <v>0</v>
      </c>
      <c r="K1055" s="5">
        <v>12</v>
      </c>
      <c r="L1055" s="5">
        <v>1</v>
      </c>
    </row>
    <row r="1056" spans="3:12" x14ac:dyDescent="0.3">
      <c r="C1056" s="1">
        <v>113</v>
      </c>
      <c r="D1056" s="1">
        <v>5491</v>
      </c>
      <c r="E1056" s="1">
        <v>133</v>
      </c>
      <c r="F1056" s="1">
        <v>0</v>
      </c>
      <c r="G1056" s="1">
        <v>1356</v>
      </c>
      <c r="H1056" s="1">
        <v>0</v>
      </c>
      <c r="I1056" s="1">
        <v>19</v>
      </c>
      <c r="J1056" s="5">
        <v>0</v>
      </c>
      <c r="K1056" s="5">
        <v>12</v>
      </c>
      <c r="L1056" s="5">
        <v>1</v>
      </c>
    </row>
    <row r="1057" spans="3:12" x14ac:dyDescent="0.3">
      <c r="C1057" s="1">
        <v>114</v>
      </c>
      <c r="D1057" s="1">
        <v>5489</v>
      </c>
      <c r="E1057" s="1">
        <v>124</v>
      </c>
      <c r="F1057" s="1">
        <v>0</v>
      </c>
      <c r="G1057" s="1">
        <v>1366</v>
      </c>
      <c r="H1057" s="1">
        <v>0</v>
      </c>
      <c r="I1057" s="1">
        <v>19</v>
      </c>
      <c r="J1057" s="5">
        <v>0</v>
      </c>
      <c r="K1057" s="5">
        <v>10</v>
      </c>
      <c r="L1057" s="5">
        <v>0</v>
      </c>
    </row>
    <row r="1058" spans="3:12" x14ac:dyDescent="0.3">
      <c r="C1058" s="1">
        <v>115</v>
      </c>
      <c r="D1058" s="1">
        <v>5487</v>
      </c>
      <c r="E1058" s="1">
        <v>116</v>
      </c>
      <c r="F1058" s="1">
        <v>0</v>
      </c>
      <c r="G1058" s="1">
        <v>1376</v>
      </c>
      <c r="H1058" s="1">
        <v>0</v>
      </c>
      <c r="I1058" s="1">
        <v>19</v>
      </c>
      <c r="J1058" s="5">
        <v>0</v>
      </c>
      <c r="K1058" s="5">
        <v>10</v>
      </c>
      <c r="L1058" s="5">
        <v>0</v>
      </c>
    </row>
    <row r="1059" spans="3:12" x14ac:dyDescent="0.3">
      <c r="C1059" s="1">
        <v>116</v>
      </c>
      <c r="D1059" s="1">
        <v>5486</v>
      </c>
      <c r="E1059" s="1">
        <v>108</v>
      </c>
      <c r="F1059" s="1">
        <v>0</v>
      </c>
      <c r="G1059" s="1">
        <v>1385</v>
      </c>
      <c r="H1059" s="1">
        <v>0</v>
      </c>
      <c r="I1059" s="1">
        <v>19</v>
      </c>
      <c r="J1059" s="5">
        <v>0</v>
      </c>
      <c r="K1059" s="5">
        <v>9</v>
      </c>
      <c r="L1059" s="5">
        <v>0</v>
      </c>
    </row>
    <row r="1060" spans="3:12" x14ac:dyDescent="0.3">
      <c r="C1060" s="1">
        <v>117</v>
      </c>
      <c r="D1060" s="1">
        <v>5484</v>
      </c>
      <c r="E1060" s="1">
        <v>102</v>
      </c>
      <c r="F1060" s="1">
        <v>0</v>
      </c>
      <c r="G1060" s="1">
        <v>1393</v>
      </c>
      <c r="H1060" s="1">
        <v>0</v>
      </c>
      <c r="I1060" s="1">
        <v>19</v>
      </c>
      <c r="J1060" s="5">
        <v>0</v>
      </c>
      <c r="K1060" s="5">
        <v>8</v>
      </c>
      <c r="L1060" s="5">
        <v>0</v>
      </c>
    </row>
    <row r="1061" spans="3:12" x14ac:dyDescent="0.3">
      <c r="C1061" s="1">
        <v>118</v>
      </c>
      <c r="D1061" s="1">
        <v>5483</v>
      </c>
      <c r="E1061" s="1">
        <v>96</v>
      </c>
      <c r="F1061" s="1">
        <v>0</v>
      </c>
      <c r="G1061" s="1">
        <v>1400</v>
      </c>
      <c r="H1061" s="1">
        <v>0</v>
      </c>
      <c r="I1061" s="1">
        <v>19</v>
      </c>
      <c r="J1061" s="5">
        <v>0</v>
      </c>
      <c r="K1061" s="5">
        <v>8</v>
      </c>
      <c r="L1061" s="5">
        <v>0</v>
      </c>
    </row>
    <row r="1062" spans="3:12" x14ac:dyDescent="0.3">
      <c r="C1062" s="1">
        <v>119</v>
      </c>
      <c r="D1062" s="1">
        <v>5481</v>
      </c>
      <c r="E1062" s="1">
        <v>90</v>
      </c>
      <c r="F1062" s="1">
        <v>0</v>
      </c>
      <c r="G1062" s="1">
        <v>1407</v>
      </c>
      <c r="H1062" s="1">
        <v>0</v>
      </c>
      <c r="I1062" s="1">
        <v>19</v>
      </c>
      <c r="J1062" s="5">
        <v>0</v>
      </c>
      <c r="K1062" s="5">
        <v>7</v>
      </c>
      <c r="L1062" s="5">
        <v>0</v>
      </c>
    </row>
    <row r="1063" spans="3:12" x14ac:dyDescent="0.3">
      <c r="C1063" s="1">
        <v>120</v>
      </c>
      <c r="D1063" s="1">
        <v>5480</v>
      </c>
      <c r="E1063" s="1">
        <v>86</v>
      </c>
      <c r="F1063" s="1">
        <v>0</v>
      </c>
      <c r="G1063" s="1">
        <v>1413</v>
      </c>
      <c r="H1063" s="1">
        <v>0</v>
      </c>
      <c r="I1063" s="1">
        <v>20</v>
      </c>
      <c r="J1063" s="5">
        <v>0</v>
      </c>
      <c r="K1063" s="5">
        <v>7</v>
      </c>
      <c r="L1063" s="5">
        <v>0</v>
      </c>
    </row>
    <row r="1064" spans="3:12" x14ac:dyDescent="0.3">
      <c r="C1064" s="1">
        <v>121</v>
      </c>
      <c r="D1064" s="1">
        <v>5479</v>
      </c>
      <c r="E1064" s="1">
        <v>81</v>
      </c>
      <c r="F1064" s="1">
        <v>0</v>
      </c>
      <c r="G1064" s="1">
        <v>1419</v>
      </c>
      <c r="H1064" s="1">
        <v>0</v>
      </c>
      <c r="I1064" s="1">
        <v>20</v>
      </c>
      <c r="J1064" s="5">
        <v>0</v>
      </c>
      <c r="K1064" s="5">
        <v>6</v>
      </c>
      <c r="L1064" s="5">
        <v>0</v>
      </c>
    </row>
    <row r="1065" spans="3:12" x14ac:dyDescent="0.3">
      <c r="C1065" s="1">
        <v>122</v>
      </c>
      <c r="D1065" s="1">
        <v>5477</v>
      </c>
      <c r="E1065" s="1">
        <v>77</v>
      </c>
      <c r="F1065" s="1">
        <v>0</v>
      </c>
      <c r="G1065" s="1">
        <v>1424</v>
      </c>
      <c r="H1065" s="1">
        <v>0</v>
      </c>
      <c r="I1065" s="1">
        <v>20</v>
      </c>
      <c r="J1065" s="5">
        <v>0</v>
      </c>
      <c r="K1065" s="5">
        <v>6</v>
      </c>
      <c r="L1065" s="5">
        <v>0</v>
      </c>
    </row>
    <row r="1066" spans="3:12" x14ac:dyDescent="0.3">
      <c r="C1066" s="1">
        <v>123</v>
      </c>
      <c r="D1066" s="1">
        <v>5477</v>
      </c>
      <c r="E1066" s="1">
        <v>72</v>
      </c>
      <c r="F1066" s="1">
        <v>0</v>
      </c>
      <c r="G1066" s="1">
        <v>1429</v>
      </c>
      <c r="H1066" s="1">
        <v>0</v>
      </c>
      <c r="I1066" s="1">
        <v>20</v>
      </c>
      <c r="J1066" s="5">
        <v>0</v>
      </c>
      <c r="K1066" s="5">
        <v>6</v>
      </c>
      <c r="L1066" s="5">
        <v>0</v>
      </c>
    </row>
    <row r="1067" spans="3:12" x14ac:dyDescent="0.3">
      <c r="C1067" s="1">
        <v>124</v>
      </c>
      <c r="D1067" s="1">
        <v>5476</v>
      </c>
      <c r="E1067" s="1">
        <v>68</v>
      </c>
      <c r="F1067" s="1">
        <v>0</v>
      </c>
      <c r="G1067" s="1">
        <v>1435</v>
      </c>
      <c r="H1067" s="1">
        <v>0</v>
      </c>
      <c r="I1067" s="1">
        <v>20</v>
      </c>
      <c r="J1067" s="5">
        <v>0</v>
      </c>
      <c r="K1067" s="5">
        <v>5</v>
      </c>
      <c r="L1067" s="5">
        <v>0</v>
      </c>
    </row>
    <row r="1068" spans="3:12" x14ac:dyDescent="0.3">
      <c r="C1068" s="1">
        <v>125</v>
      </c>
      <c r="D1068" s="1">
        <v>5475</v>
      </c>
      <c r="E1068" s="1">
        <v>64</v>
      </c>
      <c r="F1068" s="1">
        <v>0</v>
      </c>
      <c r="G1068" s="1">
        <v>1440</v>
      </c>
      <c r="H1068" s="1">
        <v>0</v>
      </c>
      <c r="I1068" s="1">
        <v>20</v>
      </c>
      <c r="J1068" s="5">
        <v>0</v>
      </c>
      <c r="K1068" s="5">
        <v>5</v>
      </c>
      <c r="L1068" s="5">
        <v>0</v>
      </c>
    </row>
    <row r="1069" spans="3:12" x14ac:dyDescent="0.3">
      <c r="C1069" s="1">
        <v>126</v>
      </c>
      <c r="D1069" s="1">
        <v>5474</v>
      </c>
      <c r="E1069" s="1">
        <v>61</v>
      </c>
      <c r="F1069" s="1">
        <v>0</v>
      </c>
      <c r="G1069" s="1">
        <v>1444</v>
      </c>
      <c r="H1069" s="1">
        <v>0</v>
      </c>
      <c r="I1069" s="1">
        <v>20</v>
      </c>
      <c r="J1069" s="5">
        <v>0</v>
      </c>
      <c r="K1069" s="5">
        <v>5</v>
      </c>
      <c r="L1069" s="5">
        <v>0</v>
      </c>
    </row>
    <row r="1070" spans="3:12" x14ac:dyDescent="0.3">
      <c r="C1070" s="1">
        <v>127</v>
      </c>
      <c r="D1070" s="1">
        <v>5473</v>
      </c>
      <c r="E1070" s="1">
        <v>57</v>
      </c>
      <c r="F1070" s="1">
        <v>0</v>
      </c>
      <c r="G1070" s="1">
        <v>1449</v>
      </c>
      <c r="H1070" s="1">
        <v>0</v>
      </c>
      <c r="I1070" s="1">
        <v>20</v>
      </c>
      <c r="J1070" s="5">
        <v>0</v>
      </c>
      <c r="K1070" s="5">
        <v>4</v>
      </c>
      <c r="L1070" s="5">
        <v>0</v>
      </c>
    </row>
    <row r="1071" spans="3:12" x14ac:dyDescent="0.3">
      <c r="C1071" s="1">
        <v>128</v>
      </c>
      <c r="D1071" s="1">
        <v>5472</v>
      </c>
      <c r="E1071" s="1">
        <v>53</v>
      </c>
      <c r="F1071" s="1">
        <v>0</v>
      </c>
      <c r="G1071" s="1">
        <v>1453</v>
      </c>
      <c r="H1071" s="1">
        <v>0</v>
      </c>
      <c r="I1071" s="1">
        <v>20</v>
      </c>
      <c r="J1071" s="5">
        <v>0</v>
      </c>
      <c r="K1071" s="5">
        <v>4</v>
      </c>
      <c r="L1071" s="5">
        <v>0</v>
      </c>
    </row>
    <row r="1072" spans="3:12" x14ac:dyDescent="0.3">
      <c r="C1072" s="1">
        <v>129</v>
      </c>
      <c r="D1072" s="1">
        <v>5471</v>
      </c>
      <c r="E1072" s="1">
        <v>50</v>
      </c>
      <c r="F1072" s="1">
        <v>0</v>
      </c>
      <c r="G1072" s="1">
        <v>1457</v>
      </c>
      <c r="H1072" s="1">
        <v>0</v>
      </c>
      <c r="I1072" s="1">
        <v>20</v>
      </c>
      <c r="J1072" s="5">
        <v>0</v>
      </c>
      <c r="K1072" s="5">
        <v>4</v>
      </c>
      <c r="L1072" s="5">
        <v>0</v>
      </c>
    </row>
    <row r="1073" spans="3:12" x14ac:dyDescent="0.3">
      <c r="C1073" s="1">
        <v>130</v>
      </c>
      <c r="D1073" s="1">
        <v>5471</v>
      </c>
      <c r="E1073" s="1">
        <v>46</v>
      </c>
      <c r="F1073" s="1">
        <v>0</v>
      </c>
      <c r="G1073" s="1">
        <v>1461</v>
      </c>
      <c r="H1073" s="1">
        <v>0</v>
      </c>
      <c r="I1073" s="1">
        <v>20</v>
      </c>
      <c r="J1073" s="5">
        <v>0</v>
      </c>
      <c r="K1073" s="5">
        <v>3</v>
      </c>
      <c r="L1073" s="5">
        <v>0</v>
      </c>
    </row>
    <row r="1074" spans="3:12" x14ac:dyDescent="0.3">
      <c r="C1074" s="1">
        <v>131</v>
      </c>
      <c r="D1074" s="1">
        <v>5470</v>
      </c>
      <c r="E1074" s="1">
        <v>43</v>
      </c>
      <c r="F1074" s="1">
        <v>0</v>
      </c>
      <c r="G1074" s="1">
        <v>1465</v>
      </c>
      <c r="H1074" s="1">
        <v>0</v>
      </c>
      <c r="I1074" s="1">
        <v>20</v>
      </c>
      <c r="J1074" s="5">
        <v>0</v>
      </c>
      <c r="K1074" s="5">
        <v>3</v>
      </c>
      <c r="L1074" s="5">
        <v>0</v>
      </c>
    </row>
    <row r="1075" spans="3:12" x14ac:dyDescent="0.3">
      <c r="C1075" s="1">
        <v>132</v>
      </c>
      <c r="D1075" s="1">
        <v>5469</v>
      </c>
      <c r="E1075" s="1">
        <v>40</v>
      </c>
      <c r="F1075" s="1">
        <v>0</v>
      </c>
      <c r="G1075" s="1">
        <v>1468</v>
      </c>
      <c r="H1075" s="1">
        <v>0</v>
      </c>
      <c r="I1075" s="1">
        <v>20</v>
      </c>
      <c r="J1075" s="5">
        <v>0</v>
      </c>
      <c r="K1075" s="5">
        <v>3</v>
      </c>
      <c r="L1075" s="5">
        <v>0</v>
      </c>
    </row>
    <row r="1076" spans="3:12" x14ac:dyDescent="0.3">
      <c r="C1076" s="1">
        <v>133</v>
      </c>
      <c r="D1076" s="1">
        <v>5469</v>
      </c>
      <c r="E1076" s="1">
        <v>38</v>
      </c>
      <c r="F1076" s="1">
        <v>0</v>
      </c>
      <c r="G1076" s="1">
        <v>1471</v>
      </c>
      <c r="H1076" s="1">
        <v>0</v>
      </c>
      <c r="I1076" s="1">
        <v>20</v>
      </c>
      <c r="J1076" s="5">
        <v>0</v>
      </c>
      <c r="K1076" s="5">
        <v>3</v>
      </c>
      <c r="L1076" s="5">
        <v>0</v>
      </c>
    </row>
    <row r="1077" spans="3:12" x14ac:dyDescent="0.3">
      <c r="C1077" s="1">
        <v>134</v>
      </c>
      <c r="D1077" s="1">
        <v>5468</v>
      </c>
      <c r="E1077" s="1">
        <v>36</v>
      </c>
      <c r="F1077" s="1">
        <v>0</v>
      </c>
      <c r="G1077" s="1">
        <v>1474</v>
      </c>
      <c r="H1077" s="1">
        <v>0</v>
      </c>
      <c r="I1077" s="1">
        <v>20</v>
      </c>
      <c r="J1077" s="5">
        <v>0</v>
      </c>
      <c r="K1077" s="5">
        <v>2</v>
      </c>
      <c r="L1077" s="5">
        <v>0</v>
      </c>
    </row>
    <row r="1078" spans="3:12" x14ac:dyDescent="0.3">
      <c r="C1078" s="1">
        <v>135</v>
      </c>
      <c r="D1078" s="1">
        <v>5468</v>
      </c>
      <c r="E1078" s="1">
        <v>34</v>
      </c>
      <c r="F1078" s="1">
        <v>0</v>
      </c>
      <c r="G1078" s="1">
        <v>1476</v>
      </c>
      <c r="H1078" s="1">
        <v>0</v>
      </c>
      <c r="I1078" s="1">
        <v>20</v>
      </c>
      <c r="J1078" s="5">
        <v>0</v>
      </c>
      <c r="K1078" s="5">
        <v>2</v>
      </c>
      <c r="L1078" s="5">
        <v>0</v>
      </c>
    </row>
    <row r="1079" spans="3:12" x14ac:dyDescent="0.3">
      <c r="C1079" s="1">
        <v>136</v>
      </c>
      <c r="D1079" s="1">
        <v>5467</v>
      </c>
      <c r="E1079" s="1">
        <v>32</v>
      </c>
      <c r="F1079" s="1">
        <v>0</v>
      </c>
      <c r="G1079" s="1">
        <v>1478</v>
      </c>
      <c r="H1079" s="1">
        <v>0</v>
      </c>
      <c r="I1079" s="1">
        <v>20</v>
      </c>
      <c r="J1079" s="5">
        <v>0</v>
      </c>
      <c r="K1079" s="5">
        <v>2</v>
      </c>
      <c r="L1079" s="5">
        <v>0</v>
      </c>
    </row>
    <row r="1080" spans="3:12" x14ac:dyDescent="0.3">
      <c r="C1080" s="1">
        <v>137</v>
      </c>
      <c r="D1080" s="1">
        <v>5467</v>
      </c>
      <c r="E1080" s="1">
        <v>30</v>
      </c>
      <c r="F1080" s="1">
        <v>0</v>
      </c>
      <c r="G1080" s="1">
        <v>1481</v>
      </c>
      <c r="H1080" s="1">
        <v>0</v>
      </c>
      <c r="I1080" s="1">
        <v>20</v>
      </c>
      <c r="J1080" s="5">
        <v>0</v>
      </c>
      <c r="K1080" s="5">
        <v>2</v>
      </c>
      <c r="L1080" s="5">
        <v>0</v>
      </c>
    </row>
    <row r="1081" spans="3:12" x14ac:dyDescent="0.3">
      <c r="C1081" s="1">
        <v>138</v>
      </c>
      <c r="D1081" s="1">
        <v>5466</v>
      </c>
      <c r="E1081" s="1">
        <v>28</v>
      </c>
      <c r="F1081" s="1">
        <v>0</v>
      </c>
      <c r="G1081" s="1">
        <v>1483</v>
      </c>
      <c r="H1081" s="1">
        <v>0</v>
      </c>
      <c r="I1081" s="1">
        <v>21</v>
      </c>
      <c r="J1081" s="5">
        <v>0</v>
      </c>
      <c r="K1081" s="5">
        <v>2</v>
      </c>
      <c r="L1081" s="5">
        <v>0</v>
      </c>
    </row>
    <row r="1082" spans="3:12" x14ac:dyDescent="0.3">
      <c r="C1082" s="1">
        <v>139</v>
      </c>
      <c r="D1082" s="1">
        <v>5466</v>
      </c>
      <c r="E1082" s="1">
        <v>26</v>
      </c>
      <c r="F1082" s="1">
        <v>0</v>
      </c>
      <c r="G1082" s="1">
        <v>1485</v>
      </c>
      <c r="H1082" s="1">
        <v>0</v>
      </c>
      <c r="I1082" s="1">
        <v>21</v>
      </c>
      <c r="J1082" s="5">
        <v>0</v>
      </c>
      <c r="K1082" s="5">
        <v>2</v>
      </c>
      <c r="L1082" s="5">
        <v>0</v>
      </c>
    </row>
    <row r="1083" spans="3:12" x14ac:dyDescent="0.3">
      <c r="C1083" s="1">
        <v>140</v>
      </c>
      <c r="D1083" s="1">
        <v>5466</v>
      </c>
      <c r="E1083" s="1">
        <v>25</v>
      </c>
      <c r="F1083" s="1">
        <v>0</v>
      </c>
      <c r="G1083" s="1">
        <v>1487</v>
      </c>
      <c r="H1083" s="1">
        <v>0</v>
      </c>
      <c r="I1083" s="1">
        <v>21</v>
      </c>
      <c r="J1083" s="5">
        <v>0</v>
      </c>
      <c r="K1083" s="5">
        <v>2</v>
      </c>
      <c r="L1083" s="5">
        <v>0</v>
      </c>
    </row>
    <row r="1084" spans="3:12" x14ac:dyDescent="0.3">
      <c r="C1084" s="1">
        <v>141</v>
      </c>
      <c r="D1084" s="1">
        <v>5466</v>
      </c>
      <c r="E1084" s="1">
        <v>23</v>
      </c>
      <c r="F1084" s="1">
        <v>0</v>
      </c>
      <c r="G1084" s="1">
        <v>1488</v>
      </c>
      <c r="H1084" s="1">
        <v>0</v>
      </c>
      <c r="I1084" s="1">
        <v>21</v>
      </c>
      <c r="J1084" s="5">
        <v>0</v>
      </c>
      <c r="K1084" s="5">
        <v>2</v>
      </c>
      <c r="L1084" s="5">
        <v>0</v>
      </c>
    </row>
    <row r="1085" spans="3:12" x14ac:dyDescent="0.3">
      <c r="C1085" s="1">
        <v>142</v>
      </c>
      <c r="D1085" s="1">
        <v>5465</v>
      </c>
      <c r="E1085" s="1">
        <v>22</v>
      </c>
      <c r="F1085" s="1">
        <v>0</v>
      </c>
      <c r="G1085" s="1">
        <v>1490</v>
      </c>
      <c r="H1085" s="1">
        <v>0</v>
      </c>
      <c r="I1085" s="1">
        <v>21</v>
      </c>
      <c r="J1085" s="5">
        <v>0</v>
      </c>
      <c r="K1085" s="5">
        <v>1</v>
      </c>
      <c r="L1085" s="5">
        <v>0</v>
      </c>
    </row>
    <row r="1086" spans="3:12" x14ac:dyDescent="0.3">
      <c r="C1086" s="1">
        <v>143</v>
      </c>
      <c r="D1086" s="1">
        <v>5465</v>
      </c>
      <c r="E1086" s="1">
        <v>21</v>
      </c>
      <c r="F1086" s="1">
        <v>0</v>
      </c>
      <c r="G1086" s="1">
        <v>1492</v>
      </c>
      <c r="H1086" s="1">
        <v>0</v>
      </c>
      <c r="I1086" s="1">
        <v>21</v>
      </c>
      <c r="J1086" s="5">
        <v>0</v>
      </c>
      <c r="K1086" s="5">
        <v>1</v>
      </c>
      <c r="L1086" s="5">
        <v>0</v>
      </c>
    </row>
    <row r="1087" spans="3:12" x14ac:dyDescent="0.3">
      <c r="C1087" s="1">
        <v>144</v>
      </c>
      <c r="D1087" s="1">
        <v>5465</v>
      </c>
      <c r="E1087" s="1">
        <v>19</v>
      </c>
      <c r="F1087" s="1">
        <v>0</v>
      </c>
      <c r="G1087" s="1">
        <v>1494</v>
      </c>
      <c r="H1087" s="1">
        <v>0</v>
      </c>
      <c r="I1087" s="1">
        <v>21</v>
      </c>
      <c r="J1087" s="5">
        <v>0</v>
      </c>
      <c r="K1087" s="5">
        <v>1</v>
      </c>
      <c r="L1087" s="5">
        <v>0</v>
      </c>
    </row>
    <row r="1088" spans="3:12" x14ac:dyDescent="0.3">
      <c r="C1088" s="1">
        <v>145</v>
      </c>
      <c r="D1088" s="1">
        <v>5464</v>
      </c>
      <c r="E1088" s="1">
        <v>18</v>
      </c>
      <c r="F1088" s="1">
        <v>0</v>
      </c>
      <c r="G1088" s="1">
        <v>1495</v>
      </c>
      <c r="H1088" s="1">
        <v>0</v>
      </c>
      <c r="I1088" s="1">
        <v>21</v>
      </c>
      <c r="J1088" s="5">
        <v>0</v>
      </c>
      <c r="K1088" s="5">
        <v>1</v>
      </c>
      <c r="L1088" s="5">
        <v>0</v>
      </c>
    </row>
    <row r="1089" spans="3:12" x14ac:dyDescent="0.3">
      <c r="C1089" s="1">
        <v>146</v>
      </c>
      <c r="D1089" s="1">
        <v>5464</v>
      </c>
      <c r="E1089" s="1">
        <v>16</v>
      </c>
      <c r="F1089" s="1">
        <v>0</v>
      </c>
      <c r="G1089" s="1">
        <v>1497</v>
      </c>
      <c r="H1089" s="1">
        <v>0</v>
      </c>
      <c r="I1089" s="1">
        <v>21</v>
      </c>
      <c r="J1089" s="5">
        <v>0</v>
      </c>
      <c r="K1089" s="5">
        <v>1</v>
      </c>
      <c r="L1089" s="5">
        <v>0</v>
      </c>
    </row>
    <row r="1090" spans="3:12" x14ac:dyDescent="0.3">
      <c r="C1090" s="1">
        <v>147</v>
      </c>
      <c r="D1090" s="1">
        <v>5464</v>
      </c>
      <c r="E1090" s="1">
        <v>16</v>
      </c>
      <c r="F1090" s="1">
        <v>0</v>
      </c>
      <c r="G1090" s="1">
        <v>1498</v>
      </c>
      <c r="H1090" s="1">
        <v>0</v>
      </c>
      <c r="I1090" s="1">
        <v>21</v>
      </c>
      <c r="J1090" s="5">
        <v>0</v>
      </c>
      <c r="K1090" s="5">
        <v>1</v>
      </c>
      <c r="L1090" s="5">
        <v>0</v>
      </c>
    </row>
    <row r="1091" spans="3:12" x14ac:dyDescent="0.3">
      <c r="C1091" s="1">
        <v>148</v>
      </c>
      <c r="D1091" s="1">
        <v>5464</v>
      </c>
      <c r="E1091" s="1">
        <v>15</v>
      </c>
      <c r="F1091" s="1">
        <v>0</v>
      </c>
      <c r="G1091" s="1">
        <v>1499</v>
      </c>
      <c r="H1091" s="1">
        <v>0</v>
      </c>
      <c r="I1091" s="1">
        <v>21</v>
      </c>
      <c r="J1091" s="5">
        <v>0</v>
      </c>
      <c r="K1091" s="5">
        <v>1</v>
      </c>
      <c r="L1091" s="5">
        <v>0</v>
      </c>
    </row>
    <row r="1092" spans="3:12" x14ac:dyDescent="0.3">
      <c r="C1092" s="1">
        <v>149</v>
      </c>
      <c r="D1092" s="1">
        <v>5463</v>
      </c>
      <c r="E1092" s="1">
        <v>14</v>
      </c>
      <c r="F1092" s="1">
        <v>0</v>
      </c>
      <c r="G1092" s="1">
        <v>1500</v>
      </c>
      <c r="H1092" s="1">
        <v>0</v>
      </c>
      <c r="I1092" s="1">
        <v>21</v>
      </c>
      <c r="J1092" s="5">
        <v>0</v>
      </c>
      <c r="K1092" s="5">
        <v>1</v>
      </c>
      <c r="L1092" s="5">
        <v>0</v>
      </c>
    </row>
    <row r="1093" spans="3:12" x14ac:dyDescent="0.3">
      <c r="C1093" s="1">
        <v>150</v>
      </c>
      <c r="D1093" s="1">
        <v>5463</v>
      </c>
      <c r="E1093" s="1">
        <v>13</v>
      </c>
      <c r="F1093" s="1">
        <v>0</v>
      </c>
      <c r="G1093" s="1">
        <v>1501</v>
      </c>
      <c r="H1093" s="1">
        <v>0</v>
      </c>
      <c r="I1093" s="1">
        <v>21</v>
      </c>
      <c r="J1093" s="5">
        <v>0</v>
      </c>
      <c r="K1093" s="5">
        <v>1</v>
      </c>
      <c r="L1093" s="5">
        <v>0</v>
      </c>
    </row>
    <row r="1094" spans="3:12" x14ac:dyDescent="0.3">
      <c r="C1094" s="1">
        <v>151</v>
      </c>
      <c r="D1094" s="1">
        <v>5463</v>
      </c>
      <c r="E1094" s="1">
        <v>12</v>
      </c>
      <c r="F1094" s="1">
        <v>0</v>
      </c>
      <c r="G1094" s="1">
        <v>1502</v>
      </c>
      <c r="H1094" s="1">
        <v>0</v>
      </c>
      <c r="I1094" s="1">
        <v>21</v>
      </c>
      <c r="J1094" s="5">
        <v>0</v>
      </c>
      <c r="K1094" s="5">
        <v>1</v>
      </c>
      <c r="L1094" s="5">
        <v>0</v>
      </c>
    </row>
    <row r="1095" spans="3:12" x14ac:dyDescent="0.3">
      <c r="C1095" s="1">
        <v>152</v>
      </c>
      <c r="D1095" s="1">
        <v>5463</v>
      </c>
      <c r="E1095" s="1">
        <v>11</v>
      </c>
      <c r="F1095" s="1">
        <v>0</v>
      </c>
      <c r="G1095" s="1">
        <v>1503</v>
      </c>
      <c r="H1095" s="1">
        <v>0</v>
      </c>
      <c r="I1095" s="1">
        <v>21</v>
      </c>
      <c r="J1095" s="5">
        <v>0</v>
      </c>
      <c r="K1095" s="5">
        <v>0</v>
      </c>
      <c r="L1095" s="5">
        <v>0</v>
      </c>
    </row>
    <row r="1096" spans="3:12" x14ac:dyDescent="0.3">
      <c r="C1096" s="1">
        <v>153</v>
      </c>
      <c r="D1096" s="1">
        <v>5463</v>
      </c>
      <c r="E1096" s="1">
        <v>10</v>
      </c>
      <c r="F1096" s="1">
        <v>0</v>
      </c>
      <c r="G1096" s="1">
        <v>1505</v>
      </c>
      <c r="H1096" s="1">
        <v>0</v>
      </c>
      <c r="I1096" s="1">
        <v>21</v>
      </c>
      <c r="J1096" s="5">
        <v>0</v>
      </c>
      <c r="K1096" s="5">
        <v>0</v>
      </c>
      <c r="L1096" s="5">
        <v>0</v>
      </c>
    </row>
    <row r="1097" spans="3:12" x14ac:dyDescent="0.3">
      <c r="C1097" s="1">
        <v>154</v>
      </c>
      <c r="D1097" s="1">
        <v>5463</v>
      </c>
      <c r="E1097" s="1">
        <v>9</v>
      </c>
      <c r="F1097" s="1">
        <v>0</v>
      </c>
      <c r="G1097" s="1">
        <v>1505</v>
      </c>
      <c r="H1097" s="1">
        <v>0</v>
      </c>
      <c r="I1097" s="1">
        <v>21</v>
      </c>
      <c r="J1097" s="5">
        <v>0</v>
      </c>
      <c r="K1097" s="5">
        <v>0</v>
      </c>
      <c r="L1097" s="5">
        <v>0</v>
      </c>
    </row>
    <row r="1098" spans="3:12" x14ac:dyDescent="0.3">
      <c r="C1098" s="1">
        <v>155</v>
      </c>
      <c r="D1098" s="1">
        <v>5463</v>
      </c>
      <c r="E1098" s="1">
        <v>8</v>
      </c>
      <c r="F1098" s="1">
        <v>0</v>
      </c>
      <c r="G1098" s="1">
        <v>1506</v>
      </c>
      <c r="H1098" s="1">
        <v>0</v>
      </c>
      <c r="I1098" s="1">
        <v>21</v>
      </c>
      <c r="J1098" s="5">
        <v>0</v>
      </c>
      <c r="K1098" s="5">
        <v>0</v>
      </c>
      <c r="L1098" s="5">
        <v>0</v>
      </c>
    </row>
    <row r="1099" spans="3:12" x14ac:dyDescent="0.3">
      <c r="C1099" s="1">
        <v>156</v>
      </c>
      <c r="D1099" s="1">
        <v>5463</v>
      </c>
      <c r="E1099" s="1">
        <v>8</v>
      </c>
      <c r="F1099" s="1">
        <v>0</v>
      </c>
      <c r="G1099" s="1">
        <v>1507</v>
      </c>
      <c r="H1099" s="1">
        <v>0</v>
      </c>
      <c r="I1099" s="1">
        <v>21</v>
      </c>
      <c r="J1099" s="5">
        <v>0</v>
      </c>
      <c r="K1099" s="5">
        <v>0</v>
      </c>
      <c r="L1099" s="5">
        <v>0</v>
      </c>
    </row>
    <row r="1100" spans="3:12" x14ac:dyDescent="0.3">
      <c r="C1100" s="1">
        <v>157</v>
      </c>
      <c r="D1100" s="1">
        <v>5462</v>
      </c>
      <c r="E1100" s="1">
        <v>7</v>
      </c>
      <c r="F1100" s="1">
        <v>0</v>
      </c>
      <c r="G1100" s="1">
        <v>1507</v>
      </c>
      <c r="H1100" s="1">
        <v>0</v>
      </c>
      <c r="I1100" s="1">
        <v>21</v>
      </c>
      <c r="J1100" s="5">
        <v>0</v>
      </c>
      <c r="K1100" s="5">
        <v>0</v>
      </c>
      <c r="L1100" s="5">
        <v>0</v>
      </c>
    </row>
    <row r="1101" spans="3:12" x14ac:dyDescent="0.3">
      <c r="C1101" s="1">
        <v>158</v>
      </c>
      <c r="D1101" s="1">
        <v>5462</v>
      </c>
      <c r="E1101" s="1">
        <v>7</v>
      </c>
      <c r="F1101" s="1">
        <v>0</v>
      </c>
      <c r="G1101" s="1">
        <v>1508</v>
      </c>
      <c r="H1101" s="1">
        <v>0</v>
      </c>
      <c r="I1101" s="1">
        <v>21</v>
      </c>
      <c r="J1101" s="5">
        <v>0</v>
      </c>
      <c r="K1101" s="5">
        <v>0</v>
      </c>
      <c r="L1101" s="5">
        <v>0</v>
      </c>
    </row>
    <row r="1102" spans="3:12" x14ac:dyDescent="0.3">
      <c r="C1102" s="1">
        <v>159</v>
      </c>
      <c r="D1102" s="1">
        <v>5462</v>
      </c>
      <c r="E1102" s="1">
        <v>6</v>
      </c>
      <c r="F1102" s="1">
        <v>0</v>
      </c>
      <c r="G1102" s="1">
        <v>1509</v>
      </c>
      <c r="H1102" s="1">
        <v>0</v>
      </c>
      <c r="I1102" s="1">
        <v>21</v>
      </c>
      <c r="J1102" s="5">
        <v>0</v>
      </c>
      <c r="K1102" s="5">
        <v>0</v>
      </c>
      <c r="L1102" s="5">
        <v>0</v>
      </c>
    </row>
    <row r="1103" spans="3:12" x14ac:dyDescent="0.3">
      <c r="C1103" s="1">
        <v>160</v>
      </c>
      <c r="D1103" s="1">
        <v>5462</v>
      </c>
      <c r="E1103" s="1">
        <v>6</v>
      </c>
      <c r="F1103" s="1">
        <v>0</v>
      </c>
      <c r="G1103" s="1">
        <v>1509</v>
      </c>
      <c r="H1103" s="1">
        <v>0</v>
      </c>
      <c r="I1103" s="1">
        <v>21</v>
      </c>
      <c r="J1103" s="5">
        <v>0</v>
      </c>
      <c r="K1103" s="5">
        <v>0</v>
      </c>
      <c r="L1103" s="5">
        <v>0</v>
      </c>
    </row>
    <row r="1104" spans="3:12" x14ac:dyDescent="0.3">
      <c r="C1104" s="1">
        <v>161</v>
      </c>
      <c r="D1104" s="1">
        <v>5462</v>
      </c>
      <c r="E1104" s="1">
        <v>5</v>
      </c>
      <c r="F1104" s="1">
        <v>0</v>
      </c>
      <c r="G1104" s="1">
        <v>1510</v>
      </c>
      <c r="H1104" s="1">
        <v>0</v>
      </c>
      <c r="I1104" s="1">
        <v>21</v>
      </c>
      <c r="J1104" s="5">
        <v>0</v>
      </c>
      <c r="K1104" s="5">
        <v>0</v>
      </c>
      <c r="L1104" s="5">
        <v>0</v>
      </c>
    </row>
    <row r="1105" spans="3:12" x14ac:dyDescent="0.3">
      <c r="C1105" s="1">
        <v>162</v>
      </c>
      <c r="D1105" s="1">
        <v>5462</v>
      </c>
      <c r="E1105" s="1">
        <v>5</v>
      </c>
      <c r="F1105" s="1">
        <v>0</v>
      </c>
      <c r="G1105" s="1">
        <v>1510</v>
      </c>
      <c r="H1105" s="1">
        <v>0</v>
      </c>
      <c r="I1105" s="1">
        <v>21</v>
      </c>
      <c r="J1105" s="5">
        <v>0</v>
      </c>
      <c r="K1105" s="5">
        <v>0</v>
      </c>
      <c r="L1105" s="5">
        <v>0</v>
      </c>
    </row>
    <row r="1106" spans="3:12" x14ac:dyDescent="0.3">
      <c r="C1106" s="1">
        <v>163</v>
      </c>
      <c r="D1106" s="1">
        <v>5462</v>
      </c>
      <c r="E1106" s="1">
        <v>5</v>
      </c>
      <c r="F1106" s="1">
        <v>0</v>
      </c>
      <c r="G1106" s="1">
        <v>1510</v>
      </c>
      <c r="H1106" s="1">
        <v>0</v>
      </c>
      <c r="I1106" s="1">
        <v>21</v>
      </c>
      <c r="J1106" s="5">
        <v>0</v>
      </c>
      <c r="K1106" s="5">
        <v>0</v>
      </c>
      <c r="L1106" s="5">
        <v>0</v>
      </c>
    </row>
    <row r="1107" spans="3:12" x14ac:dyDescent="0.3">
      <c r="C1107" s="1">
        <v>164</v>
      </c>
      <c r="D1107" s="1">
        <v>5462</v>
      </c>
      <c r="E1107" s="1">
        <v>4</v>
      </c>
      <c r="F1107" s="1">
        <v>0</v>
      </c>
      <c r="G1107" s="1">
        <v>1511</v>
      </c>
      <c r="H1107" s="1">
        <v>0</v>
      </c>
      <c r="I1107" s="1">
        <v>21</v>
      </c>
      <c r="J1107" s="5">
        <v>0</v>
      </c>
      <c r="K1107" s="5">
        <v>0</v>
      </c>
      <c r="L1107" s="5">
        <v>0</v>
      </c>
    </row>
    <row r="1108" spans="3:12" x14ac:dyDescent="0.3">
      <c r="C1108" s="1">
        <v>165</v>
      </c>
      <c r="D1108" s="1">
        <v>5462</v>
      </c>
      <c r="E1108" s="1">
        <v>4</v>
      </c>
      <c r="F1108" s="1">
        <v>0</v>
      </c>
      <c r="G1108" s="1">
        <v>1511</v>
      </c>
      <c r="H1108" s="1">
        <v>0</v>
      </c>
      <c r="I1108" s="1">
        <v>21</v>
      </c>
      <c r="J1108" s="5">
        <v>0</v>
      </c>
      <c r="K1108" s="5">
        <v>0</v>
      </c>
      <c r="L1108" s="5">
        <v>0</v>
      </c>
    </row>
    <row r="1109" spans="3:12" x14ac:dyDescent="0.3">
      <c r="C1109" s="1">
        <v>166</v>
      </c>
      <c r="D1109" s="1">
        <v>5462</v>
      </c>
      <c r="E1109" s="1">
        <v>4</v>
      </c>
      <c r="F1109" s="1">
        <v>0</v>
      </c>
      <c r="G1109" s="1">
        <v>1511</v>
      </c>
      <c r="H1109" s="1">
        <v>0</v>
      </c>
      <c r="I1109" s="1">
        <v>21</v>
      </c>
      <c r="J1109" s="5">
        <v>0</v>
      </c>
      <c r="K1109" s="5">
        <v>0</v>
      </c>
      <c r="L1109" s="5">
        <v>0</v>
      </c>
    </row>
    <row r="1110" spans="3:12" x14ac:dyDescent="0.3">
      <c r="C1110" s="1">
        <v>167</v>
      </c>
      <c r="D1110" s="1">
        <v>5462</v>
      </c>
      <c r="E1110" s="1">
        <v>3</v>
      </c>
      <c r="F1110" s="1">
        <v>0</v>
      </c>
      <c r="G1110" s="1">
        <v>1512</v>
      </c>
      <c r="H1110" s="1">
        <v>0</v>
      </c>
      <c r="I1110" s="1">
        <v>21</v>
      </c>
      <c r="J1110" s="5">
        <v>0</v>
      </c>
      <c r="K1110" s="5">
        <v>0</v>
      </c>
      <c r="L1110" s="5">
        <v>0</v>
      </c>
    </row>
    <row r="1111" spans="3:12" x14ac:dyDescent="0.3">
      <c r="C1111" s="1">
        <v>168</v>
      </c>
      <c r="D1111" s="1">
        <v>5462</v>
      </c>
      <c r="E1111" s="1">
        <v>3</v>
      </c>
      <c r="F1111" s="1">
        <v>0</v>
      </c>
      <c r="G1111" s="1">
        <v>1512</v>
      </c>
      <c r="H1111" s="1">
        <v>0</v>
      </c>
      <c r="I1111" s="1">
        <v>21</v>
      </c>
      <c r="J1111" s="5">
        <v>0</v>
      </c>
      <c r="K1111" s="5">
        <v>0</v>
      </c>
      <c r="L1111" s="5">
        <v>0</v>
      </c>
    </row>
    <row r="1112" spans="3:12" x14ac:dyDescent="0.3">
      <c r="C1112" s="1">
        <v>169</v>
      </c>
      <c r="D1112" s="1">
        <v>5462</v>
      </c>
      <c r="E1112" s="1">
        <v>3</v>
      </c>
      <c r="F1112" s="1">
        <v>0</v>
      </c>
      <c r="G1112" s="1">
        <v>1513</v>
      </c>
      <c r="H1112" s="1">
        <v>0</v>
      </c>
      <c r="I1112" s="1">
        <v>21</v>
      </c>
      <c r="J1112" s="5">
        <v>0</v>
      </c>
      <c r="K1112" s="5">
        <v>0</v>
      </c>
      <c r="L1112" s="5">
        <v>0</v>
      </c>
    </row>
    <row r="1113" spans="3:12" x14ac:dyDescent="0.3">
      <c r="C1113" s="1">
        <v>170</v>
      </c>
      <c r="D1113" s="1">
        <v>5462</v>
      </c>
      <c r="E1113" s="1">
        <v>2</v>
      </c>
      <c r="F1113" s="1">
        <v>0</v>
      </c>
      <c r="G1113" s="1">
        <v>1513</v>
      </c>
      <c r="H1113" s="1">
        <v>0</v>
      </c>
      <c r="I1113" s="1">
        <v>21</v>
      </c>
      <c r="J1113" s="5">
        <v>0</v>
      </c>
      <c r="K1113" s="5">
        <v>0</v>
      </c>
      <c r="L1113" s="5">
        <v>0</v>
      </c>
    </row>
    <row r="1114" spans="3:12" x14ac:dyDescent="0.3">
      <c r="C1114" s="1">
        <v>171</v>
      </c>
      <c r="D1114" s="1">
        <v>5462</v>
      </c>
      <c r="E1114" s="1">
        <v>2</v>
      </c>
      <c r="F1114" s="1">
        <v>0</v>
      </c>
      <c r="G1114" s="1">
        <v>1513</v>
      </c>
      <c r="H1114" s="1">
        <v>0</v>
      </c>
      <c r="I1114" s="1">
        <v>21</v>
      </c>
      <c r="J1114" s="5">
        <v>0</v>
      </c>
      <c r="K1114" s="5">
        <v>0</v>
      </c>
      <c r="L1114" s="5">
        <v>0</v>
      </c>
    </row>
    <row r="1115" spans="3:12" x14ac:dyDescent="0.3">
      <c r="C1115" s="1">
        <v>172</v>
      </c>
      <c r="D1115" s="1">
        <v>5462</v>
      </c>
      <c r="E1115" s="1">
        <v>2</v>
      </c>
      <c r="F1115" s="1">
        <v>0</v>
      </c>
      <c r="G1115" s="1">
        <v>1513</v>
      </c>
      <c r="H1115" s="1">
        <v>0</v>
      </c>
      <c r="I1115" s="1">
        <v>21</v>
      </c>
      <c r="J1115" s="5">
        <v>0</v>
      </c>
      <c r="K1115" s="5">
        <v>0</v>
      </c>
      <c r="L1115" s="5">
        <v>0</v>
      </c>
    </row>
    <row r="1116" spans="3:12" x14ac:dyDescent="0.3">
      <c r="C1116" s="1">
        <v>173</v>
      </c>
      <c r="D1116" s="1">
        <v>5462</v>
      </c>
      <c r="E1116" s="1">
        <v>2</v>
      </c>
      <c r="F1116" s="1">
        <v>0</v>
      </c>
      <c r="G1116" s="1">
        <v>1513</v>
      </c>
      <c r="H1116" s="1">
        <v>0</v>
      </c>
      <c r="I1116" s="1">
        <v>21</v>
      </c>
      <c r="J1116" s="5">
        <v>0</v>
      </c>
      <c r="K1116" s="5">
        <v>0</v>
      </c>
      <c r="L1116" s="5">
        <v>0</v>
      </c>
    </row>
    <row r="1117" spans="3:12" x14ac:dyDescent="0.3">
      <c r="C1117" s="1">
        <v>174</v>
      </c>
      <c r="D1117" s="1">
        <v>5462</v>
      </c>
      <c r="E1117" s="1">
        <v>2</v>
      </c>
      <c r="F1117" s="1">
        <v>0</v>
      </c>
      <c r="G1117" s="1">
        <v>1514</v>
      </c>
      <c r="H1117" s="1">
        <v>0</v>
      </c>
      <c r="I1117" s="1">
        <v>21</v>
      </c>
      <c r="J1117" s="5">
        <v>0</v>
      </c>
      <c r="K1117" s="5">
        <v>0</v>
      </c>
      <c r="L1117" s="5">
        <v>0</v>
      </c>
    </row>
    <row r="1118" spans="3:12" x14ac:dyDescent="0.3">
      <c r="C1118" s="1">
        <v>175</v>
      </c>
      <c r="D1118" s="1">
        <v>5462</v>
      </c>
      <c r="E1118" s="1">
        <v>2</v>
      </c>
      <c r="F1118" s="1">
        <v>0</v>
      </c>
      <c r="G1118" s="1">
        <v>1514</v>
      </c>
      <c r="H1118" s="1">
        <v>0</v>
      </c>
      <c r="I1118" s="1">
        <v>21</v>
      </c>
      <c r="J1118" s="5">
        <v>0</v>
      </c>
      <c r="K1118" s="5">
        <v>0</v>
      </c>
      <c r="L1118" s="5">
        <v>0</v>
      </c>
    </row>
    <row r="1119" spans="3:12" x14ac:dyDescent="0.3">
      <c r="C1119" s="1">
        <v>176</v>
      </c>
      <c r="D1119" s="1">
        <v>5462</v>
      </c>
      <c r="E1119" s="1">
        <v>1</v>
      </c>
      <c r="F1119" s="1">
        <v>0</v>
      </c>
      <c r="G1119" s="1">
        <v>1514</v>
      </c>
      <c r="H1119" s="1">
        <v>0</v>
      </c>
      <c r="I1119" s="1">
        <v>21</v>
      </c>
      <c r="J1119" s="5">
        <v>0</v>
      </c>
      <c r="K1119" s="5">
        <v>0</v>
      </c>
      <c r="L1119" s="5">
        <v>0</v>
      </c>
    </row>
    <row r="1120" spans="3:12" x14ac:dyDescent="0.3">
      <c r="C1120" s="1">
        <v>177</v>
      </c>
      <c r="D1120" s="1">
        <v>5462</v>
      </c>
      <c r="E1120" s="1">
        <v>1</v>
      </c>
      <c r="F1120" s="1">
        <v>0</v>
      </c>
      <c r="G1120" s="1">
        <v>1514</v>
      </c>
      <c r="H1120" s="1">
        <v>0</v>
      </c>
      <c r="I1120" s="1">
        <v>21</v>
      </c>
      <c r="J1120" s="5">
        <v>0</v>
      </c>
      <c r="K1120" s="5">
        <v>0</v>
      </c>
      <c r="L1120" s="5">
        <v>0</v>
      </c>
    </row>
    <row r="1121" spans="3:12" x14ac:dyDescent="0.3">
      <c r="C1121" s="1">
        <v>178</v>
      </c>
      <c r="D1121" s="1">
        <v>5462</v>
      </c>
      <c r="E1121" s="1">
        <v>1</v>
      </c>
      <c r="F1121" s="1">
        <v>0</v>
      </c>
      <c r="G1121" s="1">
        <v>1515</v>
      </c>
      <c r="H1121" s="1">
        <v>0</v>
      </c>
      <c r="I1121" s="1">
        <v>21</v>
      </c>
      <c r="J1121" s="5">
        <v>0</v>
      </c>
      <c r="K1121" s="5">
        <v>0</v>
      </c>
      <c r="L1121" s="5">
        <v>0</v>
      </c>
    </row>
    <row r="1122" spans="3:12" x14ac:dyDescent="0.3">
      <c r="C1122" s="1">
        <v>179</v>
      </c>
      <c r="D1122" s="1">
        <v>5462</v>
      </c>
      <c r="E1122" s="1">
        <v>1</v>
      </c>
      <c r="F1122" s="1">
        <v>0</v>
      </c>
      <c r="G1122" s="1">
        <v>1515</v>
      </c>
      <c r="H1122" s="1">
        <v>0</v>
      </c>
      <c r="I1122" s="1">
        <v>21</v>
      </c>
      <c r="J1122" s="5">
        <v>0</v>
      </c>
      <c r="K1122" s="5">
        <v>0</v>
      </c>
      <c r="L1122" s="5">
        <v>0</v>
      </c>
    </row>
    <row r="1123" spans="3:12" x14ac:dyDescent="0.3">
      <c r="C1123" s="1">
        <v>180</v>
      </c>
      <c r="D1123" s="1">
        <v>5462</v>
      </c>
      <c r="E1123" s="1">
        <v>1</v>
      </c>
      <c r="F1123" s="1">
        <v>0</v>
      </c>
      <c r="G1123" s="1">
        <v>1515</v>
      </c>
      <c r="H1123" s="1">
        <v>0</v>
      </c>
      <c r="I1123" s="1">
        <v>21</v>
      </c>
      <c r="J1123" s="5">
        <v>0</v>
      </c>
      <c r="K1123" s="5">
        <v>0</v>
      </c>
      <c r="L1123" s="5">
        <v>0</v>
      </c>
    </row>
  </sheetData>
  <mergeCells count="11">
    <mergeCell ref="BJ12:BK12"/>
    <mergeCell ref="BL12:BM12"/>
    <mergeCell ref="AK11:AO11"/>
    <mergeCell ref="AU11:AZ11"/>
    <mergeCell ref="N12:O12"/>
    <mergeCell ref="P12:R12"/>
    <mergeCell ref="V12:X12"/>
    <mergeCell ref="AE12:AH12"/>
    <mergeCell ref="AK12:AO12"/>
    <mergeCell ref="AP12:AS12"/>
    <mergeCell ref="AU12:AZ12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Parametros</vt:lpstr>
      <vt:lpstr>EvolOf</vt:lpstr>
      <vt:lpstr>50SRantiguo</vt:lpstr>
      <vt:lpstr>50SRMA</vt:lpstr>
      <vt:lpstr>50SR</vt:lpstr>
      <vt:lpstr>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2020-03-17T19:15:26Z</dcterms:created>
  <dcterms:modified xsi:type="dcterms:W3CDTF">2020-04-13T14:18:16Z</dcterms:modified>
</cp:coreProperties>
</file>