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4\"/>
    </mc:Choice>
  </mc:AlternateContent>
  <bookViews>
    <workbookView xWindow="0" yWindow="0" windowWidth="28800" windowHeight="12330"/>
  </bookViews>
  <sheets>
    <sheet name="143" sheetId="1" r:id="rId1"/>
  </sheets>
  <externalReferences>
    <externalReference r:id="rId2"/>
  </externalReferences>
  <definedNames>
    <definedName name="Abril">#REF!</definedName>
    <definedName name="anscount" hidden="1">2</definedName>
    <definedName name="Apellido">'[1]27'!$C$15:$C$22</definedName>
    <definedName name="base_datos">'[1]76'!$A$58:$E$74</definedName>
    <definedName name="BudgetTab">#REF!</definedName>
    <definedName name="Code">'[1]35'!$A$1:$A$12</definedName>
    <definedName name="Código">#REF!</definedName>
    <definedName name="Colegios">#REF!</definedName>
    <definedName name="Comida">#REF!</definedName>
    <definedName name="cuota">'[1]32'!$A$11:$D$28</definedName>
    <definedName name="Domicilio">'[1]27'!$D$15:$D$22</definedName>
    <definedName name="Enero">#REF!</definedName>
    <definedName name="Febrero">#REF!</definedName>
    <definedName name="Gasolina">#REF!</definedName>
    <definedName name="Luz">#REF!</definedName>
    <definedName name="Marzo">#REF!</definedName>
    <definedName name="Nombre">'[1]27'!$B$15:$B$22</definedName>
    <definedName name="Ocio">#REF!</definedName>
    <definedName name="Saldo_pdte.">'[1]27'!$F$15:$F$22</definedName>
    <definedName name="sencount" hidden="1">1</definedName>
    <definedName name="Teléfon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J9" i="1"/>
  <c r="J10" i="1"/>
  <c r="J11" i="1"/>
  <c r="J12" i="1"/>
  <c r="J13" i="1"/>
  <c r="J14" i="1"/>
  <c r="J15" i="1"/>
  <c r="J16" i="1"/>
  <c r="J17" i="1"/>
  <c r="J8" i="1"/>
  <c r="G28" i="1"/>
  <c r="F9" i="1"/>
  <c r="F10" i="1"/>
  <c r="F11" i="1"/>
  <c r="F12" i="1"/>
  <c r="F13" i="1"/>
  <c r="F14" i="1"/>
  <c r="F15" i="1"/>
  <c r="F16" i="1"/>
  <c r="F17" i="1"/>
  <c r="F8" i="1"/>
  <c r="G27" i="1"/>
  <c r="G26" i="1"/>
  <c r="G25" i="1"/>
  <c r="G24" i="1"/>
  <c r="G23" i="1"/>
  <c r="G22" i="1"/>
  <c r="G21" i="1"/>
</calcChain>
</file>

<file path=xl/comments1.xml><?xml version="1.0" encoding="utf-8"?>
<comments xmlns="http://schemas.openxmlformats.org/spreadsheetml/2006/main">
  <authors>
    <author>Lourdes Valls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Porcentaje de incremento del precio sobre el precio de compra.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 xml:space="preserve">Calcular el número de veces que la cantidad de pedido cubre el stock de seguridad. </t>
        </r>
      </text>
    </comment>
  </commentList>
</comments>
</file>

<file path=xl/sharedStrings.xml><?xml version="1.0" encoding="utf-8"?>
<sst xmlns="http://schemas.openxmlformats.org/spreadsheetml/2006/main" count="41" uniqueCount="35">
  <si>
    <t>TABLA 1. LISTADO DE ARTÍCULOS</t>
  </si>
  <si>
    <t>Precio</t>
  </si>
  <si>
    <t>UNIDADES</t>
  </si>
  <si>
    <t>Código</t>
  </si>
  <si>
    <t>Descripción</t>
  </si>
  <si>
    <t>Compra</t>
  </si>
  <si>
    <t>Venta</t>
  </si>
  <si>
    <t>% Incremento</t>
  </si>
  <si>
    <t>En stock</t>
  </si>
  <si>
    <t>Stock de seguridad</t>
  </si>
  <si>
    <t>Cantidad mínima de pedido</t>
  </si>
  <si>
    <t>Cobertura</t>
  </si>
  <si>
    <t>A56</t>
  </si>
  <si>
    <t>Diskette</t>
  </si>
  <si>
    <t>A45</t>
  </si>
  <si>
    <t>Boligrafo</t>
  </si>
  <si>
    <t>A37</t>
  </si>
  <si>
    <t>B34</t>
  </si>
  <si>
    <t>B35</t>
  </si>
  <si>
    <t>Folios</t>
  </si>
  <si>
    <t>B56</t>
  </si>
  <si>
    <t>Impresora</t>
  </si>
  <si>
    <t>C45</t>
  </si>
  <si>
    <t>C76</t>
  </si>
  <si>
    <t>C98</t>
  </si>
  <si>
    <t>C44</t>
  </si>
  <si>
    <t>Nº de productos de la empresa.</t>
  </si>
  <si>
    <t>Nº de referencias cuyo producto es un diskette.</t>
  </si>
  <si>
    <t>Nº de impresoras disponibles en stock.</t>
  </si>
  <si>
    <t>Código del producto con un mayor margen (utilizar sólo una fórmula)</t>
  </si>
  <si>
    <t>Cantidad de artículos cuya cantidad mínima de pedido es igual o inferior al stock de seguridad</t>
  </si>
  <si>
    <t>Tercer precio de compra más bajo.</t>
  </si>
  <si>
    <t>Segundo precio de venta al público más alto.</t>
  </si>
  <si>
    <t>Precio medio de venta de un paquete de folios.</t>
  </si>
  <si>
    <t>Precio medio de compra de un paquete de 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</si>
</sst>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ptos.&quot;"/>
    <numFmt numFmtId="165" formatCode="#,##0\ [$pta-40A]"/>
    <numFmt numFmtId="166" formatCode="_-* #,##0.00\ [$€-1]_-;\-* #,##0.00\ [$€-1]_-;_-* &quot;-&quot;??\ [$€-1]_-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8"/>
      <color indexed="53"/>
      <name val="Arial"/>
      <family val="2"/>
    </font>
    <font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61"/>
      <name val="Arial"/>
      <family val="2"/>
    </font>
    <font>
      <b/>
      <sz val="8"/>
      <color indexed="61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b/>
      <sz val="9"/>
      <color indexed="62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medium">
        <color indexed="54"/>
      </left>
      <right/>
      <top style="medium">
        <color indexed="54"/>
      </top>
      <bottom style="medium">
        <color indexed="54"/>
      </bottom>
      <diagonal/>
    </border>
    <border>
      <left/>
      <right/>
      <top style="medium">
        <color indexed="54"/>
      </top>
      <bottom style="medium">
        <color indexed="54"/>
      </bottom>
      <diagonal/>
    </border>
    <border>
      <left/>
      <right style="medium">
        <color indexed="54"/>
      </right>
      <top style="medium">
        <color indexed="54"/>
      </top>
      <bottom style="medium">
        <color indexed="54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/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medium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medium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/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/>
      <top style="thin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medium">
        <color indexed="54"/>
      </right>
      <top/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medium">
        <color indexed="54"/>
      </bottom>
      <diagonal/>
    </border>
    <border>
      <left style="thin">
        <color indexed="54"/>
      </left>
      <right/>
      <top style="thin">
        <color indexed="54"/>
      </top>
      <bottom style="medium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medium">
        <color indexed="54"/>
      </bottom>
      <diagonal/>
    </border>
    <border>
      <left/>
      <right style="thin">
        <color indexed="54"/>
      </right>
      <top style="thin">
        <color indexed="54"/>
      </top>
      <bottom style="medium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medium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thin">
        <color indexed="5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</cellStyleXfs>
  <cellXfs count="45">
    <xf numFmtId="0" fontId="0" fillId="0" borderId="0" xfId="0"/>
    <xf numFmtId="164" fontId="2" fillId="0" borderId="0" xfId="0" applyNumberFormat="1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 wrapText="1" indent="1"/>
    </xf>
    <xf numFmtId="0" fontId="4" fillId="0" borderId="0" xfId="2" applyFill="1" applyAlignment="1" applyProtection="1"/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/>
    <xf numFmtId="0" fontId="6" fillId="0" borderId="0" xfId="0" applyFont="1" applyFill="1" applyAlignment="1">
      <alignment horizontal="center" vertical="center"/>
    </xf>
    <xf numFmtId="0" fontId="7" fillId="0" borderId="0" xfId="0" applyFont="1" applyFill="1"/>
    <xf numFmtId="164" fontId="6" fillId="0" borderId="0" xfId="0" applyNumberFormat="1" applyFont="1" applyFill="1" applyAlignment="1">
      <alignment horizontal="left" vertical="center" wrapText="1" indent="1"/>
    </xf>
    <xf numFmtId="164" fontId="3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11" fillId="0" borderId="11" xfId="0" applyFont="1" applyFill="1" applyBorder="1"/>
    <xf numFmtId="0" fontId="11" fillId="0" borderId="12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9" fontId="12" fillId="0" borderId="15" xfId="1" applyNumberFormat="1" applyFont="1" applyFill="1" applyBorder="1" applyAlignment="1">
      <alignment horizontal="center"/>
    </xf>
    <xf numFmtId="0" fontId="11" fillId="0" borderId="16" xfId="0" applyFont="1" applyFill="1" applyBorder="1"/>
    <xf numFmtId="0" fontId="11" fillId="0" borderId="17" xfId="0" applyFont="1" applyFill="1" applyBorder="1"/>
    <xf numFmtId="0" fontId="11" fillId="0" borderId="18" xfId="0" applyFont="1" applyFill="1" applyBorder="1"/>
    <xf numFmtId="0" fontId="11" fillId="0" borderId="19" xfId="0" applyFont="1" applyFill="1" applyBorder="1"/>
    <xf numFmtId="0" fontId="11" fillId="0" borderId="20" xfId="0" applyFont="1" applyFill="1" applyBorder="1"/>
    <xf numFmtId="0" fontId="11" fillId="0" borderId="21" xfId="0" applyFont="1" applyFill="1" applyBorder="1"/>
    <xf numFmtId="164" fontId="6" fillId="0" borderId="0" xfId="0" applyNumberFormat="1" applyFont="1" applyFill="1"/>
    <xf numFmtId="0" fontId="13" fillId="3" borderId="0" xfId="0" applyFont="1" applyFill="1" applyAlignment="1">
      <alignment horizontal="left" vertical="center" wrapText="1"/>
    </xf>
    <xf numFmtId="164" fontId="3" fillId="0" borderId="0" xfId="0" applyNumberFormat="1" applyFont="1" applyFill="1" applyAlignment="1">
      <alignment horizontal="left" vertical="center" wrapText="1" indent="1"/>
    </xf>
    <xf numFmtId="164" fontId="8" fillId="0" borderId="0" xfId="0" applyNumberFormat="1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9" fontId="12" fillId="0" borderId="22" xfId="1" applyNumberFormat="1" applyFont="1" applyFill="1" applyBorder="1" applyAlignment="1">
      <alignment horizontal="center"/>
    </xf>
    <xf numFmtId="0" fontId="12" fillId="0" borderId="17" xfId="1" applyNumberFormat="1" applyFont="1" applyFill="1" applyBorder="1" applyAlignment="1">
      <alignment horizontal="center" vertical="center"/>
    </xf>
    <xf numFmtId="165" fontId="12" fillId="0" borderId="17" xfId="1" applyNumberFormat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2" fontId="12" fillId="0" borderId="24" xfId="1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</cellXfs>
  <cellStyles count="4">
    <cellStyle name="Euro" xfId="3"/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28575</xdr:rowOff>
    </xdr:from>
    <xdr:to>
      <xdr:col>8</xdr:col>
      <xdr:colOff>381000</xdr:colOff>
      <xdr:row>3</xdr:row>
      <xdr:rowOff>104775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276225" y="352425"/>
          <a:ext cx="5648325" cy="1695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ES" sz="14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Una empresa, dedicada a la venta de material de oficina, nos ha pedido que le diseñemos una hoja de Excel para el control de inventario a partir de una factura. Para ello, nos ha facilitado el listado de algunos de sus productos (TABLA 1). </a:t>
          </a:r>
        </a:p>
        <a:p>
          <a:pPr algn="l" rtl="0">
            <a:lnSpc>
              <a:spcPts val="1100"/>
            </a:lnSpc>
            <a:defRPr sz="1000"/>
          </a:pPr>
          <a:r>
            <a:rPr lang="es-ES" sz="1400" b="0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En ella podemos ver el código, descripción del producto, el precio de compra y venta, así como las unidades en stock, las unidades del stock de seguridad y la cantidad mínima de pedido.  Seguidamente, contesta a las preguntas que se realizan en la parte inferior de las tabla, rellena las tablas que hemos diseñado para la factura y el control de inventario y realiza el gráfico que se pide al final de todo. Debes contestar a las preguntas en las celdas sombreadas.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Clases/Inform&#225;tica%20IQS/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29" sqref="G29"/>
    </sheetView>
  </sheetViews>
  <sheetFormatPr baseColWidth="10" defaultRowHeight="12" x14ac:dyDescent="0.2"/>
  <cols>
    <col min="1" max="1" width="7.28515625" style="20" customWidth="1"/>
    <col min="2" max="2" width="8.85546875" style="5" customWidth="1"/>
    <col min="3" max="3" width="12" style="5" customWidth="1"/>
    <col min="4" max="4" width="10.7109375" style="5" customWidth="1"/>
    <col min="5" max="5" width="10.28515625" style="5" customWidth="1"/>
    <col min="6" max="6" width="11.140625" style="5" customWidth="1"/>
    <col min="7" max="7" width="11" style="5" customWidth="1"/>
    <col min="8" max="8" width="11.85546875" style="5" customWidth="1"/>
    <col min="9" max="9" width="14.28515625" style="5" customWidth="1"/>
    <col min="10" max="10" width="9.85546875" style="5" customWidth="1"/>
    <col min="11" max="16384" width="11.42578125" style="5"/>
  </cols>
  <sheetData>
    <row r="1" spans="1:10" ht="12.75" x14ac:dyDescent="0.2">
      <c r="A1" s="1"/>
      <c r="B1" s="2"/>
      <c r="C1" s="1"/>
      <c r="D1" s="2"/>
      <c r="E1" s="2"/>
      <c r="F1" s="2"/>
      <c r="G1" s="2"/>
      <c r="H1" s="3"/>
      <c r="I1" s="4"/>
      <c r="J1" s="4"/>
    </row>
    <row r="2" spans="1:10" ht="12.75" x14ac:dyDescent="0.2">
      <c r="A2" s="6"/>
      <c r="B2" s="7"/>
      <c r="C2" s="7"/>
      <c r="D2" s="7"/>
      <c r="E2" s="7"/>
      <c r="F2" s="7"/>
      <c r="G2" s="7"/>
      <c r="H2" s="7"/>
      <c r="I2" s="4"/>
      <c r="J2" s="4"/>
    </row>
    <row r="3" spans="1:10" ht="127.5" customHeight="1" x14ac:dyDescent="0.2">
      <c r="A3" s="34"/>
      <c r="B3" s="34"/>
      <c r="C3" s="34"/>
      <c r="D3" s="34"/>
      <c r="E3" s="34"/>
      <c r="F3" s="34"/>
      <c r="G3" s="34"/>
      <c r="H3" s="34"/>
      <c r="I3" s="4"/>
      <c r="J3" s="4"/>
    </row>
    <row r="5" spans="1:10" ht="19.5" customHeight="1" thickBot="1" x14ac:dyDescent="0.25">
      <c r="A5" s="8"/>
      <c r="B5" s="35" t="s">
        <v>0</v>
      </c>
      <c r="C5" s="35"/>
      <c r="D5" s="35"/>
      <c r="E5" s="35"/>
      <c r="F5" s="35"/>
      <c r="G5" s="35"/>
      <c r="H5" s="2"/>
      <c r="I5" s="4"/>
      <c r="J5" s="4"/>
    </row>
    <row r="6" spans="1:10" ht="19.5" customHeight="1" thickBot="1" x14ac:dyDescent="0.25">
      <c r="A6" s="8"/>
      <c r="B6" s="9"/>
      <c r="C6" s="9"/>
      <c r="D6" s="36" t="s">
        <v>1</v>
      </c>
      <c r="E6" s="37"/>
      <c r="F6" s="38"/>
      <c r="G6" s="37" t="s">
        <v>2</v>
      </c>
      <c r="H6" s="37"/>
      <c r="I6" s="37"/>
      <c r="J6" s="38"/>
    </row>
    <row r="7" spans="1:10" s="19" customFormat="1" ht="28.5" customHeight="1" thickBot="1" x14ac:dyDescent="0.25">
      <c r="A7" s="10"/>
      <c r="B7" s="11" t="s">
        <v>3</v>
      </c>
      <c r="C7" s="12" t="s">
        <v>4</v>
      </c>
      <c r="D7" s="13" t="s">
        <v>5</v>
      </c>
      <c r="E7" s="14" t="s">
        <v>6</v>
      </c>
      <c r="F7" s="15" t="s">
        <v>7</v>
      </c>
      <c r="G7" s="16" t="s">
        <v>8</v>
      </c>
      <c r="H7" s="17" t="s">
        <v>9</v>
      </c>
      <c r="I7" s="18" t="s">
        <v>10</v>
      </c>
      <c r="J7" s="42" t="s">
        <v>11</v>
      </c>
    </row>
    <row r="8" spans="1:10" ht="12.75" x14ac:dyDescent="0.2">
      <c r="B8" s="21" t="s">
        <v>12</v>
      </c>
      <c r="C8" s="22" t="s">
        <v>13</v>
      </c>
      <c r="D8" s="23">
        <v>100</v>
      </c>
      <c r="E8" s="24">
        <v>150</v>
      </c>
      <c r="F8" s="25">
        <f>(E8-D8)/D8</f>
        <v>0.5</v>
      </c>
      <c r="G8" s="26">
        <v>21</v>
      </c>
      <c r="H8" s="27">
        <v>20</v>
      </c>
      <c r="I8" s="27">
        <v>15</v>
      </c>
      <c r="J8" s="43">
        <f>H8/I8</f>
        <v>1.3333333333333333</v>
      </c>
    </row>
    <row r="9" spans="1:10" ht="12.75" x14ac:dyDescent="0.2">
      <c r="B9" s="21" t="s">
        <v>14</v>
      </c>
      <c r="C9" s="22" t="s">
        <v>15</v>
      </c>
      <c r="D9" s="21">
        <v>15</v>
      </c>
      <c r="E9" s="27">
        <v>25</v>
      </c>
      <c r="F9" s="25">
        <f t="shared" ref="F9:F17" si="0">(E9-D9)/D9</f>
        <v>0.66666666666666663</v>
      </c>
      <c r="G9" s="26">
        <v>11</v>
      </c>
      <c r="H9" s="27">
        <v>10</v>
      </c>
      <c r="I9" s="27">
        <v>40</v>
      </c>
      <c r="J9" s="43">
        <f t="shared" ref="J9:J17" si="1">H9/I9</f>
        <v>0.25</v>
      </c>
    </row>
    <row r="10" spans="1:10" ht="12.75" x14ac:dyDescent="0.2">
      <c r="B10" s="21" t="s">
        <v>16</v>
      </c>
      <c r="C10" s="22" t="s">
        <v>15</v>
      </c>
      <c r="D10" s="21">
        <v>17</v>
      </c>
      <c r="E10" s="27">
        <v>25</v>
      </c>
      <c r="F10" s="25">
        <f t="shared" si="0"/>
        <v>0.47058823529411764</v>
      </c>
      <c r="G10" s="26">
        <v>56</v>
      </c>
      <c r="H10" s="27">
        <v>25</v>
      </c>
      <c r="I10" s="27">
        <v>25</v>
      </c>
      <c r="J10" s="43">
        <f t="shared" si="1"/>
        <v>1</v>
      </c>
    </row>
    <row r="11" spans="1:10" ht="12.75" x14ac:dyDescent="0.2">
      <c r="B11" s="21" t="s">
        <v>17</v>
      </c>
      <c r="C11" s="22" t="s">
        <v>13</v>
      </c>
      <c r="D11" s="21">
        <v>120</v>
      </c>
      <c r="E11" s="27">
        <v>160</v>
      </c>
      <c r="F11" s="25">
        <f t="shared" si="0"/>
        <v>0.33333333333333331</v>
      </c>
      <c r="G11" s="26">
        <v>25</v>
      </c>
      <c r="H11" s="27">
        <v>20</v>
      </c>
      <c r="I11" s="27">
        <v>10</v>
      </c>
      <c r="J11" s="43">
        <f t="shared" si="1"/>
        <v>2</v>
      </c>
    </row>
    <row r="12" spans="1:10" ht="12.75" x14ac:dyDescent="0.2">
      <c r="B12" s="21" t="s">
        <v>18</v>
      </c>
      <c r="C12" s="22" t="s">
        <v>19</v>
      </c>
      <c r="D12" s="21">
        <v>500</v>
      </c>
      <c r="E12" s="27">
        <v>800</v>
      </c>
      <c r="F12" s="25">
        <f t="shared" si="0"/>
        <v>0.6</v>
      </c>
      <c r="G12" s="26">
        <v>20</v>
      </c>
      <c r="H12" s="27">
        <v>10</v>
      </c>
      <c r="I12" s="27">
        <v>15</v>
      </c>
      <c r="J12" s="43">
        <f t="shared" si="1"/>
        <v>0.66666666666666663</v>
      </c>
    </row>
    <row r="13" spans="1:10" ht="12.75" x14ac:dyDescent="0.2">
      <c r="B13" s="21" t="s">
        <v>20</v>
      </c>
      <c r="C13" s="22" t="s">
        <v>21</v>
      </c>
      <c r="D13" s="21">
        <v>23000</v>
      </c>
      <c r="E13" s="27">
        <v>30000</v>
      </c>
      <c r="F13" s="25">
        <f t="shared" si="0"/>
        <v>0.30434782608695654</v>
      </c>
      <c r="G13" s="26">
        <v>2</v>
      </c>
      <c r="H13" s="27">
        <v>1</v>
      </c>
      <c r="I13" s="27">
        <v>1</v>
      </c>
      <c r="J13" s="43">
        <f t="shared" si="1"/>
        <v>1</v>
      </c>
    </row>
    <row r="14" spans="1:10" ht="12.75" x14ac:dyDescent="0.2">
      <c r="B14" s="21" t="s">
        <v>22</v>
      </c>
      <c r="C14" s="22" t="s">
        <v>13</v>
      </c>
      <c r="D14" s="21">
        <v>150</v>
      </c>
      <c r="E14" s="27">
        <v>180</v>
      </c>
      <c r="F14" s="25">
        <f t="shared" si="0"/>
        <v>0.2</v>
      </c>
      <c r="G14" s="26">
        <v>25</v>
      </c>
      <c r="H14" s="27">
        <v>15</v>
      </c>
      <c r="I14" s="27">
        <v>10</v>
      </c>
      <c r="J14" s="43">
        <f t="shared" si="1"/>
        <v>1.5</v>
      </c>
    </row>
    <row r="15" spans="1:10" ht="12.75" x14ac:dyDescent="0.2">
      <c r="B15" s="21" t="s">
        <v>23</v>
      </c>
      <c r="C15" s="22" t="s">
        <v>19</v>
      </c>
      <c r="D15" s="21">
        <v>750</v>
      </c>
      <c r="E15" s="27">
        <v>950</v>
      </c>
      <c r="F15" s="25">
        <f t="shared" si="0"/>
        <v>0.26666666666666666</v>
      </c>
      <c r="G15" s="26">
        <v>15</v>
      </c>
      <c r="H15" s="27">
        <v>10</v>
      </c>
      <c r="I15" s="27">
        <v>10</v>
      </c>
      <c r="J15" s="43">
        <f t="shared" si="1"/>
        <v>1</v>
      </c>
    </row>
    <row r="16" spans="1:10" ht="12.75" x14ac:dyDescent="0.2">
      <c r="B16" s="21" t="s">
        <v>24</v>
      </c>
      <c r="C16" s="22" t="s">
        <v>21</v>
      </c>
      <c r="D16" s="21">
        <v>32000</v>
      </c>
      <c r="E16" s="27">
        <v>45000</v>
      </c>
      <c r="F16" s="25">
        <f t="shared" si="0"/>
        <v>0.40625</v>
      </c>
      <c r="G16" s="26">
        <v>3</v>
      </c>
      <c r="H16" s="27">
        <v>1</v>
      </c>
      <c r="I16" s="27">
        <v>1</v>
      </c>
      <c r="J16" s="43">
        <f t="shared" si="1"/>
        <v>1</v>
      </c>
    </row>
    <row r="17" spans="1:10" ht="13.5" thickBot="1" x14ac:dyDescent="0.25">
      <c r="B17" s="28" t="s">
        <v>25</v>
      </c>
      <c r="C17" s="29" t="s">
        <v>13</v>
      </c>
      <c r="D17" s="28">
        <v>140</v>
      </c>
      <c r="E17" s="30">
        <v>175</v>
      </c>
      <c r="F17" s="39">
        <f t="shared" si="0"/>
        <v>0.25</v>
      </c>
      <c r="G17" s="31">
        <v>13</v>
      </c>
      <c r="H17" s="30">
        <v>12</v>
      </c>
      <c r="I17" s="30">
        <v>15</v>
      </c>
      <c r="J17" s="44">
        <f t="shared" si="1"/>
        <v>0.8</v>
      </c>
    </row>
    <row r="21" spans="1:10" ht="16.5" customHeight="1" x14ac:dyDescent="0.2">
      <c r="A21" s="32"/>
      <c r="B21" s="33" t="s">
        <v>26</v>
      </c>
      <c r="C21" s="33"/>
      <c r="D21" s="33"/>
      <c r="E21" s="33"/>
      <c r="F21" s="33"/>
      <c r="G21" s="40">
        <f>SUM(G8:G17)</f>
        <v>191</v>
      </c>
    </row>
    <row r="22" spans="1:10" ht="15.75" customHeight="1" x14ac:dyDescent="0.2">
      <c r="A22" s="32"/>
      <c r="B22" s="33" t="s">
        <v>27</v>
      </c>
      <c r="C22" s="33"/>
      <c r="D22" s="33"/>
      <c r="E22" s="33"/>
      <c r="F22" s="33"/>
      <c r="G22" s="40">
        <f>COUNTIF(C8:C17,"Diskette")</f>
        <v>4</v>
      </c>
    </row>
    <row r="23" spans="1:10" ht="17.25" customHeight="1" x14ac:dyDescent="0.2">
      <c r="A23" s="32"/>
      <c r="B23" s="33" t="s">
        <v>31</v>
      </c>
      <c r="C23" s="33"/>
      <c r="D23" s="33"/>
      <c r="E23" s="33"/>
      <c r="F23" s="33"/>
      <c r="G23" s="41">
        <f>SMALL(D8:D17,3)</f>
        <v>100</v>
      </c>
    </row>
    <row r="24" spans="1:10" ht="16.5" customHeight="1" x14ac:dyDescent="0.2">
      <c r="A24" s="32"/>
      <c r="B24" s="33" t="s">
        <v>32</v>
      </c>
      <c r="C24" s="33"/>
      <c r="D24" s="33"/>
      <c r="E24" s="33"/>
      <c r="F24" s="33"/>
      <c r="G24" s="41">
        <f>LARGE(E8:E17,2)</f>
        <v>30000</v>
      </c>
    </row>
    <row r="25" spans="1:10" ht="15.75" customHeight="1" x14ac:dyDescent="0.2">
      <c r="A25" s="32"/>
      <c r="B25" s="33" t="s">
        <v>33</v>
      </c>
      <c r="C25" s="33"/>
      <c r="D25" s="33"/>
      <c r="E25" s="33"/>
      <c r="F25" s="33"/>
      <c r="G25" s="41">
        <f>AVERAGEIF(C8:C17,"Folios",E8:E17)</f>
        <v>875</v>
      </c>
    </row>
    <row r="26" spans="1:10" ht="16.5" customHeight="1" x14ac:dyDescent="0.2">
      <c r="A26" s="32"/>
      <c r="B26" s="33" t="s">
        <v>34</v>
      </c>
      <c r="C26" s="33"/>
      <c r="D26" s="33"/>
      <c r="E26" s="33"/>
      <c r="F26" s="33"/>
      <c r="G26" s="41">
        <f>AVERAGEIF(C8:C17,"Folios",D8:D17)</f>
        <v>625</v>
      </c>
    </row>
    <row r="27" spans="1:10" ht="15" customHeight="1" x14ac:dyDescent="0.2">
      <c r="A27" s="32"/>
      <c r="B27" s="33" t="s">
        <v>28</v>
      </c>
      <c r="C27" s="33"/>
      <c r="D27" s="33"/>
      <c r="E27" s="33"/>
      <c r="F27" s="33"/>
      <c r="G27" s="40">
        <f>SUMIF(C8:C17,"Impresora",G8:G17)</f>
        <v>5</v>
      </c>
    </row>
    <row r="28" spans="1:10" ht="25.5" customHeight="1" x14ac:dyDescent="0.2">
      <c r="A28" s="32"/>
      <c r="B28" s="33" t="s">
        <v>29</v>
      </c>
      <c r="C28" s="33"/>
      <c r="D28" s="33"/>
      <c r="E28" s="33"/>
      <c r="F28" s="33"/>
      <c r="G28" s="40" t="str">
        <f>INDEX(B8:F17,MATCH(MAX(F8:F17),F8:F17,0),1)</f>
        <v>A45</v>
      </c>
    </row>
    <row r="29" spans="1:10" ht="24.75" customHeight="1" x14ac:dyDescent="0.2">
      <c r="A29" s="32"/>
      <c r="B29" s="33" t="s">
        <v>30</v>
      </c>
      <c r="C29" s="33"/>
      <c r="D29" s="33"/>
      <c r="E29" s="33"/>
      <c r="F29" s="33"/>
      <c r="G29" s="40">
        <f>COUNTIF(J8:J17,"&lt;=1")</f>
        <v>7</v>
      </c>
    </row>
  </sheetData>
  <mergeCells count="13">
    <mergeCell ref="B28:F28"/>
    <mergeCell ref="B29:F29"/>
    <mergeCell ref="B23:F23"/>
    <mergeCell ref="B24:F24"/>
    <mergeCell ref="B25:F25"/>
    <mergeCell ref="B26:F26"/>
    <mergeCell ref="B27:F27"/>
    <mergeCell ref="B22:F22"/>
    <mergeCell ref="A3:H3"/>
    <mergeCell ref="B5:G5"/>
    <mergeCell ref="D6:F6"/>
    <mergeCell ref="G6:J6"/>
    <mergeCell ref="B21:F21"/>
  </mergeCells>
  <pageMargins left="0.23622047244094491" right="0.75" top="0.23622047244094491" bottom="1" header="0" footer="0"/>
  <pageSetup paperSize="9" orientation="portrait" horizontalDpi="200" verticalDpi="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EMCAN</dc:creator>
  <cp:lastModifiedBy>Miguel</cp:lastModifiedBy>
  <dcterms:created xsi:type="dcterms:W3CDTF">2017-06-30T10:57:03Z</dcterms:created>
  <dcterms:modified xsi:type="dcterms:W3CDTF">2019-11-04T13:06:01Z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3e6a0302-39b4-4aa9-8183-363be6794e4c</vt:lpwstr>
  </property>
</Properties>
</file>