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guel\Documents\POO\m1\"/>
    </mc:Choice>
  </mc:AlternateContent>
  <bookViews>
    <workbookView xWindow="0" yWindow="0" windowWidth="28800" windowHeight="12330" activeTab="2"/>
  </bookViews>
  <sheets>
    <sheet name="Hoja1" sheetId="4" r:id="rId1"/>
    <sheet name="Hoja2" sheetId="2" r:id="rId2"/>
    <sheet name="Hoja3" sheetId="5" r:id="rId3"/>
  </sheets>
  <definedNames>
    <definedName name="Apellido1">Hoja2!$B$3:$B$61</definedName>
    <definedName name="Apellido2">Hoja2!$C$3:$C$61</definedName>
    <definedName name="DNI">Hoja2!$A$4:$A$61</definedName>
  </definedNames>
  <calcPr calcId="162913"/>
</workbook>
</file>

<file path=xl/calcChain.xml><?xml version="1.0" encoding="utf-8"?>
<calcChain xmlns="http://schemas.openxmlformats.org/spreadsheetml/2006/main">
  <c r="C2" i="5" l="1"/>
  <c r="C10" i="5"/>
  <c r="C9" i="5"/>
  <c r="C8" i="5"/>
  <c r="C7" i="5"/>
  <c r="C6" i="5"/>
  <c r="C5" i="5"/>
  <c r="C4" i="5"/>
  <c r="C3" i="5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4" i="2"/>
</calcChain>
</file>

<file path=xl/sharedStrings.xml><?xml version="1.0" encoding="utf-8"?>
<sst xmlns="http://schemas.openxmlformats.org/spreadsheetml/2006/main" count="311" uniqueCount="184">
  <si>
    <t>Titulado Superior y Director</t>
  </si>
  <si>
    <t>I</t>
  </si>
  <si>
    <t>Titulado Medio o Diplomado</t>
  </si>
  <si>
    <t>II</t>
  </si>
  <si>
    <t>Jefe Superior</t>
  </si>
  <si>
    <t>III</t>
  </si>
  <si>
    <t>Jefe de Oficina</t>
  </si>
  <si>
    <t>Contable</t>
  </si>
  <si>
    <t>Oficial de Primera Administrativo</t>
  </si>
  <si>
    <t>IV</t>
  </si>
  <si>
    <t>Administrativo/ Oficial de 2ª</t>
  </si>
  <si>
    <t>Auxiliar Administrativo</t>
  </si>
  <si>
    <t>V</t>
  </si>
  <si>
    <t>Telefonista</t>
  </si>
  <si>
    <t>VI</t>
  </si>
  <si>
    <t>Ordenanza/ Tramitador</t>
  </si>
  <si>
    <t>Grabador</t>
  </si>
  <si>
    <t>CABRERA</t>
  </si>
  <si>
    <t>AREAL</t>
  </si>
  <si>
    <t>MARIA CARMEN</t>
  </si>
  <si>
    <t>MONEDERO</t>
  </si>
  <si>
    <t>ALVAREZ</t>
  </si>
  <si>
    <t>ISABEL</t>
  </si>
  <si>
    <t>PABLO</t>
  </si>
  <si>
    <t>VICENTE</t>
  </si>
  <si>
    <t>ALBERTO</t>
  </si>
  <si>
    <t>ESTEVE</t>
  </si>
  <si>
    <t>RODRIGUEZ</t>
  </si>
  <si>
    <t>FRANCESC MARC</t>
  </si>
  <si>
    <t>DAUDEN</t>
  </si>
  <si>
    <t>PITARCH</t>
  </si>
  <si>
    <t>MARIA TERESA</t>
  </si>
  <si>
    <t>BARRERA</t>
  </si>
  <si>
    <t>GUAL</t>
  </si>
  <si>
    <t>DOLORES</t>
  </si>
  <si>
    <t>GARCIA</t>
  </si>
  <si>
    <t>BARRACHINA</t>
  </si>
  <si>
    <t>PILAR</t>
  </si>
  <si>
    <t>POZO</t>
  </si>
  <si>
    <t>LEON</t>
  </si>
  <si>
    <t>VICTORIA EUGENIA</t>
  </si>
  <si>
    <t>DENIA</t>
  </si>
  <si>
    <t>ALLEPUZ</t>
  </si>
  <si>
    <t>CARLOS RAFAEL</t>
  </si>
  <si>
    <t>DOSDA</t>
  </si>
  <si>
    <t>PERIS</t>
  </si>
  <si>
    <t>VICENT JOAN</t>
  </si>
  <si>
    <t>BARBERA</t>
  </si>
  <si>
    <t>NASPLEDA</t>
  </si>
  <si>
    <t>TOMAS</t>
  </si>
  <si>
    <t>RUBERT</t>
  </si>
  <si>
    <t>PORCAR</t>
  </si>
  <si>
    <t>BEGOÑA</t>
  </si>
  <si>
    <t>APARICIO</t>
  </si>
  <si>
    <t>MARTIN</t>
  </si>
  <si>
    <t>ANGELES</t>
  </si>
  <si>
    <t>CARCELLER</t>
  </si>
  <si>
    <t>PIQUER</t>
  </si>
  <si>
    <t>MARGARITA</t>
  </si>
  <si>
    <t>GRANELL</t>
  </si>
  <si>
    <t>ROMERO</t>
  </si>
  <si>
    <t>JUAN CARLOS</t>
  </si>
  <si>
    <t>LORENZO</t>
  </si>
  <si>
    <t>AGOST</t>
  </si>
  <si>
    <t>MIRAVET</t>
  </si>
  <si>
    <t>NEBOT</t>
  </si>
  <si>
    <t>JOAQUIN</t>
  </si>
  <si>
    <t>VILLENA</t>
  </si>
  <si>
    <t>MORERA</t>
  </si>
  <si>
    <t>VAQUER</t>
  </si>
  <si>
    <t>MONTAÑES</t>
  </si>
  <si>
    <t>MIGUEL ANGEL</t>
  </si>
  <si>
    <t>ALARCON</t>
  </si>
  <si>
    <t>APARICI</t>
  </si>
  <si>
    <t>SEBASTIAN</t>
  </si>
  <si>
    <t>EDO</t>
  </si>
  <si>
    <t>JESUS</t>
  </si>
  <si>
    <t>SALVADOR</t>
  </si>
  <si>
    <t>LUIS MIGUEL</t>
  </si>
  <si>
    <t>DAVID</t>
  </si>
  <si>
    <t>RIOS</t>
  </si>
  <si>
    <t>ABELLA</t>
  </si>
  <si>
    <t>GEMA</t>
  </si>
  <si>
    <t>ADELANTADO</t>
  </si>
  <si>
    <t>FERRANDO</t>
  </si>
  <si>
    <t>JORGE</t>
  </si>
  <si>
    <t>MARTINEZ</t>
  </si>
  <si>
    <t>VICENT</t>
  </si>
  <si>
    <t>VALLES</t>
  </si>
  <si>
    <t>ALENDE</t>
  </si>
  <si>
    <t>ALEJANDRA</t>
  </si>
  <si>
    <t>ARCHELOS</t>
  </si>
  <si>
    <t>ALVARO</t>
  </si>
  <si>
    <t>JULIA</t>
  </si>
  <si>
    <t>MORENO</t>
  </si>
  <si>
    <t>OSCAR</t>
  </si>
  <si>
    <t>SIXTO</t>
  </si>
  <si>
    <t>LOPEZ</t>
  </si>
  <si>
    <t>ELIAS</t>
  </si>
  <si>
    <t>PASTOR</t>
  </si>
  <si>
    <t>JOSE ENRIQUE</t>
  </si>
  <si>
    <t>ZAHONERO</t>
  </si>
  <si>
    <t>GISBERT</t>
  </si>
  <si>
    <t>VILAPLANA</t>
  </si>
  <si>
    <t>M.CARMEN</t>
  </si>
  <si>
    <t>SAGURA</t>
  </si>
  <si>
    <t>VALIENTE</t>
  </si>
  <si>
    <t>DEAMPARADOS</t>
  </si>
  <si>
    <t>ALFONSO</t>
  </si>
  <si>
    <t>CASARES</t>
  </si>
  <si>
    <t>VIVO</t>
  </si>
  <si>
    <t>MARIA JOSE</t>
  </si>
  <si>
    <t>CUCALA</t>
  </si>
  <si>
    <t>DEVIS</t>
  </si>
  <si>
    <t>ESTHER</t>
  </si>
  <si>
    <t>GIL</t>
  </si>
  <si>
    <t>DE QUESADA</t>
  </si>
  <si>
    <t>VICTORIA</t>
  </si>
  <si>
    <t>BAYO</t>
  </si>
  <si>
    <t>TORRES</t>
  </si>
  <si>
    <t>MARIA DOLORES</t>
  </si>
  <si>
    <t>MURCIANO</t>
  </si>
  <si>
    <t>MARCO</t>
  </si>
  <si>
    <t>ESPERANZA</t>
  </si>
  <si>
    <t>FERRANDIS</t>
  </si>
  <si>
    <t>DE LA ASUNCION</t>
  </si>
  <si>
    <t>JULIO</t>
  </si>
  <si>
    <t>TORREMOCHA</t>
  </si>
  <si>
    <t>BARROFET</t>
  </si>
  <si>
    <t>NIEVES</t>
  </si>
  <si>
    <t>SOLER</t>
  </si>
  <si>
    <t>ANA MARIA</t>
  </si>
  <si>
    <t>CASTEL</t>
  </si>
  <si>
    <t>SANCHEZ</t>
  </si>
  <si>
    <t>ARACELI</t>
  </si>
  <si>
    <t>MARTI</t>
  </si>
  <si>
    <t>TARIN</t>
  </si>
  <si>
    <t>FERNANDO DAVID</t>
  </si>
  <si>
    <t>BELENGUER</t>
  </si>
  <si>
    <t>FRANCISCO</t>
  </si>
  <si>
    <t>CARDA</t>
  </si>
  <si>
    <t>GALLEGO</t>
  </si>
  <si>
    <t>BAUTISTA</t>
  </si>
  <si>
    <t>PLAZA</t>
  </si>
  <si>
    <t>RUFINA</t>
  </si>
  <si>
    <t>GOMEZ</t>
  </si>
  <si>
    <t>FERRANDIZ</t>
  </si>
  <si>
    <t>JOSE VICENTE</t>
  </si>
  <si>
    <t>MARIA AMPARO</t>
  </si>
  <si>
    <t>ROSA</t>
  </si>
  <si>
    <t>DIAZ</t>
  </si>
  <si>
    <t>VICENTE MANUEL</t>
  </si>
  <si>
    <t>DELGADO</t>
  </si>
  <si>
    <t>PINO</t>
  </si>
  <si>
    <t>BELLVER</t>
  </si>
  <si>
    <t>ANA</t>
  </si>
  <si>
    <t>MAYOR</t>
  </si>
  <si>
    <t>MORANT</t>
  </si>
  <si>
    <t>JOSE ANDRES</t>
  </si>
  <si>
    <t>GIRONES</t>
  </si>
  <si>
    <t>BORRAS</t>
  </si>
  <si>
    <t>MARIA</t>
  </si>
  <si>
    <t>JOVER</t>
  </si>
  <si>
    <t>DNI</t>
  </si>
  <si>
    <t>Nombre</t>
  </si>
  <si>
    <t>Categoria</t>
  </si>
  <si>
    <t>Comisiones</t>
  </si>
  <si>
    <t>Apellido1</t>
  </si>
  <si>
    <t>Apellido2</t>
  </si>
  <si>
    <t>Nivel</t>
  </si>
  <si>
    <t>Grupo</t>
  </si>
  <si>
    <t>Base</t>
  </si>
  <si>
    <t>Complemento</t>
  </si>
  <si>
    <t>Transporte</t>
  </si>
  <si>
    <t>Total</t>
  </si>
  <si>
    <t>Numero total de empleados</t>
  </si>
  <si>
    <t>Numero de Auxiliares administrativos</t>
  </si>
  <si>
    <t>Suma total de todos los totales percibidos</t>
  </si>
  <si>
    <t>Contar los totales percibidos que superan las
200.000 pesetas</t>
  </si>
  <si>
    <t>Porcentaje de trabajadores que perciben
menos de 200.000 pesetas</t>
  </si>
  <si>
    <t>Contar el numero de Jefes de cualquier tipo</t>
  </si>
  <si>
    <t>Suma de los totales percibidos por los jefes
de oficina</t>
  </si>
  <si>
    <t>Promedio de las comisiones</t>
  </si>
  <si>
    <t>Numero de empleados que perciben alguna
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</si>
</sst>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0" applyFont="1" applyFill="1" applyBorder="1" applyAlignment="1">
      <alignment horizontal="justify" vertical="top"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3" fontId="1" fillId="0" borderId="1" xfId="0" applyNumberFormat="1" applyFont="1" applyBorder="1"/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3" fontId="1" fillId="0" borderId="1" xfId="0" applyNumberFormat="1" applyFont="1" applyFill="1" applyBorder="1" applyAlignment="1">
      <alignment horizontal="right" vertical="top" wrapText="1"/>
    </xf>
    <xf numFmtId="3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0" fillId="0" borderId="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6" xfId="1" applyNumberFormat="1" applyFont="1" applyBorder="1" applyAlignment="1">
      <alignment horizontal="left" indent="2"/>
    </xf>
    <xf numFmtId="9" fontId="0" fillId="0" borderId="6" xfId="2" applyFont="1" applyBorder="1" applyAlignment="1">
      <alignment horizontal="left" indent="2"/>
    </xf>
    <xf numFmtId="2" fontId="0" fillId="0" borderId="6" xfId="0" applyNumberFormat="1" applyBorder="1" applyAlignment="1">
      <alignment horizontal="left" indent="2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62"/>
  <sheetViews>
    <sheetView topLeftCell="A19" workbookViewId="0">
      <selection activeCell="A3" sqref="A3:A61"/>
    </sheetView>
  </sheetViews>
  <sheetFormatPr baseColWidth="10" defaultRowHeight="12.75" x14ac:dyDescent="0.2"/>
  <cols>
    <col min="1" max="2" width="15.140625" style="2" customWidth="1"/>
    <col min="3" max="3" width="22.85546875" style="2" customWidth="1"/>
    <col min="4" max="4" width="19.85546875" style="2" customWidth="1"/>
    <col min="5" max="5" width="30.28515625" style="2" customWidth="1"/>
    <col min="6" max="6" width="6" style="8" customWidth="1"/>
    <col min="7" max="7" width="7.5703125" style="8" customWidth="1"/>
    <col min="8" max="8" width="11.42578125" style="2"/>
    <col min="9" max="9" width="15.5703125" style="2" customWidth="1"/>
    <col min="10" max="10" width="14.140625" style="2" customWidth="1"/>
    <col min="11" max="11" width="15.42578125" style="2" customWidth="1"/>
    <col min="12" max="12" width="15.85546875" style="2" customWidth="1"/>
    <col min="13" max="16" width="11.42578125" style="2"/>
    <col min="19" max="16384" width="11.42578125" style="2"/>
  </cols>
  <sheetData>
    <row r="3" spans="1:18" x14ac:dyDescent="0.2">
      <c r="A3" s="3" t="s">
        <v>163</v>
      </c>
      <c r="B3" s="3" t="s">
        <v>167</v>
      </c>
      <c r="C3" s="3" t="s">
        <v>168</v>
      </c>
      <c r="D3" s="3" t="s">
        <v>164</v>
      </c>
      <c r="E3" s="3" t="s">
        <v>165</v>
      </c>
      <c r="F3" s="6" t="s">
        <v>169</v>
      </c>
      <c r="G3" s="6" t="s">
        <v>170</v>
      </c>
      <c r="H3" s="5" t="s">
        <v>171</v>
      </c>
      <c r="I3" s="5" t="s">
        <v>172</v>
      </c>
      <c r="J3" s="5" t="s">
        <v>166</v>
      </c>
      <c r="K3" s="5" t="s">
        <v>173</v>
      </c>
      <c r="L3" s="12" t="s">
        <v>174</v>
      </c>
    </row>
    <row r="4" spans="1:18" x14ac:dyDescent="0.2">
      <c r="A4" s="4">
        <v>18989477</v>
      </c>
      <c r="B4" s="4" t="s">
        <v>83</v>
      </c>
      <c r="C4" s="4" t="s">
        <v>84</v>
      </c>
      <c r="D4" s="4" t="s">
        <v>85</v>
      </c>
      <c r="E4" s="1" t="s">
        <v>4</v>
      </c>
      <c r="F4" s="9">
        <v>15</v>
      </c>
      <c r="G4" s="5" t="s">
        <v>5</v>
      </c>
      <c r="H4" s="10">
        <v>148294</v>
      </c>
      <c r="I4" s="7">
        <v>75000</v>
      </c>
      <c r="J4" s="7">
        <v>26954</v>
      </c>
      <c r="K4" s="7">
        <v>75000</v>
      </c>
      <c r="L4" s="7">
        <f>SUM(H4:K4)</f>
        <v>325248</v>
      </c>
    </row>
    <row r="5" spans="1:18" x14ac:dyDescent="0.2">
      <c r="A5" s="4">
        <v>18965399</v>
      </c>
      <c r="B5" s="4" t="s">
        <v>63</v>
      </c>
      <c r="C5" s="4" t="s">
        <v>64</v>
      </c>
      <c r="D5" s="4" t="s">
        <v>19</v>
      </c>
      <c r="E5" s="1" t="s">
        <v>7</v>
      </c>
      <c r="F5" s="9">
        <v>11</v>
      </c>
      <c r="G5" s="9" t="s">
        <v>5</v>
      </c>
      <c r="H5" s="10">
        <v>134199</v>
      </c>
      <c r="I5" s="7">
        <v>35750</v>
      </c>
      <c r="J5" s="7">
        <v>0</v>
      </c>
      <c r="K5" s="7">
        <v>75000</v>
      </c>
      <c r="L5" s="7">
        <f t="shared" ref="L5:L61" si="0">SUM(H5:K5)</f>
        <v>244949</v>
      </c>
    </row>
    <row r="6" spans="1:18" x14ac:dyDescent="0.2">
      <c r="A6" s="4">
        <v>18975385</v>
      </c>
      <c r="B6" s="4" t="s">
        <v>72</v>
      </c>
      <c r="C6" s="4" t="s">
        <v>73</v>
      </c>
      <c r="D6" s="4" t="s">
        <v>23</v>
      </c>
      <c r="E6" s="1" t="s">
        <v>11</v>
      </c>
      <c r="F6" s="9">
        <v>4</v>
      </c>
      <c r="G6" s="9" t="s">
        <v>12</v>
      </c>
      <c r="H6" s="10">
        <v>99522</v>
      </c>
      <c r="I6" s="7">
        <v>23435</v>
      </c>
      <c r="J6" s="7">
        <v>0</v>
      </c>
      <c r="K6" s="7">
        <v>75000</v>
      </c>
      <c r="L6" s="7">
        <f t="shared" si="0"/>
        <v>197957</v>
      </c>
    </row>
    <row r="7" spans="1:18" x14ac:dyDescent="0.2">
      <c r="A7" s="4">
        <v>18955034</v>
      </c>
      <c r="B7" s="4" t="s">
        <v>53</v>
      </c>
      <c r="C7" s="4" t="s">
        <v>54</v>
      </c>
      <c r="D7" s="4" t="s">
        <v>55</v>
      </c>
      <c r="E7" s="1" t="s">
        <v>6</v>
      </c>
      <c r="F7" s="9">
        <v>12</v>
      </c>
      <c r="G7" s="5" t="s">
        <v>5</v>
      </c>
      <c r="H7" s="10">
        <v>138006</v>
      </c>
      <c r="I7" s="7">
        <v>45249</v>
      </c>
      <c r="J7" s="7">
        <v>12456</v>
      </c>
      <c r="K7" s="7">
        <v>75000</v>
      </c>
      <c r="L7" s="7">
        <f t="shared" si="0"/>
        <v>270711</v>
      </c>
    </row>
    <row r="8" spans="1:18" x14ac:dyDescent="0.2">
      <c r="A8" s="4">
        <v>19011755</v>
      </c>
      <c r="B8" s="4" t="s">
        <v>91</v>
      </c>
      <c r="C8" s="4" t="s">
        <v>92</v>
      </c>
      <c r="D8" s="4" t="s">
        <v>93</v>
      </c>
      <c r="E8" s="1" t="s">
        <v>13</v>
      </c>
      <c r="F8" s="9">
        <v>1</v>
      </c>
      <c r="G8" s="3" t="s">
        <v>14</v>
      </c>
      <c r="H8" s="10">
        <v>93812</v>
      </c>
      <c r="I8" s="7">
        <v>14500</v>
      </c>
      <c r="J8" s="7">
        <v>0</v>
      </c>
      <c r="K8" s="7">
        <v>75000</v>
      </c>
      <c r="L8" s="7">
        <f t="shared" si="0"/>
        <v>183312</v>
      </c>
    </row>
    <row r="9" spans="1:18" x14ac:dyDescent="0.2">
      <c r="A9" s="4">
        <v>18952168</v>
      </c>
      <c r="B9" s="4" t="s">
        <v>47</v>
      </c>
      <c r="C9" s="4" t="s">
        <v>48</v>
      </c>
      <c r="D9" s="4" t="s">
        <v>49</v>
      </c>
      <c r="E9" s="1" t="s">
        <v>11</v>
      </c>
      <c r="F9" s="9">
        <v>4</v>
      </c>
      <c r="G9" s="9" t="s">
        <v>12</v>
      </c>
      <c r="H9" s="10">
        <v>99522</v>
      </c>
      <c r="I9" s="7">
        <v>50648</v>
      </c>
      <c r="J9" s="7">
        <v>0</v>
      </c>
      <c r="K9" s="7">
        <v>75000</v>
      </c>
      <c r="L9" s="7">
        <f t="shared" si="0"/>
        <v>225170</v>
      </c>
    </row>
    <row r="10" spans="1:18" x14ac:dyDescent="0.2">
      <c r="A10" s="4">
        <v>18891170</v>
      </c>
      <c r="B10" s="4" t="s">
        <v>32</v>
      </c>
      <c r="C10" s="4" t="s">
        <v>33</v>
      </c>
      <c r="D10" s="4" t="s">
        <v>34</v>
      </c>
      <c r="E10" s="1" t="s">
        <v>10</v>
      </c>
      <c r="F10" s="9">
        <v>7</v>
      </c>
      <c r="G10" s="9" t="s">
        <v>9</v>
      </c>
      <c r="H10" s="10">
        <v>113341</v>
      </c>
      <c r="I10" s="7">
        <v>23435</v>
      </c>
      <c r="J10" s="7">
        <v>0</v>
      </c>
      <c r="K10" s="7">
        <v>75000</v>
      </c>
      <c r="L10" s="7">
        <f t="shared" si="0"/>
        <v>211776</v>
      </c>
    </row>
    <row r="11" spans="1:18" x14ac:dyDescent="0.2">
      <c r="A11" s="4">
        <v>19890943</v>
      </c>
      <c r="B11" s="4" t="s">
        <v>142</v>
      </c>
      <c r="C11" s="4" t="s">
        <v>143</v>
      </c>
      <c r="D11" s="4" t="s">
        <v>144</v>
      </c>
      <c r="E11" s="1" t="s">
        <v>15</v>
      </c>
      <c r="F11" s="9">
        <v>2</v>
      </c>
      <c r="G11" s="3" t="s">
        <v>14</v>
      </c>
      <c r="H11" s="10">
        <v>96755</v>
      </c>
      <c r="I11" s="7">
        <v>8950</v>
      </c>
      <c r="J11" s="7">
        <v>0</v>
      </c>
      <c r="K11" s="7">
        <v>75000</v>
      </c>
      <c r="L11" s="7">
        <f t="shared" si="0"/>
        <v>180705</v>
      </c>
    </row>
    <row r="12" spans="1:18" x14ac:dyDescent="0.2">
      <c r="A12" s="4">
        <v>19841207</v>
      </c>
      <c r="B12" s="4" t="s">
        <v>118</v>
      </c>
      <c r="C12" s="4" t="s">
        <v>119</v>
      </c>
      <c r="D12" s="4" t="s">
        <v>120</v>
      </c>
      <c r="E12" s="1" t="s">
        <v>2</v>
      </c>
      <c r="F12" s="9">
        <v>16</v>
      </c>
      <c r="G12" s="9" t="s">
        <v>3</v>
      </c>
      <c r="H12" s="10">
        <v>157967</v>
      </c>
      <c r="I12" s="7">
        <v>59000</v>
      </c>
      <c r="J12" s="7">
        <v>39852</v>
      </c>
      <c r="K12" s="7">
        <v>75000</v>
      </c>
      <c r="L12" s="7">
        <f t="shared" si="0"/>
        <v>331819</v>
      </c>
      <c r="M12"/>
      <c r="N12"/>
      <c r="Q12" s="2"/>
      <c r="R12" s="2"/>
    </row>
    <row r="13" spans="1:18" x14ac:dyDescent="0.2">
      <c r="A13" s="4">
        <v>19882534</v>
      </c>
      <c r="B13" s="4" t="s">
        <v>138</v>
      </c>
      <c r="C13" s="4" t="s">
        <v>27</v>
      </c>
      <c r="D13" s="4" t="s">
        <v>139</v>
      </c>
      <c r="E13" s="1" t="s">
        <v>0</v>
      </c>
      <c r="F13" s="9">
        <v>17</v>
      </c>
      <c r="G13" s="3" t="s">
        <v>1</v>
      </c>
      <c r="H13" s="10">
        <v>177712</v>
      </c>
      <c r="I13" s="7">
        <v>85620</v>
      </c>
      <c r="J13" s="7">
        <v>57412</v>
      </c>
      <c r="K13" s="7">
        <v>75000</v>
      </c>
      <c r="L13" s="7">
        <f t="shared" si="0"/>
        <v>395744</v>
      </c>
      <c r="M13"/>
      <c r="N13"/>
      <c r="Q13" s="2"/>
      <c r="R13" s="2"/>
    </row>
    <row r="14" spans="1:18" x14ac:dyDescent="0.2">
      <c r="A14" s="4">
        <v>11949380</v>
      </c>
      <c r="B14" s="4" t="s">
        <v>17</v>
      </c>
      <c r="C14" s="4" t="s">
        <v>18</v>
      </c>
      <c r="D14" s="4" t="s">
        <v>19</v>
      </c>
      <c r="E14" s="1" t="s">
        <v>13</v>
      </c>
      <c r="F14" s="9">
        <v>1</v>
      </c>
      <c r="G14" s="3" t="s">
        <v>14</v>
      </c>
      <c r="H14" s="10">
        <v>93812</v>
      </c>
      <c r="I14" s="7">
        <v>14500</v>
      </c>
      <c r="J14" s="7">
        <v>0</v>
      </c>
      <c r="K14" s="7">
        <v>75000</v>
      </c>
      <c r="L14" s="7">
        <f t="shared" si="0"/>
        <v>183312</v>
      </c>
      <c r="M14"/>
      <c r="N14"/>
      <c r="Q14" s="2"/>
      <c r="R14" s="2"/>
    </row>
    <row r="15" spans="1:18" x14ac:dyDescent="0.2">
      <c r="A15" s="4">
        <v>18957801</v>
      </c>
      <c r="B15" s="4" t="s">
        <v>56</v>
      </c>
      <c r="C15" s="4" t="s">
        <v>57</v>
      </c>
      <c r="D15" s="4" t="s">
        <v>58</v>
      </c>
      <c r="E15" s="1" t="s">
        <v>6</v>
      </c>
      <c r="F15" s="9">
        <v>12</v>
      </c>
      <c r="G15" s="5" t="s">
        <v>5</v>
      </c>
      <c r="H15" s="10">
        <v>138006</v>
      </c>
      <c r="I15" s="7">
        <v>35750</v>
      </c>
      <c r="J15" s="7">
        <v>16832</v>
      </c>
      <c r="K15" s="7">
        <v>75000</v>
      </c>
      <c r="L15" s="7">
        <f t="shared" si="0"/>
        <v>265588</v>
      </c>
      <c r="M15"/>
      <c r="N15"/>
      <c r="Q15" s="2"/>
      <c r="R15" s="2"/>
    </row>
    <row r="16" spans="1:18" x14ac:dyDescent="0.2">
      <c r="A16" s="4">
        <v>19884224</v>
      </c>
      <c r="B16" s="4" t="s">
        <v>140</v>
      </c>
      <c r="C16" s="4" t="s">
        <v>141</v>
      </c>
      <c r="D16" s="4" t="s">
        <v>131</v>
      </c>
      <c r="E16" s="1" t="s">
        <v>11</v>
      </c>
      <c r="F16" s="9">
        <v>4</v>
      </c>
      <c r="G16" s="9" t="s">
        <v>12</v>
      </c>
      <c r="H16" s="10">
        <v>99522</v>
      </c>
      <c r="I16" s="7">
        <v>24662</v>
      </c>
      <c r="J16" s="7">
        <v>0</v>
      </c>
      <c r="K16" s="7">
        <v>75000</v>
      </c>
      <c r="L16" s="7">
        <f t="shared" si="0"/>
        <v>199184</v>
      </c>
      <c r="M16"/>
      <c r="N16"/>
      <c r="Q16" s="2"/>
      <c r="R16" s="2"/>
    </row>
    <row r="17" spans="1:18" x14ac:dyDescent="0.2">
      <c r="A17" s="4">
        <v>19837391</v>
      </c>
      <c r="B17" s="4" t="s">
        <v>109</v>
      </c>
      <c r="C17" s="4" t="s">
        <v>110</v>
      </c>
      <c r="D17" s="4" t="s">
        <v>111</v>
      </c>
      <c r="E17" s="1" t="s">
        <v>15</v>
      </c>
      <c r="F17" s="9">
        <v>2</v>
      </c>
      <c r="G17" s="3" t="s">
        <v>14</v>
      </c>
      <c r="H17" s="10">
        <v>96755</v>
      </c>
      <c r="I17" s="7">
        <v>8950</v>
      </c>
      <c r="J17" s="7">
        <v>0</v>
      </c>
      <c r="K17" s="7">
        <v>75000</v>
      </c>
      <c r="L17" s="7">
        <f t="shared" si="0"/>
        <v>180705</v>
      </c>
      <c r="M17"/>
      <c r="N17"/>
      <c r="Q17" s="2"/>
      <c r="R17" s="2"/>
    </row>
    <row r="18" spans="1:18" x14ac:dyDescent="0.2">
      <c r="A18" s="4">
        <v>19861799</v>
      </c>
      <c r="B18" s="4" t="s">
        <v>132</v>
      </c>
      <c r="C18" s="4" t="s">
        <v>133</v>
      </c>
      <c r="D18" s="4" t="s">
        <v>134</v>
      </c>
      <c r="E18" s="1" t="s">
        <v>11</v>
      </c>
      <c r="F18" s="9">
        <v>4</v>
      </c>
      <c r="G18" s="9" t="s">
        <v>12</v>
      </c>
      <c r="H18" s="10">
        <v>99522</v>
      </c>
      <c r="I18" s="7">
        <v>24662</v>
      </c>
      <c r="J18" s="7">
        <v>0</v>
      </c>
      <c r="K18" s="7">
        <v>75000</v>
      </c>
      <c r="L18" s="7">
        <f t="shared" si="0"/>
        <v>199184</v>
      </c>
      <c r="M18"/>
      <c r="N18"/>
      <c r="Q18" s="2"/>
      <c r="R18" s="2"/>
    </row>
    <row r="19" spans="1:18" x14ac:dyDescent="0.2">
      <c r="A19" s="4">
        <v>19837418</v>
      </c>
      <c r="B19" s="4" t="s">
        <v>112</v>
      </c>
      <c r="C19" s="4" t="s">
        <v>113</v>
      </c>
      <c r="D19" s="4" t="s">
        <v>114</v>
      </c>
      <c r="E19" s="1" t="s">
        <v>11</v>
      </c>
      <c r="F19" s="9">
        <v>4</v>
      </c>
      <c r="G19" s="9" t="s">
        <v>12</v>
      </c>
      <c r="H19" s="10">
        <v>99522</v>
      </c>
      <c r="I19" s="7">
        <v>24662</v>
      </c>
      <c r="J19" s="7">
        <v>0</v>
      </c>
      <c r="K19" s="7">
        <v>75000</v>
      </c>
      <c r="L19" s="7">
        <f t="shared" si="0"/>
        <v>199184</v>
      </c>
    </row>
    <row r="20" spans="1:18" x14ac:dyDescent="0.2">
      <c r="A20" s="4">
        <v>18889898</v>
      </c>
      <c r="B20" s="4" t="s">
        <v>29</v>
      </c>
      <c r="C20" s="4" t="s">
        <v>30</v>
      </c>
      <c r="D20" s="4" t="s">
        <v>31</v>
      </c>
      <c r="E20" s="1" t="s">
        <v>16</v>
      </c>
      <c r="F20" s="9">
        <v>6</v>
      </c>
      <c r="G20" s="3" t="s">
        <v>12</v>
      </c>
      <c r="H20" s="10">
        <v>106568</v>
      </c>
      <c r="I20" s="7">
        <v>15350</v>
      </c>
      <c r="J20" s="7">
        <v>0</v>
      </c>
      <c r="K20" s="7">
        <v>75000</v>
      </c>
      <c r="L20" s="7">
        <f t="shared" si="0"/>
        <v>196918</v>
      </c>
    </row>
    <row r="21" spans="1:18" x14ac:dyDescent="0.2">
      <c r="A21" s="4">
        <v>19897108</v>
      </c>
      <c r="B21" s="4" t="s">
        <v>152</v>
      </c>
      <c r="C21" s="4" t="s">
        <v>153</v>
      </c>
      <c r="D21" s="4" t="s">
        <v>120</v>
      </c>
      <c r="E21" s="1" t="s">
        <v>6</v>
      </c>
      <c r="F21" s="9">
        <v>12</v>
      </c>
      <c r="G21" s="5" t="s">
        <v>5</v>
      </c>
      <c r="H21" s="10">
        <v>138006</v>
      </c>
      <c r="I21" s="7">
        <v>45249</v>
      </c>
      <c r="J21" s="7">
        <v>15874</v>
      </c>
      <c r="K21" s="7">
        <v>75000</v>
      </c>
      <c r="L21" s="7">
        <f t="shared" si="0"/>
        <v>274129</v>
      </c>
    </row>
    <row r="22" spans="1:18" x14ac:dyDescent="0.2">
      <c r="A22" s="4">
        <v>18927181</v>
      </c>
      <c r="B22" s="4" t="s">
        <v>41</v>
      </c>
      <c r="C22" s="4" t="s">
        <v>42</v>
      </c>
      <c r="D22" s="4" t="s">
        <v>43</v>
      </c>
      <c r="E22" s="1" t="s">
        <v>11</v>
      </c>
      <c r="F22" s="9">
        <v>4</v>
      </c>
      <c r="G22" s="9" t="s">
        <v>12</v>
      </c>
      <c r="H22" s="10">
        <v>99522</v>
      </c>
      <c r="I22" s="7">
        <v>15350</v>
      </c>
      <c r="J22" s="7">
        <v>0</v>
      </c>
      <c r="K22" s="7">
        <v>75000</v>
      </c>
      <c r="L22" s="7">
        <f t="shared" si="0"/>
        <v>189872</v>
      </c>
    </row>
    <row r="23" spans="1:18" x14ac:dyDescent="0.2">
      <c r="A23" s="4">
        <v>18935228</v>
      </c>
      <c r="B23" s="4" t="s">
        <v>44</v>
      </c>
      <c r="C23" s="4" t="s">
        <v>45</v>
      </c>
      <c r="D23" s="4" t="s">
        <v>46</v>
      </c>
      <c r="E23" s="1" t="s">
        <v>8</v>
      </c>
      <c r="F23" s="9">
        <v>9</v>
      </c>
      <c r="G23" s="3" t="s">
        <v>9</v>
      </c>
      <c r="H23" s="10">
        <v>119423</v>
      </c>
      <c r="I23" s="7">
        <v>24350</v>
      </c>
      <c r="J23" s="7">
        <v>0</v>
      </c>
      <c r="K23" s="7">
        <v>75000</v>
      </c>
      <c r="L23" s="7">
        <f t="shared" si="0"/>
        <v>218773</v>
      </c>
    </row>
    <row r="24" spans="1:18" x14ac:dyDescent="0.2">
      <c r="A24" s="4">
        <v>18877501</v>
      </c>
      <c r="B24" s="4" t="s">
        <v>26</v>
      </c>
      <c r="C24" s="4" t="s">
        <v>27</v>
      </c>
      <c r="D24" s="4" t="s">
        <v>28</v>
      </c>
      <c r="E24" s="1" t="s">
        <v>0</v>
      </c>
      <c r="F24" s="9">
        <v>17</v>
      </c>
      <c r="G24" s="3" t="s">
        <v>1</v>
      </c>
      <c r="H24" s="10">
        <v>177712</v>
      </c>
      <c r="I24" s="7">
        <v>85620</v>
      </c>
      <c r="J24" s="7">
        <v>68472</v>
      </c>
      <c r="K24" s="7">
        <v>75000</v>
      </c>
      <c r="L24" s="7">
        <f t="shared" si="0"/>
        <v>406804</v>
      </c>
    </row>
    <row r="25" spans="1:18" x14ac:dyDescent="0.2">
      <c r="A25" s="4">
        <v>19844109</v>
      </c>
      <c r="B25" s="4" t="s">
        <v>124</v>
      </c>
      <c r="C25" s="4" t="s">
        <v>125</v>
      </c>
      <c r="D25" s="4" t="s">
        <v>126</v>
      </c>
      <c r="E25" s="1" t="s">
        <v>2</v>
      </c>
      <c r="F25" s="9">
        <v>16</v>
      </c>
      <c r="G25" s="9" t="s">
        <v>3</v>
      </c>
      <c r="H25" s="10">
        <v>157967</v>
      </c>
      <c r="I25" s="7">
        <v>59000</v>
      </c>
      <c r="J25" s="7">
        <v>49587</v>
      </c>
      <c r="K25" s="7">
        <v>75000</v>
      </c>
      <c r="L25" s="7">
        <f t="shared" si="0"/>
        <v>341554</v>
      </c>
    </row>
    <row r="26" spans="1:18" x14ac:dyDescent="0.2">
      <c r="A26" s="4">
        <v>18911363</v>
      </c>
      <c r="B26" s="4" t="s">
        <v>35</v>
      </c>
      <c r="C26" s="4" t="s">
        <v>36</v>
      </c>
      <c r="D26" s="4" t="s">
        <v>37</v>
      </c>
      <c r="E26" s="1" t="s">
        <v>11</v>
      </c>
      <c r="F26" s="9">
        <v>4</v>
      </c>
      <c r="G26" s="9" t="s">
        <v>12</v>
      </c>
      <c r="H26" s="10">
        <v>99522</v>
      </c>
      <c r="I26" s="7">
        <v>15350</v>
      </c>
      <c r="J26" s="7">
        <v>0</v>
      </c>
      <c r="K26" s="7">
        <v>75000</v>
      </c>
      <c r="L26" s="7">
        <f t="shared" si="0"/>
        <v>189872</v>
      </c>
    </row>
    <row r="27" spans="1:18" x14ac:dyDescent="0.2">
      <c r="A27" s="4">
        <v>18986541</v>
      </c>
      <c r="B27" s="4" t="s">
        <v>35</v>
      </c>
      <c r="C27" s="4" t="s">
        <v>35</v>
      </c>
      <c r="D27" s="4" t="s">
        <v>79</v>
      </c>
      <c r="E27" s="1" t="s">
        <v>16</v>
      </c>
      <c r="F27" s="9">
        <v>6</v>
      </c>
      <c r="G27" s="3" t="s">
        <v>12</v>
      </c>
      <c r="H27" s="10">
        <v>106568</v>
      </c>
      <c r="I27" s="7">
        <v>15350</v>
      </c>
      <c r="J27" s="7">
        <v>0</v>
      </c>
      <c r="K27" s="7">
        <v>75000</v>
      </c>
      <c r="L27" s="7">
        <f t="shared" si="0"/>
        <v>196918</v>
      </c>
    </row>
    <row r="28" spans="1:18" x14ac:dyDescent="0.2">
      <c r="A28" s="4">
        <v>18964705</v>
      </c>
      <c r="B28" s="4" t="s">
        <v>35</v>
      </c>
      <c r="C28" s="4" t="s">
        <v>62</v>
      </c>
      <c r="D28" s="4" t="s">
        <v>61</v>
      </c>
      <c r="E28" s="1" t="s">
        <v>8</v>
      </c>
      <c r="F28" s="9">
        <v>9</v>
      </c>
      <c r="G28" s="3" t="s">
        <v>9</v>
      </c>
      <c r="H28" s="10">
        <v>119423</v>
      </c>
      <c r="I28" s="7">
        <v>24350</v>
      </c>
      <c r="J28" s="7">
        <v>0</v>
      </c>
      <c r="K28" s="7">
        <v>75000</v>
      </c>
      <c r="L28" s="7">
        <f t="shared" si="0"/>
        <v>218773</v>
      </c>
    </row>
    <row r="29" spans="1:18" x14ac:dyDescent="0.2">
      <c r="A29" s="4">
        <v>19839476</v>
      </c>
      <c r="B29" s="4" t="s">
        <v>115</v>
      </c>
      <c r="C29" s="4" t="s">
        <v>116</v>
      </c>
      <c r="D29" s="4" t="s">
        <v>117</v>
      </c>
      <c r="E29" s="1" t="s">
        <v>2</v>
      </c>
      <c r="F29" s="9">
        <v>16</v>
      </c>
      <c r="G29" s="9" t="s">
        <v>3</v>
      </c>
      <c r="H29" s="10">
        <v>157967</v>
      </c>
      <c r="I29" s="7">
        <v>59000</v>
      </c>
      <c r="J29" s="7">
        <v>43987</v>
      </c>
      <c r="K29" s="7">
        <v>75000</v>
      </c>
      <c r="L29" s="7">
        <f t="shared" si="0"/>
        <v>335954</v>
      </c>
    </row>
    <row r="30" spans="1:18" x14ac:dyDescent="0.2">
      <c r="A30" s="4">
        <v>19976338</v>
      </c>
      <c r="B30" s="4" t="s">
        <v>159</v>
      </c>
      <c r="C30" s="4" t="s">
        <v>160</v>
      </c>
      <c r="D30" s="4" t="s">
        <v>161</v>
      </c>
      <c r="E30" s="1" t="s">
        <v>15</v>
      </c>
      <c r="F30" s="9">
        <v>2</v>
      </c>
      <c r="G30" s="3" t="s">
        <v>14</v>
      </c>
      <c r="H30" s="10">
        <v>96755</v>
      </c>
      <c r="I30" s="7">
        <v>8950</v>
      </c>
      <c r="J30" s="7">
        <v>0</v>
      </c>
      <c r="K30" s="7">
        <v>75000</v>
      </c>
      <c r="L30" s="7">
        <f t="shared" si="0"/>
        <v>180705</v>
      </c>
    </row>
    <row r="31" spans="1:18" x14ac:dyDescent="0.2">
      <c r="A31" s="4">
        <v>19891520</v>
      </c>
      <c r="B31" s="4" t="s">
        <v>145</v>
      </c>
      <c r="C31" s="4" t="s">
        <v>146</v>
      </c>
      <c r="D31" s="4" t="s">
        <v>147</v>
      </c>
      <c r="E31" s="1" t="s">
        <v>15</v>
      </c>
      <c r="F31" s="9">
        <v>2</v>
      </c>
      <c r="G31" s="3" t="s">
        <v>14</v>
      </c>
      <c r="H31" s="10">
        <v>96755</v>
      </c>
      <c r="I31" s="7">
        <v>8950</v>
      </c>
      <c r="J31" s="7">
        <v>0</v>
      </c>
      <c r="K31" s="7">
        <v>75000</v>
      </c>
      <c r="L31" s="7">
        <f t="shared" si="0"/>
        <v>180705</v>
      </c>
    </row>
    <row r="32" spans="1:18" x14ac:dyDescent="0.2">
      <c r="A32" s="4">
        <v>19891521</v>
      </c>
      <c r="B32" s="4" t="s">
        <v>145</v>
      </c>
      <c r="C32" s="4" t="s">
        <v>146</v>
      </c>
      <c r="D32" s="4" t="s">
        <v>148</v>
      </c>
      <c r="E32" s="1" t="s">
        <v>4</v>
      </c>
      <c r="F32" s="9">
        <v>15</v>
      </c>
      <c r="G32" s="5" t="s">
        <v>5</v>
      </c>
      <c r="H32" s="10">
        <v>148294</v>
      </c>
      <c r="I32" s="7">
        <v>75000</v>
      </c>
      <c r="J32" s="7">
        <v>35646</v>
      </c>
      <c r="K32" s="7">
        <v>75000</v>
      </c>
      <c r="L32" s="7">
        <f t="shared" si="0"/>
        <v>333940</v>
      </c>
    </row>
    <row r="33" spans="1:12" x14ac:dyDescent="0.2">
      <c r="A33" s="4">
        <v>18960442</v>
      </c>
      <c r="B33" s="4" t="s">
        <v>59</v>
      </c>
      <c r="C33" s="4" t="s">
        <v>60</v>
      </c>
      <c r="D33" s="4" t="s">
        <v>61</v>
      </c>
      <c r="E33" s="1" t="s">
        <v>6</v>
      </c>
      <c r="F33" s="9">
        <v>12</v>
      </c>
      <c r="G33" s="5" t="s">
        <v>5</v>
      </c>
      <c r="H33" s="10">
        <v>138006</v>
      </c>
      <c r="I33" s="7">
        <v>45249</v>
      </c>
      <c r="J33" s="7">
        <v>19547</v>
      </c>
      <c r="K33" s="7">
        <v>75000</v>
      </c>
      <c r="L33" s="7">
        <f t="shared" si="0"/>
        <v>277802</v>
      </c>
    </row>
    <row r="34" spans="1:12" x14ac:dyDescent="0.2">
      <c r="A34" s="4">
        <v>19460648</v>
      </c>
      <c r="B34" s="4" t="s">
        <v>97</v>
      </c>
      <c r="C34" s="4" t="s">
        <v>103</v>
      </c>
      <c r="D34" s="4" t="s">
        <v>104</v>
      </c>
      <c r="E34" s="1" t="s">
        <v>13</v>
      </c>
      <c r="F34" s="9">
        <v>1</v>
      </c>
      <c r="G34" s="3" t="s">
        <v>14</v>
      </c>
      <c r="H34" s="10">
        <v>93812</v>
      </c>
      <c r="I34" s="7">
        <v>24300</v>
      </c>
      <c r="J34" s="7">
        <v>0</v>
      </c>
      <c r="K34" s="7">
        <v>75000</v>
      </c>
      <c r="L34" s="7">
        <f t="shared" si="0"/>
        <v>193112</v>
      </c>
    </row>
    <row r="35" spans="1:12" x14ac:dyDescent="0.2">
      <c r="A35" s="4">
        <v>19877444</v>
      </c>
      <c r="B35" s="4" t="s">
        <v>135</v>
      </c>
      <c r="C35" s="4" t="s">
        <v>136</v>
      </c>
      <c r="D35" s="4" t="s">
        <v>137</v>
      </c>
      <c r="E35" s="1" t="s">
        <v>11</v>
      </c>
      <c r="F35" s="9">
        <v>4</v>
      </c>
      <c r="G35" s="9" t="s">
        <v>12</v>
      </c>
      <c r="H35" s="10">
        <v>99522</v>
      </c>
      <c r="I35" s="7">
        <v>24662</v>
      </c>
      <c r="J35" s="7">
        <v>0</v>
      </c>
      <c r="K35" s="7">
        <v>75000</v>
      </c>
      <c r="L35" s="7">
        <f t="shared" si="0"/>
        <v>199184</v>
      </c>
    </row>
    <row r="36" spans="1:12" x14ac:dyDescent="0.2">
      <c r="A36" s="4">
        <v>19833502</v>
      </c>
      <c r="B36" s="4" t="s">
        <v>54</v>
      </c>
      <c r="C36" s="4" t="s">
        <v>74</v>
      </c>
      <c r="D36" s="4" t="s">
        <v>108</v>
      </c>
      <c r="E36" s="1" t="s">
        <v>10</v>
      </c>
      <c r="F36" s="9">
        <v>7</v>
      </c>
      <c r="G36" s="9" t="s">
        <v>9</v>
      </c>
      <c r="H36" s="10">
        <v>113341</v>
      </c>
      <c r="I36" s="7">
        <v>50648</v>
      </c>
      <c r="J36" s="7">
        <v>0</v>
      </c>
      <c r="K36" s="7">
        <v>75000</v>
      </c>
      <c r="L36" s="7">
        <f t="shared" si="0"/>
        <v>238989</v>
      </c>
    </row>
    <row r="37" spans="1:12" x14ac:dyDescent="0.2">
      <c r="A37" s="4">
        <v>18989550</v>
      </c>
      <c r="B37" s="4" t="s">
        <v>86</v>
      </c>
      <c r="C37" s="4" t="s">
        <v>54</v>
      </c>
      <c r="D37" s="4" t="s">
        <v>85</v>
      </c>
      <c r="E37" s="1" t="s">
        <v>11</v>
      </c>
      <c r="F37" s="9">
        <v>4</v>
      </c>
      <c r="G37" s="9" t="s">
        <v>12</v>
      </c>
      <c r="H37" s="10">
        <v>99522</v>
      </c>
      <c r="I37" s="7">
        <v>24661</v>
      </c>
      <c r="J37" s="7">
        <v>0</v>
      </c>
      <c r="K37" s="7">
        <v>75000</v>
      </c>
      <c r="L37" s="7">
        <f t="shared" si="0"/>
        <v>199183</v>
      </c>
    </row>
    <row r="38" spans="1:12" x14ac:dyDescent="0.2">
      <c r="A38" s="4">
        <v>19012844</v>
      </c>
      <c r="B38" s="4" t="s">
        <v>86</v>
      </c>
      <c r="C38" s="4" t="s">
        <v>94</v>
      </c>
      <c r="D38" s="4" t="s">
        <v>95</v>
      </c>
      <c r="E38" s="1" t="s">
        <v>2</v>
      </c>
      <c r="F38" s="9">
        <v>16</v>
      </c>
      <c r="G38" s="3" t="s">
        <v>3</v>
      </c>
      <c r="H38" s="10">
        <v>157967</v>
      </c>
      <c r="I38" s="7">
        <v>76520</v>
      </c>
      <c r="J38" s="7">
        <v>45269</v>
      </c>
      <c r="K38" s="7">
        <v>75000</v>
      </c>
      <c r="L38" s="7">
        <f t="shared" si="0"/>
        <v>354756</v>
      </c>
    </row>
    <row r="39" spans="1:12" x14ac:dyDescent="0.2">
      <c r="A39" s="4">
        <v>19097407</v>
      </c>
      <c r="B39" s="4" t="s">
        <v>86</v>
      </c>
      <c r="C39" s="4" t="s">
        <v>99</v>
      </c>
      <c r="D39" s="4" t="s">
        <v>100</v>
      </c>
      <c r="E39" s="1" t="s">
        <v>13</v>
      </c>
      <c r="F39" s="9">
        <v>1</v>
      </c>
      <c r="G39" s="3" t="s">
        <v>14</v>
      </c>
      <c r="H39" s="10">
        <v>93812</v>
      </c>
      <c r="I39" s="7">
        <v>24300</v>
      </c>
      <c r="J39" s="7">
        <v>0</v>
      </c>
      <c r="K39" s="7">
        <v>75000</v>
      </c>
      <c r="L39" s="7">
        <f t="shared" si="0"/>
        <v>193112</v>
      </c>
    </row>
    <row r="40" spans="1:12" x14ac:dyDescent="0.2">
      <c r="A40" s="4">
        <v>19000111</v>
      </c>
      <c r="B40" s="4" t="s">
        <v>86</v>
      </c>
      <c r="C40" s="4" t="s">
        <v>87</v>
      </c>
      <c r="D40" s="4" t="s">
        <v>74</v>
      </c>
      <c r="E40" s="1" t="s">
        <v>16</v>
      </c>
      <c r="F40" s="9">
        <v>6</v>
      </c>
      <c r="G40" s="3" t="s">
        <v>12</v>
      </c>
      <c r="H40" s="10">
        <v>106568</v>
      </c>
      <c r="I40" s="7">
        <v>15350</v>
      </c>
      <c r="J40" s="7">
        <v>0</v>
      </c>
      <c r="K40" s="7">
        <v>75000</v>
      </c>
      <c r="L40" s="7">
        <f t="shared" si="0"/>
        <v>196918</v>
      </c>
    </row>
    <row r="41" spans="1:12" x14ac:dyDescent="0.2">
      <c r="A41" s="4">
        <v>19970423</v>
      </c>
      <c r="B41" s="4" t="s">
        <v>156</v>
      </c>
      <c r="C41" s="4" t="s">
        <v>157</v>
      </c>
      <c r="D41" s="4" t="s">
        <v>158</v>
      </c>
      <c r="E41" s="1" t="s">
        <v>4</v>
      </c>
      <c r="F41" s="9">
        <v>15</v>
      </c>
      <c r="G41" s="5" t="s">
        <v>5</v>
      </c>
      <c r="H41" s="10">
        <v>148294</v>
      </c>
      <c r="I41" s="7">
        <v>75000</v>
      </c>
      <c r="J41" s="7">
        <v>38479</v>
      </c>
      <c r="K41" s="7">
        <v>75000</v>
      </c>
      <c r="L41" s="7">
        <f t="shared" si="0"/>
        <v>336773</v>
      </c>
    </row>
    <row r="42" spans="1:12" x14ac:dyDescent="0.2">
      <c r="A42" s="4">
        <v>13145230</v>
      </c>
      <c r="B42" s="4" t="s">
        <v>20</v>
      </c>
      <c r="C42" s="4" t="s">
        <v>21</v>
      </c>
      <c r="D42" s="4" t="s">
        <v>22</v>
      </c>
      <c r="E42" s="1" t="s">
        <v>10</v>
      </c>
      <c r="F42" s="9">
        <v>7</v>
      </c>
      <c r="G42" s="9" t="s">
        <v>9</v>
      </c>
      <c r="H42" s="10">
        <v>113341</v>
      </c>
      <c r="I42" s="7">
        <v>40351</v>
      </c>
      <c r="J42" s="7">
        <v>0</v>
      </c>
      <c r="K42" s="7">
        <v>75000</v>
      </c>
      <c r="L42" s="7">
        <f t="shared" si="0"/>
        <v>228692</v>
      </c>
    </row>
    <row r="43" spans="1:12" x14ac:dyDescent="0.2">
      <c r="A43" s="4">
        <v>19842456</v>
      </c>
      <c r="B43" s="4" t="s">
        <v>121</v>
      </c>
      <c r="C43" s="4" t="s">
        <v>122</v>
      </c>
      <c r="D43" s="4" t="s">
        <v>123</v>
      </c>
      <c r="E43" s="1" t="s">
        <v>2</v>
      </c>
      <c r="F43" s="9">
        <v>16</v>
      </c>
      <c r="G43" s="9" t="s">
        <v>3</v>
      </c>
      <c r="H43" s="10">
        <v>157967</v>
      </c>
      <c r="I43" s="7">
        <v>76520</v>
      </c>
      <c r="J43" s="7">
        <v>38461</v>
      </c>
      <c r="K43" s="7">
        <v>75000</v>
      </c>
      <c r="L43" s="7">
        <f t="shared" si="0"/>
        <v>347948</v>
      </c>
    </row>
    <row r="44" spans="1:12" x14ac:dyDescent="0.2">
      <c r="A44" s="4">
        <v>18968771</v>
      </c>
      <c r="B44" s="4" t="s">
        <v>65</v>
      </c>
      <c r="C44" s="4" t="s">
        <v>65</v>
      </c>
      <c r="D44" s="4" t="s">
        <v>66</v>
      </c>
      <c r="E44" s="1" t="s">
        <v>8</v>
      </c>
      <c r="F44" s="9">
        <v>9</v>
      </c>
      <c r="G44" s="3" t="s">
        <v>9</v>
      </c>
      <c r="H44" s="10">
        <v>119423</v>
      </c>
      <c r="I44" s="7">
        <v>24350</v>
      </c>
      <c r="J44" s="7">
        <v>0</v>
      </c>
      <c r="K44" s="7">
        <v>75000</v>
      </c>
      <c r="L44" s="7">
        <f t="shared" si="0"/>
        <v>218773</v>
      </c>
    </row>
    <row r="45" spans="1:12" x14ac:dyDescent="0.2">
      <c r="A45" s="4">
        <v>16791859</v>
      </c>
      <c r="B45" s="4" t="s">
        <v>23</v>
      </c>
      <c r="C45" s="4" t="s">
        <v>24</v>
      </c>
      <c r="D45" s="4" t="s">
        <v>25</v>
      </c>
      <c r="E45" s="1" t="s">
        <v>15</v>
      </c>
      <c r="F45" s="9">
        <v>2</v>
      </c>
      <c r="G45" s="3" t="s">
        <v>14</v>
      </c>
      <c r="H45" s="10">
        <v>96755</v>
      </c>
      <c r="I45" s="7">
        <v>8950</v>
      </c>
      <c r="J45" s="7">
        <v>0</v>
      </c>
      <c r="K45" s="7">
        <v>75000</v>
      </c>
      <c r="L45" s="7">
        <f t="shared" si="0"/>
        <v>180705</v>
      </c>
    </row>
    <row r="46" spans="1:12" x14ac:dyDescent="0.2">
      <c r="A46" s="4">
        <v>19990011</v>
      </c>
      <c r="B46" s="4" t="s">
        <v>99</v>
      </c>
      <c r="C46" s="4" t="s">
        <v>162</v>
      </c>
      <c r="D46" s="4" t="s">
        <v>120</v>
      </c>
      <c r="E46" s="1" t="s">
        <v>4</v>
      </c>
      <c r="F46" s="9">
        <v>15</v>
      </c>
      <c r="G46" s="5" t="s">
        <v>5</v>
      </c>
      <c r="H46" s="10">
        <v>148294</v>
      </c>
      <c r="I46" s="7">
        <v>75000</v>
      </c>
      <c r="J46" s="7">
        <v>38471</v>
      </c>
      <c r="K46" s="7">
        <v>75000</v>
      </c>
      <c r="L46" s="7">
        <f t="shared" si="0"/>
        <v>336765</v>
      </c>
    </row>
    <row r="47" spans="1:12" x14ac:dyDescent="0.2">
      <c r="A47" s="4">
        <v>19900784</v>
      </c>
      <c r="B47" s="4" t="s">
        <v>45</v>
      </c>
      <c r="C47" s="4" t="s">
        <v>154</v>
      </c>
      <c r="D47" s="4" t="s">
        <v>155</v>
      </c>
      <c r="E47" s="1" t="s">
        <v>6</v>
      </c>
      <c r="F47" s="9">
        <v>12</v>
      </c>
      <c r="G47" s="5" t="s">
        <v>5</v>
      </c>
      <c r="H47" s="10">
        <v>138006</v>
      </c>
      <c r="I47" s="7">
        <v>45249</v>
      </c>
      <c r="J47" s="7">
        <v>12452</v>
      </c>
      <c r="K47" s="7">
        <v>75000</v>
      </c>
      <c r="L47" s="7">
        <f t="shared" si="0"/>
        <v>270707</v>
      </c>
    </row>
    <row r="48" spans="1:12" x14ac:dyDescent="0.2">
      <c r="A48" s="4">
        <v>18920201</v>
      </c>
      <c r="B48" s="4" t="s">
        <v>38</v>
      </c>
      <c r="C48" s="4" t="s">
        <v>39</v>
      </c>
      <c r="D48" s="4" t="s">
        <v>40</v>
      </c>
      <c r="E48" s="1" t="s">
        <v>7</v>
      </c>
      <c r="F48" s="9">
        <v>11</v>
      </c>
      <c r="G48" s="9" t="s">
        <v>5</v>
      </c>
      <c r="H48" s="10">
        <v>134199</v>
      </c>
      <c r="I48" s="7">
        <v>35750</v>
      </c>
      <c r="J48" s="7">
        <v>0</v>
      </c>
      <c r="K48" s="7">
        <v>75000</v>
      </c>
      <c r="L48" s="7">
        <f t="shared" si="0"/>
        <v>244949</v>
      </c>
    </row>
    <row r="49" spans="1:12" x14ac:dyDescent="0.2">
      <c r="A49" s="4">
        <v>18988863</v>
      </c>
      <c r="B49" s="4" t="s">
        <v>80</v>
      </c>
      <c r="C49" s="4" t="s">
        <v>81</v>
      </c>
      <c r="D49" s="4" t="s">
        <v>82</v>
      </c>
      <c r="E49" s="1" t="s">
        <v>11</v>
      </c>
      <c r="F49" s="9">
        <v>4</v>
      </c>
      <c r="G49" s="9" t="s">
        <v>12</v>
      </c>
      <c r="H49" s="10">
        <v>99522</v>
      </c>
      <c r="I49" s="7">
        <v>24660</v>
      </c>
      <c r="J49" s="7">
        <v>0</v>
      </c>
      <c r="K49" s="7">
        <v>75000</v>
      </c>
      <c r="L49" s="7">
        <f t="shared" si="0"/>
        <v>199182</v>
      </c>
    </row>
    <row r="50" spans="1:12" x14ac:dyDescent="0.2">
      <c r="A50" s="4">
        <v>19896640</v>
      </c>
      <c r="B50" s="4" t="s">
        <v>149</v>
      </c>
      <c r="C50" s="4" t="s">
        <v>150</v>
      </c>
      <c r="D50" s="4" t="s">
        <v>151</v>
      </c>
      <c r="E50" s="1" t="s">
        <v>6</v>
      </c>
      <c r="F50" s="9">
        <v>12</v>
      </c>
      <c r="G50" s="5" t="s">
        <v>5</v>
      </c>
      <c r="H50" s="10">
        <v>138006</v>
      </c>
      <c r="I50" s="7">
        <v>45249</v>
      </c>
      <c r="J50" s="7">
        <v>20145</v>
      </c>
      <c r="K50" s="7">
        <v>75000</v>
      </c>
      <c r="L50" s="7">
        <f t="shared" si="0"/>
        <v>278400</v>
      </c>
    </row>
    <row r="51" spans="1:12" x14ac:dyDescent="0.2">
      <c r="A51" s="4">
        <v>18953436</v>
      </c>
      <c r="B51" s="4" t="s">
        <v>50</v>
      </c>
      <c r="C51" s="4" t="s">
        <v>51</v>
      </c>
      <c r="D51" s="4" t="s">
        <v>52</v>
      </c>
      <c r="E51" s="1" t="s">
        <v>8</v>
      </c>
      <c r="F51" s="9">
        <v>9</v>
      </c>
      <c r="G51" s="3" t="s">
        <v>9</v>
      </c>
      <c r="H51" s="10">
        <v>119423</v>
      </c>
      <c r="I51" s="7">
        <v>24350</v>
      </c>
      <c r="J51" s="7">
        <v>0</v>
      </c>
      <c r="K51" s="7">
        <v>75000</v>
      </c>
      <c r="L51" s="7">
        <f t="shared" si="0"/>
        <v>218773</v>
      </c>
    </row>
    <row r="52" spans="1:12" x14ac:dyDescent="0.2">
      <c r="A52" s="4">
        <v>19815324</v>
      </c>
      <c r="B52" s="4" t="s">
        <v>105</v>
      </c>
      <c r="C52" s="4" t="s">
        <v>106</v>
      </c>
      <c r="D52" s="4" t="s">
        <v>107</v>
      </c>
      <c r="E52" s="1" t="s">
        <v>8</v>
      </c>
      <c r="F52" s="9">
        <v>9</v>
      </c>
      <c r="G52" s="3" t="s">
        <v>9</v>
      </c>
      <c r="H52" s="10">
        <v>119423</v>
      </c>
      <c r="I52" s="7">
        <v>24350</v>
      </c>
      <c r="J52" s="7">
        <v>0</v>
      </c>
      <c r="K52" s="7">
        <v>75000</v>
      </c>
      <c r="L52" s="7">
        <f t="shared" si="0"/>
        <v>218773</v>
      </c>
    </row>
    <row r="53" spans="1:12" x14ac:dyDescent="0.2">
      <c r="A53" s="4">
        <v>18981702</v>
      </c>
      <c r="B53" s="4" t="s">
        <v>74</v>
      </c>
      <c r="C53" s="4" t="s">
        <v>75</v>
      </c>
      <c r="D53" s="4" t="s">
        <v>76</v>
      </c>
      <c r="E53" s="1" t="s">
        <v>11</v>
      </c>
      <c r="F53" s="9">
        <v>4</v>
      </c>
      <c r="G53" s="9" t="s">
        <v>12</v>
      </c>
      <c r="H53" s="10">
        <v>99522</v>
      </c>
      <c r="I53" s="7">
        <v>15350</v>
      </c>
      <c r="J53" s="7">
        <v>0</v>
      </c>
      <c r="K53" s="7">
        <v>75000</v>
      </c>
      <c r="L53" s="7">
        <f t="shared" si="0"/>
        <v>189872</v>
      </c>
    </row>
    <row r="54" spans="1:12" x14ac:dyDescent="0.2">
      <c r="A54" s="4">
        <v>19082333</v>
      </c>
      <c r="B54" s="4" t="s">
        <v>96</v>
      </c>
      <c r="C54" s="4" t="s">
        <v>97</v>
      </c>
      <c r="D54" s="4" t="s">
        <v>98</v>
      </c>
      <c r="E54" s="1" t="s">
        <v>11</v>
      </c>
      <c r="F54" s="9">
        <v>4</v>
      </c>
      <c r="G54" s="9" t="s">
        <v>12</v>
      </c>
      <c r="H54" s="10">
        <v>99522</v>
      </c>
      <c r="I54" s="7">
        <v>24662</v>
      </c>
      <c r="J54" s="7">
        <v>0</v>
      </c>
      <c r="K54" s="7">
        <v>75000</v>
      </c>
      <c r="L54" s="7">
        <f t="shared" si="0"/>
        <v>199184</v>
      </c>
    </row>
    <row r="55" spans="1:12" x14ac:dyDescent="0.2">
      <c r="A55" s="4">
        <v>19846733</v>
      </c>
      <c r="B55" s="4" t="s">
        <v>130</v>
      </c>
      <c r="C55" s="4" t="s">
        <v>130</v>
      </c>
      <c r="D55" s="4" t="s">
        <v>131</v>
      </c>
      <c r="E55" s="1" t="s">
        <v>11</v>
      </c>
      <c r="F55" s="9">
        <v>4</v>
      </c>
      <c r="G55" s="9" t="s">
        <v>12</v>
      </c>
      <c r="H55" s="10">
        <v>99522</v>
      </c>
      <c r="I55" s="7">
        <v>15350</v>
      </c>
      <c r="J55" s="7">
        <v>0</v>
      </c>
      <c r="K55" s="7">
        <v>75000</v>
      </c>
      <c r="L55" s="7">
        <f t="shared" si="0"/>
        <v>189872</v>
      </c>
    </row>
    <row r="56" spans="1:12" x14ac:dyDescent="0.2">
      <c r="A56" s="4">
        <v>19844606</v>
      </c>
      <c r="B56" s="4" t="s">
        <v>127</v>
      </c>
      <c r="C56" s="4" t="s">
        <v>128</v>
      </c>
      <c r="D56" s="4" t="s">
        <v>129</v>
      </c>
      <c r="E56" s="1" t="s">
        <v>2</v>
      </c>
      <c r="F56" s="9">
        <v>16</v>
      </c>
      <c r="G56" s="9" t="s">
        <v>3</v>
      </c>
      <c r="H56" s="10">
        <v>157967</v>
      </c>
      <c r="I56" s="7">
        <v>76520</v>
      </c>
      <c r="J56" s="7">
        <v>47894</v>
      </c>
      <c r="K56" s="7">
        <v>75000</v>
      </c>
      <c r="L56" s="7">
        <f t="shared" si="0"/>
        <v>357381</v>
      </c>
    </row>
    <row r="57" spans="1:12" x14ac:dyDescent="0.2">
      <c r="A57" s="4">
        <v>19008434</v>
      </c>
      <c r="B57" s="4" t="s">
        <v>88</v>
      </c>
      <c r="C57" s="4" t="s">
        <v>89</v>
      </c>
      <c r="D57" s="4" t="s">
        <v>90</v>
      </c>
      <c r="E57" s="1" t="s">
        <v>6</v>
      </c>
      <c r="F57" s="9">
        <v>12</v>
      </c>
      <c r="G57" s="5" t="s">
        <v>5</v>
      </c>
      <c r="H57" s="10">
        <v>138006</v>
      </c>
      <c r="I57" s="7">
        <v>35750</v>
      </c>
      <c r="J57" s="7">
        <v>12547</v>
      </c>
      <c r="K57" s="7">
        <v>75000</v>
      </c>
      <c r="L57" s="7">
        <f t="shared" si="0"/>
        <v>261303</v>
      </c>
    </row>
    <row r="58" spans="1:12" x14ac:dyDescent="0.2">
      <c r="A58" s="4">
        <v>18974843</v>
      </c>
      <c r="B58" s="4" t="s">
        <v>69</v>
      </c>
      <c r="C58" s="4" t="s">
        <v>70</v>
      </c>
      <c r="D58" s="4" t="s">
        <v>71</v>
      </c>
      <c r="E58" s="1" t="s">
        <v>11</v>
      </c>
      <c r="F58" s="9">
        <v>4</v>
      </c>
      <c r="G58" s="9" t="s">
        <v>12</v>
      </c>
      <c r="H58" s="10">
        <v>99522</v>
      </c>
      <c r="I58" s="7">
        <v>40351</v>
      </c>
      <c r="J58" s="7">
        <v>0</v>
      </c>
      <c r="K58" s="7">
        <v>75000</v>
      </c>
      <c r="L58" s="7">
        <f t="shared" si="0"/>
        <v>214873</v>
      </c>
    </row>
    <row r="59" spans="1:12" x14ac:dyDescent="0.2">
      <c r="A59" s="4">
        <v>18983354</v>
      </c>
      <c r="B59" s="4" t="s">
        <v>24</v>
      </c>
      <c r="C59" s="4" t="s">
        <v>77</v>
      </c>
      <c r="D59" s="4" t="s">
        <v>78</v>
      </c>
      <c r="E59" s="1" t="s">
        <v>6</v>
      </c>
      <c r="F59" s="9">
        <v>12</v>
      </c>
      <c r="G59" s="5" t="s">
        <v>5</v>
      </c>
      <c r="H59" s="10">
        <v>138006</v>
      </c>
      <c r="I59" s="7">
        <v>35750</v>
      </c>
      <c r="J59" s="7">
        <v>15487</v>
      </c>
      <c r="K59" s="7">
        <v>75000</v>
      </c>
      <c r="L59" s="7">
        <f t="shared" si="0"/>
        <v>264243</v>
      </c>
    </row>
    <row r="60" spans="1:12" x14ac:dyDescent="0.2">
      <c r="A60" s="4">
        <v>18974688</v>
      </c>
      <c r="B60" s="4" t="s">
        <v>67</v>
      </c>
      <c r="C60" s="4" t="s">
        <v>68</v>
      </c>
      <c r="D60" s="4" t="s">
        <v>25</v>
      </c>
      <c r="E60" s="1" t="s">
        <v>8</v>
      </c>
      <c r="F60" s="9">
        <v>9</v>
      </c>
      <c r="G60" s="3" t="s">
        <v>9</v>
      </c>
      <c r="H60" s="10">
        <v>119423</v>
      </c>
      <c r="I60" s="7">
        <v>24350</v>
      </c>
      <c r="J60" s="7">
        <v>0</v>
      </c>
      <c r="K60" s="7">
        <v>75000</v>
      </c>
      <c r="L60" s="7">
        <f t="shared" si="0"/>
        <v>218773</v>
      </c>
    </row>
    <row r="61" spans="1:12" x14ac:dyDescent="0.2">
      <c r="A61" s="4">
        <v>19410867</v>
      </c>
      <c r="B61" s="4" t="s">
        <v>101</v>
      </c>
      <c r="C61" s="4" t="s">
        <v>102</v>
      </c>
      <c r="D61" s="4" t="s">
        <v>37</v>
      </c>
      <c r="E61" s="1" t="s">
        <v>11</v>
      </c>
      <c r="F61" s="9">
        <v>4</v>
      </c>
      <c r="G61" s="9" t="s">
        <v>12</v>
      </c>
      <c r="H61" s="10">
        <v>99522</v>
      </c>
      <c r="I61" s="7">
        <v>15350</v>
      </c>
      <c r="J61" s="7">
        <v>0</v>
      </c>
      <c r="K61" s="7">
        <v>75000</v>
      </c>
      <c r="L61" s="7">
        <f t="shared" si="0"/>
        <v>189872</v>
      </c>
    </row>
    <row r="62" spans="1:12" x14ac:dyDescent="0.2">
      <c r="K62" s="11"/>
    </row>
  </sheetData>
  <sortState ref="A4:L62">
    <sortCondition ref="B4:B62"/>
    <sortCondition ref="C4:C62"/>
    <sortCondition ref="D4:D62"/>
  </sortState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C2" sqref="C2"/>
    </sheetView>
  </sheetViews>
  <sheetFormatPr baseColWidth="10" defaultRowHeight="12.75" x14ac:dyDescent="0.2"/>
  <cols>
    <col min="2" max="2" width="38.140625" customWidth="1"/>
    <col min="3" max="3" width="34.28515625" customWidth="1"/>
  </cols>
  <sheetData>
    <row r="1" spans="2:3" ht="13.5" thickBot="1" x14ac:dyDescent="0.25"/>
    <row r="2" spans="2:3" x14ac:dyDescent="0.2">
      <c r="B2" s="13" t="s">
        <v>175</v>
      </c>
      <c r="C2" s="17">
        <f>COUNT([0]!DNI)</f>
        <v>58</v>
      </c>
    </row>
    <row r="3" spans="2:3" x14ac:dyDescent="0.2">
      <c r="B3" s="14" t="s">
        <v>176</v>
      </c>
      <c r="C3" s="18">
        <f>COUNTIF(Hoja2!E4:E61,"Auxiliar administrativo")</f>
        <v>15</v>
      </c>
    </row>
    <row r="4" spans="2:3" x14ac:dyDescent="0.2">
      <c r="B4" s="14" t="s">
        <v>177</v>
      </c>
      <c r="C4" s="20">
        <f>SUM(Hoja2!L4:L61)</f>
        <v>14078334</v>
      </c>
    </row>
    <row r="5" spans="2:3" ht="26.25" customHeight="1" x14ac:dyDescent="0.2">
      <c r="B5" s="15" t="s">
        <v>178</v>
      </c>
      <c r="C5" s="18">
        <f>COUNTIF(Hoja2!L4:L61,"&gt;200.000")</f>
        <v>33</v>
      </c>
    </row>
    <row r="6" spans="2:3" ht="25.5" x14ac:dyDescent="0.2">
      <c r="B6" s="15" t="s">
        <v>179</v>
      </c>
      <c r="C6" s="21">
        <f>COUNTIF(Hoja2!L4:L61,"&lt;200.000")/COUNT(Hoja2!L4:L61)</f>
        <v>0.43103448275862066</v>
      </c>
    </row>
    <row r="7" spans="2:3" x14ac:dyDescent="0.2">
      <c r="B7" s="14" t="s">
        <v>180</v>
      </c>
      <c r="C7" s="18">
        <f>COUNTIF(Hoja2!E4:E61,"Jefe*")</f>
        <v>12</v>
      </c>
    </row>
    <row r="8" spans="2:3" ht="25.5" x14ac:dyDescent="0.2">
      <c r="B8" s="15" t="s">
        <v>181</v>
      </c>
      <c r="C8" s="18">
        <f>SUMIF(Hoja2!E4:E61,"Jefe*",Hoja2!L4:L61)</f>
        <v>3495609</v>
      </c>
    </row>
    <row r="9" spans="2:3" x14ac:dyDescent="0.2">
      <c r="B9" s="15" t="s">
        <v>182</v>
      </c>
      <c r="C9" s="22">
        <f>AVERAGEA(Hoja2!J4:J61)</f>
        <v>11307.310344827587</v>
      </c>
    </row>
    <row r="10" spans="2:3" ht="26.25" thickBot="1" x14ac:dyDescent="0.25">
      <c r="B10" s="16" t="s">
        <v>183</v>
      </c>
      <c r="C10" s="19">
        <f>COUNTIF(Hoja2!J4:J61,"&gt;0")</f>
        <v>20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Apellido1</vt:lpstr>
      <vt:lpstr>Apellido2</vt:lpstr>
      <vt:lpstr>DNI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Didac Margaix</dc:creator>
  <cp:lastModifiedBy>Miguel</cp:lastModifiedBy>
  <cp:lastPrinted>2001-08-01T08:17:40Z</cp:lastPrinted>
  <dcterms:created xsi:type="dcterms:W3CDTF">2001-07-28T23:43:33Z</dcterms:created>
  <dcterms:modified xsi:type="dcterms:W3CDTF">2019-10-25T11:51:44Z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a485707f-efbf-4bad-a784-19fc3bd97e49</vt:lpwstr>
  </property>
</Properties>
</file>