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Hoja1" sheetId="1" r:id="rId1"/>
  </sheets>
  <definedNames>
    <definedName name="descuento" localSheetId="0">Hoja1!$E$15:$E$16</definedName>
    <definedName name="m2_" localSheetId="0">Hoja1!$B$1:$B$12</definedName>
    <definedName name="precio_m2" localSheetId="0">Hoja1!$B$15:$B$17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C4" i="1"/>
  <c r="C5" i="1"/>
  <c r="C6" i="1"/>
  <c r="C7" i="1"/>
  <c r="D7" i="1" s="1"/>
  <c r="C8" i="1"/>
  <c r="C2" i="1"/>
  <c r="D2" i="1" s="1"/>
  <c r="E3" i="1"/>
  <c r="E4" i="1"/>
  <c r="E5" i="1"/>
  <c r="E6" i="1"/>
  <c r="E7" i="1"/>
  <c r="E8" i="1"/>
  <c r="E2" i="1"/>
  <c r="D4" i="1"/>
  <c r="D8" i="1"/>
  <c r="A30" i="1"/>
  <c r="B12" i="1"/>
  <c r="B11" i="1"/>
  <c r="B10" i="1"/>
  <c r="B9" i="1"/>
  <c r="D6" i="1"/>
  <c r="D5" i="1"/>
  <c r="A33" i="1" l="1"/>
  <c r="C9" i="1"/>
  <c r="D10" i="1"/>
  <c r="D9" i="1"/>
  <c r="D12" i="1"/>
  <c r="D11" i="1"/>
  <c r="C10" i="1"/>
  <c r="C11" i="1"/>
  <c r="C12" i="1"/>
</calcChain>
</file>

<file path=xl/sharedStrings.xml><?xml version="1.0" encoding="utf-8"?>
<sst xmlns="http://schemas.openxmlformats.org/spreadsheetml/2006/main" count="26" uniqueCount="26">
  <si>
    <t>Inmueble</t>
  </si>
  <si>
    <t>m2</t>
  </si>
  <si>
    <t>Precio de compra</t>
  </si>
  <si>
    <t>Precio de compra
I.V.A. incluido</t>
  </si>
  <si>
    <t>Fecha finalización</t>
  </si>
  <si>
    <t>Piso 1</t>
  </si>
  <si>
    <t>Ático 1</t>
  </si>
  <si>
    <t>Piso 2</t>
  </si>
  <si>
    <t>Ático 2</t>
  </si>
  <si>
    <t>Piso 3</t>
  </si>
  <si>
    <t>Bajo 1</t>
  </si>
  <si>
    <t>Bajo 2</t>
  </si>
  <si>
    <t>Total</t>
  </si>
  <si>
    <t>Promedio</t>
  </si>
  <si>
    <t>Máximo</t>
  </si>
  <si>
    <t>Mínimo</t>
  </si>
  <si>
    <t>Precio m2</t>
  </si>
  <si>
    <t>Ático</t>
  </si>
  <si>
    <t>Bajo</t>
  </si>
  <si>
    <t>Piso</t>
  </si>
  <si>
    <t>IVA</t>
  </si>
  <si>
    <t>Número de inmuebles de 90 o más metros</t>
  </si>
  <si>
    <t>Suma del precio de los inmuebles con más de 90 metros</t>
  </si>
  <si>
    <t>Descuento</t>
  </si>
  <si>
    <t>Más de 85 metros</t>
  </si>
  <si>
    <t>Hasta 85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</si>
</sst>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0\ &quot; inmuebles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1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1" width="12.28515625" bestFit="1" customWidth="1"/>
    <col min="2" max="2" width="9.5703125" bestFit="1" customWidth="1"/>
    <col min="3" max="3" width="18.5703125" customWidth="1"/>
    <col min="4" max="4" width="16.5703125" bestFit="1" customWidth="1"/>
    <col min="5" max="5" width="16.85546875" bestFit="1" customWidth="1"/>
    <col min="9" max="10" width="11.5703125" bestFit="1" customWidth="1"/>
  </cols>
  <sheetData>
    <row r="1" spans="1:10" ht="30.75" customHeight="1" x14ac:dyDescent="0.25">
      <c r="A1" s="5" t="s">
        <v>0</v>
      </c>
      <c r="B1" s="6" t="s">
        <v>1</v>
      </c>
      <c r="C1" s="5" t="s">
        <v>2</v>
      </c>
      <c r="D1" s="7" t="s">
        <v>3</v>
      </c>
      <c r="E1" s="5" t="s">
        <v>4</v>
      </c>
    </row>
    <row r="2" spans="1:10" x14ac:dyDescent="0.25">
      <c r="A2" t="s">
        <v>5</v>
      </c>
      <c r="B2">
        <v>80</v>
      </c>
      <c r="C2" s="3">
        <f>(B2*(IF(LEFT(A2,1)="P",2000,IF(LEFT(A2,1)="Á",2200,IF(LEFT(A2,1)="B",1800,)))))-((B2*(IF(LEFT(A2,1)="P",2000,IF(LEFT(A2,1)="Á",2200,IF(LEFT(A2,1)="B",1800,)))))*(IF(B2&gt;85,20%,15%)))</f>
        <v>136000</v>
      </c>
      <c r="D2" s="3">
        <f t="shared" ref="D2:D8" si="0">C2+(C2*$B$19)</f>
        <v>157760</v>
      </c>
      <c r="E2" s="4">
        <f ca="1">TODAY()+IF(LEFT(A2,1)="P",120,IF(LEFT(A2,1)="Á",90,IF(LEFT(A2,1)="B",365)))</f>
        <v>43886</v>
      </c>
    </row>
    <row r="3" spans="1:10" x14ac:dyDescent="0.25">
      <c r="A3" t="s">
        <v>6</v>
      </c>
      <c r="B3">
        <v>85</v>
      </c>
      <c r="C3" s="3">
        <f t="shared" ref="C3:C8" si="1">(B3*(IF(LEFT(A3,1)="P",2000,IF(LEFT(A3,1)="Á",2200,IF(LEFT(A3,1)="B",1800,)))))-((B3*(IF(LEFT(A3,1)="P",2000,IF(LEFT(A3,1)="Á",2200,IF(LEFT(A3,1)="B",1800,)))))*(IF(B3&gt;85,20%,15%)))</f>
        <v>158950</v>
      </c>
      <c r="D3" s="3">
        <f t="shared" si="0"/>
        <v>184382</v>
      </c>
      <c r="E3" s="4">
        <f t="shared" ref="E3:E8" ca="1" si="2">TODAY()+IF(LEFT(A3,1)="P",120,IF(LEFT(A3,1)="Á",90,IF(LEFT(A3,1)="B",365)))</f>
        <v>43856</v>
      </c>
    </row>
    <row r="4" spans="1:10" x14ac:dyDescent="0.25">
      <c r="A4" t="s">
        <v>7</v>
      </c>
      <c r="B4">
        <v>90</v>
      </c>
      <c r="C4" s="3">
        <f t="shared" si="1"/>
        <v>144000</v>
      </c>
      <c r="D4" s="3">
        <f t="shared" si="0"/>
        <v>167040</v>
      </c>
      <c r="E4" s="4">
        <f t="shared" ca="1" si="2"/>
        <v>43886</v>
      </c>
    </row>
    <row r="5" spans="1:10" x14ac:dyDescent="0.25">
      <c r="A5" t="s">
        <v>8</v>
      </c>
      <c r="B5">
        <v>90</v>
      </c>
      <c r="C5" s="3">
        <f t="shared" si="1"/>
        <v>158400</v>
      </c>
      <c r="D5" s="3">
        <f t="shared" si="0"/>
        <v>183744</v>
      </c>
      <c r="E5" s="4">
        <f t="shared" ca="1" si="2"/>
        <v>43856</v>
      </c>
    </row>
    <row r="6" spans="1:10" x14ac:dyDescent="0.25">
      <c r="A6" t="s">
        <v>9</v>
      </c>
      <c r="B6">
        <v>95</v>
      </c>
      <c r="C6" s="3">
        <f t="shared" si="1"/>
        <v>152000</v>
      </c>
      <c r="D6" s="3">
        <f t="shared" si="0"/>
        <v>176320</v>
      </c>
      <c r="E6" s="4">
        <f t="shared" ca="1" si="2"/>
        <v>43886</v>
      </c>
    </row>
    <row r="7" spans="1:10" x14ac:dyDescent="0.25">
      <c r="A7" t="s">
        <v>10</v>
      </c>
      <c r="B7">
        <v>120</v>
      </c>
      <c r="C7" s="3">
        <f t="shared" si="1"/>
        <v>172800</v>
      </c>
      <c r="D7" s="3">
        <f t="shared" si="0"/>
        <v>200448</v>
      </c>
      <c r="E7" s="4">
        <f t="shared" ca="1" si="2"/>
        <v>44131</v>
      </c>
      <c r="I7" s="3"/>
    </row>
    <row r="8" spans="1:10" x14ac:dyDescent="0.25">
      <c r="A8" t="s">
        <v>11</v>
      </c>
      <c r="B8">
        <v>150</v>
      </c>
      <c r="C8" s="3">
        <f t="shared" si="1"/>
        <v>216000</v>
      </c>
      <c r="D8" s="3">
        <f t="shared" si="0"/>
        <v>250560</v>
      </c>
      <c r="E8" s="4">
        <f t="shared" ca="1" si="2"/>
        <v>44131</v>
      </c>
    </row>
    <row r="9" spans="1:10" x14ac:dyDescent="0.25">
      <c r="A9" t="s">
        <v>12</v>
      </c>
      <c r="B9" s="8">
        <f>SUM(B2:B8)</f>
        <v>710</v>
      </c>
      <c r="C9" s="3">
        <f>SUM(C2:C8)</f>
        <v>1138150</v>
      </c>
      <c r="D9" s="3">
        <f>SUM(D2:D8)</f>
        <v>1320254</v>
      </c>
    </row>
    <row r="10" spans="1:10" x14ac:dyDescent="0.25">
      <c r="A10" t="s">
        <v>13</v>
      </c>
      <c r="B10" s="8">
        <f>AVERAGE(B2:B8)</f>
        <v>101.42857142857143</v>
      </c>
      <c r="C10" s="3">
        <f>AVERAGE(C2:C8)</f>
        <v>162592.85714285713</v>
      </c>
      <c r="D10" s="3">
        <f>AVERAGE(D2:D8)</f>
        <v>188607.71428571429</v>
      </c>
      <c r="J10" s="3"/>
    </row>
    <row r="11" spans="1:10" x14ac:dyDescent="0.25">
      <c r="A11" t="s">
        <v>14</v>
      </c>
      <c r="B11" s="8">
        <f>MAX(B2:B8)</f>
        <v>150</v>
      </c>
      <c r="C11" s="3">
        <f>MAX(C2:C8)</f>
        <v>216000</v>
      </c>
      <c r="D11" s="3">
        <f>MAX(D2:D8)</f>
        <v>250560</v>
      </c>
    </row>
    <row r="12" spans="1:10" x14ac:dyDescent="0.25">
      <c r="A12" t="s">
        <v>15</v>
      </c>
      <c r="B12" s="8">
        <f>MIN(B2:B8)</f>
        <v>80</v>
      </c>
      <c r="C12" s="3">
        <f>MIN(C2:C8)</f>
        <v>136000</v>
      </c>
      <c r="D12" s="3">
        <f>MIN(D2:D8)</f>
        <v>157760</v>
      </c>
    </row>
    <row r="14" spans="1:10" x14ac:dyDescent="0.25">
      <c r="A14" s="10" t="s">
        <v>16</v>
      </c>
      <c r="B14" s="10"/>
      <c r="D14" s="10" t="s">
        <v>23</v>
      </c>
      <c r="E14" s="10"/>
    </row>
    <row r="15" spans="1:10" x14ac:dyDescent="0.25">
      <c r="A15" t="s">
        <v>17</v>
      </c>
      <c r="B15" s="3">
        <v>2200</v>
      </c>
      <c r="D15" t="s">
        <v>24</v>
      </c>
      <c r="E15" s="1">
        <v>0.2</v>
      </c>
    </row>
    <row r="16" spans="1:10" x14ac:dyDescent="0.25">
      <c r="A16" t="s">
        <v>18</v>
      </c>
      <c r="B16" s="3">
        <v>1800</v>
      </c>
      <c r="D16" t="s">
        <v>25</v>
      </c>
      <c r="E16" s="1">
        <v>0.15</v>
      </c>
    </row>
    <row r="17" spans="1:4" x14ac:dyDescent="0.25">
      <c r="A17" t="s">
        <v>19</v>
      </c>
      <c r="B17" s="3">
        <v>2000</v>
      </c>
    </row>
    <row r="19" spans="1:4" x14ac:dyDescent="0.25">
      <c r="A19" s="2" t="s">
        <v>20</v>
      </c>
      <c r="B19" s="1">
        <v>0.16</v>
      </c>
    </row>
    <row r="29" spans="1:4" x14ac:dyDescent="0.25">
      <c r="A29" s="10" t="s">
        <v>21</v>
      </c>
      <c r="B29" s="10"/>
      <c r="C29" s="10"/>
    </row>
    <row r="30" spans="1:4" x14ac:dyDescent="0.25">
      <c r="A30" s="9">
        <f>COUNTIF(B2:B8,"&gt;=90")</f>
        <v>5</v>
      </c>
    </row>
    <row r="32" spans="1:4" x14ac:dyDescent="0.25">
      <c r="A32" s="10" t="s">
        <v>22</v>
      </c>
      <c r="B32" s="10"/>
      <c r="C32" s="10"/>
      <c r="D32" s="10"/>
    </row>
    <row r="33" spans="1:1" x14ac:dyDescent="0.25">
      <c r="A33" s="3">
        <f>SUMIF(B2:B8,"&gt;=90",C2:C8)</f>
        <v>843200</v>
      </c>
    </row>
  </sheetData>
  <sortState ref="A2:E8">
    <sortCondition ref="B2:B8"/>
    <sortCondition ref="C2:C8"/>
  </sortState>
  <mergeCells count="4">
    <mergeCell ref="A14:B14"/>
    <mergeCell ref="D14:E14"/>
    <mergeCell ref="A29:C29"/>
    <mergeCell ref="A32:D32"/>
  </mergeCells>
  <conditionalFormatting sqref="C2:C8">
    <cfRule type="top10" dxfId="1" priority="2" rank="1"/>
    <cfRule type="top10" dxfId="0" priority="1" bottom="1" rank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Hoja1!descuento</vt:lpstr>
      <vt:lpstr>Hoja1!m2_</vt:lpstr>
      <vt:lpstr>Hoja1!precio_m2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2019-10-28T13:06:51Z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2c76942b-2ad2-4971-9b9e-9baced6a2756</vt:lpwstr>
  </property>
</Properties>
</file>