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  <sheet name="di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G8" i="1" s="1"/>
  <c r="F3" i="1"/>
  <c r="G3" i="1" s="1"/>
  <c r="F4" i="1"/>
  <c r="G4" i="1" s="1"/>
  <c r="F5" i="1"/>
  <c r="F6" i="1"/>
  <c r="F7" i="1"/>
  <c r="G7" i="1" s="1"/>
  <c r="F2" i="1"/>
  <c r="G2" i="1" s="1"/>
  <c r="G6" i="1"/>
  <c r="E3" i="1"/>
  <c r="E4" i="1"/>
  <c r="E5" i="1"/>
  <c r="E6" i="1"/>
  <c r="E7" i="1"/>
  <c r="E2" i="1"/>
  <c r="F22" i="1"/>
  <c r="F23" i="1"/>
  <c r="F24" i="1"/>
  <c r="F25" i="1"/>
  <c r="F26" i="1"/>
  <c r="F21" i="1"/>
  <c r="C24" i="1"/>
  <c r="E24" i="1" s="1"/>
  <c r="D24" i="1" s="1"/>
  <c r="C23" i="1"/>
  <c r="E23" i="1" s="1"/>
  <c r="D23" i="1" s="1"/>
  <c r="C22" i="1"/>
  <c r="E22" i="1" s="1"/>
  <c r="D22" i="1" s="1"/>
  <c r="C21" i="1"/>
  <c r="E21" i="1" s="1"/>
  <c r="D21" i="1" s="1"/>
  <c r="G5" i="1"/>
  <c r="D8" i="1"/>
  <c r="C8" i="1"/>
  <c r="B8" i="1"/>
  <c r="C25" i="1" l="1"/>
  <c r="E25" i="1" s="1"/>
  <c r="D25" i="1" s="1"/>
  <c r="C26" i="1"/>
  <c r="E26" i="1" s="1"/>
  <c r="D26" i="1" s="1"/>
</calcChain>
</file>

<file path=xl/sharedStrings.xml><?xml version="1.0" encoding="utf-8"?>
<sst xmlns="http://schemas.openxmlformats.org/spreadsheetml/2006/main" count="35" uniqueCount="29">
  <si>
    <t>Establecimientos</t>
  </si>
  <si>
    <t>Tendencia</t>
  </si>
  <si>
    <t>Variación
00/05</t>
  </si>
  <si>
    <t>Variación
95/05</t>
  </si>
  <si>
    <t>Tradicionales</t>
  </si>
  <si>
    <t>Supermercados &lt; 100 m2</t>
  </si>
  <si>
    <t>Supermercados 100-399 m2</t>
  </si>
  <si>
    <t>Supermercados 400-999 m2</t>
  </si>
  <si>
    <t>Supermercados 1000-2499 m2</t>
  </si>
  <si>
    <t>Hipermercados</t>
  </si>
  <si>
    <t>Total</t>
  </si>
  <si>
    <t>% sobre el total</t>
  </si>
  <si>
    <t>Fecha</t>
  </si>
  <si>
    <t>Día de la
semana</t>
  </si>
  <si>
    <t>Número del
día de la
semana</t>
  </si>
  <si>
    <t>2º, 5º y 6º
carácter</t>
  </si>
  <si>
    <t>ayer</t>
  </si>
  <si>
    <t>hoy</t>
  </si>
  <si>
    <t>mañana</t>
  </si>
  <si>
    <t>30 días</t>
  </si>
  <si>
    <t>1 mes</t>
  </si>
  <si>
    <t>1 año</t>
  </si>
  <si>
    <t>lunes</t>
  </si>
  <si>
    <t>martes</t>
  </si>
  <si>
    <t>miércoles</t>
  </si>
  <si>
    <t>jueves</t>
  </si>
  <si>
    <t>viernes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</si>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</sst>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d\-mmm\-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10" fontId="0" fillId="2" borderId="1" xfId="0" applyNumberFormat="1" applyFill="1" applyBorder="1"/>
    <xf numFmtId="10" fontId="0" fillId="2" borderId="1" xfId="1" applyNumberFormat="1" applyFont="1" applyFill="1" applyBorder="1"/>
    <xf numFmtId="3" fontId="2" fillId="0" borderId="1" xfId="0" applyNumberFormat="1" applyFont="1" applyBorder="1"/>
    <xf numFmtId="3" fontId="2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9" fontId="0" fillId="2" borderId="1" xfId="0" applyNumberFormat="1" applyFill="1" applyBorder="1"/>
  </cellXfs>
  <cellStyles count="2">
    <cellStyle name="Normal" xfId="0" builtinId="0"/>
    <cellStyle name="Porcentaje" xfId="1" builtinId="5"/>
  </cellStyles>
  <dxfs count="7">
    <dxf>
      <font>
        <color theme="4"/>
      </font>
    </dxf>
    <dxf>
      <font>
        <color rgb="FFFF9999"/>
      </font>
    </dxf>
    <dxf>
      <font>
        <color rgb="FFFF9999"/>
      </font>
    </dxf>
    <dxf>
      <font>
        <color theme="4"/>
      </font>
    </dxf>
    <dxf>
      <font>
        <color theme="4" tint="0.59996337778862885"/>
      </font>
    </dxf>
    <dxf>
      <font>
        <color rgb="FFFF9999"/>
      </font>
    </dxf>
    <dxf>
      <font>
        <color rgb="FFFF9999"/>
      </font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1" max="1" width="27.42578125" bestFit="1" customWidth="1"/>
    <col min="3" max="3" width="12.28515625" bestFit="1" customWidth="1"/>
    <col min="4" max="4" width="9.7109375" bestFit="1" customWidth="1"/>
    <col min="5" max="6" width="12.85546875" bestFit="1" customWidth="1"/>
    <col min="7" max="7" width="10.140625" bestFit="1" customWidth="1"/>
  </cols>
  <sheetData>
    <row r="1" spans="1:7" ht="30" x14ac:dyDescent="0.25">
      <c r="A1" s="1" t="s">
        <v>0</v>
      </c>
      <c r="B1" s="11">
        <v>1995</v>
      </c>
      <c r="C1" s="11">
        <v>2000</v>
      </c>
      <c r="D1" s="11">
        <v>2005</v>
      </c>
      <c r="E1" s="2" t="s">
        <v>2</v>
      </c>
      <c r="F1" s="2" t="s">
        <v>3</v>
      </c>
      <c r="G1" s="1" t="s">
        <v>1</v>
      </c>
    </row>
    <row r="2" spans="1:7" x14ac:dyDescent="0.25">
      <c r="A2" s="3" t="s">
        <v>4</v>
      </c>
      <c r="B2" s="8">
        <v>57758</v>
      </c>
      <c r="C2" s="8">
        <v>41239</v>
      </c>
      <c r="D2" s="8">
        <v>25564</v>
      </c>
      <c r="E2" s="6">
        <f>(D2-C2)/C2</f>
        <v>-0.38010136036276343</v>
      </c>
      <c r="F2" s="7">
        <f>(D2-B2)/B2</f>
        <v>-0.55739464662903837</v>
      </c>
      <c r="G2" s="10" t="str">
        <f>IF(AND(E2&lt;0,F2&lt;0),"Negativa",IF(AND(F2&lt;0,E2&gt;0),"Recuperar",IF(AND(F2&gt;0,E2&lt;0),"Caer","")))</f>
        <v>Negativa</v>
      </c>
    </row>
    <row r="3" spans="1:7" x14ac:dyDescent="0.25">
      <c r="A3" s="3" t="s">
        <v>5</v>
      </c>
      <c r="B3" s="8">
        <v>14434</v>
      </c>
      <c r="C3" s="8">
        <v>13209</v>
      </c>
      <c r="D3" s="8">
        <v>13220</v>
      </c>
      <c r="E3" s="6">
        <f t="shared" ref="E3:E8" si="0">(D3-C3)/C3</f>
        <v>8.3276553864789155E-4</v>
      </c>
      <c r="F3" s="7">
        <f t="shared" ref="F3:F8" si="1">(D3-B3)/B3</f>
        <v>-8.4106969654981295E-2</v>
      </c>
      <c r="G3" s="10" t="str">
        <f t="shared" ref="G3:G8" si="2">IF(AND(E3&lt;0,F3&lt;0),"Negativa",IF(AND(F3&lt;0,E3&gt;0),"Recuperar",IF(AND(F3&gt;0,E3&lt;0),"Caer","")))</f>
        <v>Recuperar</v>
      </c>
    </row>
    <row r="4" spans="1:7" x14ac:dyDescent="0.25">
      <c r="A4" s="3" t="s">
        <v>6</v>
      </c>
      <c r="B4" s="8">
        <v>7212</v>
      </c>
      <c r="C4" s="8">
        <v>8252</v>
      </c>
      <c r="D4" s="8">
        <v>7357</v>
      </c>
      <c r="E4" s="6">
        <f t="shared" si="0"/>
        <v>-0.10845855550169656</v>
      </c>
      <c r="F4" s="7">
        <f t="shared" si="1"/>
        <v>2.0105379922351636E-2</v>
      </c>
      <c r="G4" s="10" t="str">
        <f t="shared" si="2"/>
        <v>Caer</v>
      </c>
    </row>
    <row r="5" spans="1:7" x14ac:dyDescent="0.25">
      <c r="A5" s="3" t="s">
        <v>7</v>
      </c>
      <c r="B5" s="8">
        <v>2413</v>
      </c>
      <c r="C5" s="8">
        <v>3332</v>
      </c>
      <c r="D5" s="8">
        <v>4271</v>
      </c>
      <c r="E5" s="6">
        <f t="shared" si="0"/>
        <v>0.28181272509003602</v>
      </c>
      <c r="F5" s="7">
        <f t="shared" si="1"/>
        <v>0.76999585578118523</v>
      </c>
      <c r="G5" s="10" t="str">
        <f t="shared" si="2"/>
        <v/>
      </c>
    </row>
    <row r="6" spans="1:7" x14ac:dyDescent="0.25">
      <c r="A6" s="3" t="s">
        <v>8</v>
      </c>
      <c r="B6" s="8">
        <v>614</v>
      </c>
      <c r="C6" s="8">
        <v>981</v>
      </c>
      <c r="D6" s="8">
        <v>1913</v>
      </c>
      <c r="E6" s="6">
        <f t="shared" si="0"/>
        <v>0.95005096839959224</v>
      </c>
      <c r="F6" s="7">
        <f t="shared" si="1"/>
        <v>2.1156351791530943</v>
      </c>
      <c r="G6" s="10" t="str">
        <f t="shared" si="2"/>
        <v/>
      </c>
    </row>
    <row r="7" spans="1:7" x14ac:dyDescent="0.25">
      <c r="A7" s="3" t="s">
        <v>9</v>
      </c>
      <c r="B7" s="8">
        <v>221</v>
      </c>
      <c r="C7" s="8">
        <v>306</v>
      </c>
      <c r="D7" s="8">
        <v>365</v>
      </c>
      <c r="E7" s="6">
        <f t="shared" si="0"/>
        <v>0.19281045751633988</v>
      </c>
      <c r="F7" s="7">
        <f t="shared" si="1"/>
        <v>0.65158371040723984</v>
      </c>
      <c r="G7" s="10" t="str">
        <f t="shared" si="2"/>
        <v/>
      </c>
    </row>
    <row r="8" spans="1:7" x14ac:dyDescent="0.25">
      <c r="A8" s="1" t="s">
        <v>10</v>
      </c>
      <c r="B8" s="9">
        <f>SUM(B1:B7)</f>
        <v>84647</v>
      </c>
      <c r="C8" s="9">
        <f>SUM(C1:C7)</f>
        <v>69319</v>
      </c>
      <c r="D8" s="9">
        <f>SUM(D1:D7)</f>
        <v>54695</v>
      </c>
      <c r="E8" s="6">
        <f>SUM(E2:E7)</f>
        <v>0.93694700068015613</v>
      </c>
      <c r="F8" s="7">
        <f>SUM(F2:F7)</f>
        <v>2.9158185089798514</v>
      </c>
      <c r="G8" s="10" t="str">
        <f t="shared" si="2"/>
        <v/>
      </c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3"/>
      <c r="B10" s="3"/>
      <c r="C10" s="3"/>
      <c r="D10" s="3"/>
      <c r="E10" s="3"/>
      <c r="F10" s="3"/>
      <c r="G10" s="3"/>
    </row>
    <row r="11" spans="1:7" x14ac:dyDescent="0.25">
      <c r="A11" s="3"/>
      <c r="B11" s="4" t="s">
        <v>11</v>
      </c>
      <c r="C11" s="4"/>
      <c r="D11" s="4"/>
      <c r="E11" s="3"/>
      <c r="F11" s="3"/>
      <c r="G11" s="3"/>
    </row>
    <row r="12" spans="1:7" x14ac:dyDescent="0.25">
      <c r="A12" s="3"/>
      <c r="B12" s="11">
        <v>1995</v>
      </c>
      <c r="C12" s="11">
        <v>2000</v>
      </c>
      <c r="D12" s="11">
        <v>2005</v>
      </c>
      <c r="E12" s="3"/>
      <c r="F12" s="3"/>
      <c r="G12" s="3"/>
    </row>
    <row r="13" spans="1:7" x14ac:dyDescent="0.25">
      <c r="A13" s="3" t="s">
        <v>4</v>
      </c>
      <c r="B13" s="7">
        <v>0.68233959856817139</v>
      </c>
      <c r="C13" s="7">
        <v>0.59491625672615012</v>
      </c>
      <c r="D13" s="7">
        <v>0.46739190053935459</v>
      </c>
      <c r="E13" s="3"/>
      <c r="F13" s="3"/>
      <c r="G13" s="3"/>
    </row>
    <row r="14" spans="1:7" x14ac:dyDescent="0.25">
      <c r="A14" s="3" t="s">
        <v>5</v>
      </c>
      <c r="B14" s="7">
        <v>0.1705199239193356</v>
      </c>
      <c r="C14" s="7">
        <v>0.19055381641397021</v>
      </c>
      <c r="D14" s="7">
        <v>0.24170399488070207</v>
      </c>
      <c r="E14" s="3"/>
      <c r="F14" s="3"/>
      <c r="G14" s="3"/>
    </row>
    <row r="15" spans="1:7" x14ac:dyDescent="0.25">
      <c r="A15" s="3" t="s">
        <v>6</v>
      </c>
      <c r="B15" s="7">
        <v>8.520089312084303E-2</v>
      </c>
      <c r="C15" s="7">
        <v>0.1190438407940103</v>
      </c>
      <c r="D15" s="7">
        <v>0.13450955297559192</v>
      </c>
      <c r="E15" s="3"/>
      <c r="F15" s="3"/>
      <c r="G15" s="3"/>
    </row>
    <row r="16" spans="1:7" x14ac:dyDescent="0.25">
      <c r="A16" s="3" t="s">
        <v>7</v>
      </c>
      <c r="B16" s="7">
        <v>2.8506621616832255E-2</v>
      </c>
      <c r="C16" s="7">
        <v>4.8067629365686176E-2</v>
      </c>
      <c r="D16" s="7">
        <v>7.8087576560928781E-2</v>
      </c>
      <c r="E16" s="3"/>
      <c r="F16" s="3"/>
      <c r="G16" s="3"/>
    </row>
    <row r="17" spans="1:7" x14ac:dyDescent="0.25">
      <c r="A17" s="3" t="s">
        <v>8</v>
      </c>
      <c r="B17" s="7">
        <v>7.253653407681312E-3</v>
      </c>
      <c r="C17" s="7">
        <v>1.4151964107964628E-2</v>
      </c>
      <c r="D17" s="7">
        <v>3.4975774750891309E-2</v>
      </c>
      <c r="E17" s="3"/>
      <c r="F17" s="3"/>
      <c r="G17" s="3"/>
    </row>
    <row r="18" spans="1:7" x14ac:dyDescent="0.25">
      <c r="A18" s="3" t="s">
        <v>9</v>
      </c>
      <c r="B18" s="7">
        <v>2.610842676054674E-3</v>
      </c>
      <c r="C18" s="7">
        <v>4.4143741254201591E-3</v>
      </c>
      <c r="D18" s="7">
        <v>6.6733705091873118E-3</v>
      </c>
      <c r="E18" s="3"/>
      <c r="F18" s="3"/>
      <c r="G18" s="3"/>
    </row>
    <row r="19" spans="1:7" x14ac:dyDescent="0.25">
      <c r="A19" s="3"/>
      <c r="B19" s="3"/>
      <c r="C19" s="3"/>
      <c r="D19" s="3"/>
      <c r="E19" s="3"/>
      <c r="F19" s="3"/>
      <c r="G19" s="3"/>
    </row>
    <row r="20" spans="1:7" ht="45" x14ac:dyDescent="0.25">
      <c r="A20" s="3"/>
      <c r="B20" s="3"/>
      <c r="C20" s="1" t="s">
        <v>12</v>
      </c>
      <c r="D20" s="2" t="s">
        <v>13</v>
      </c>
      <c r="E20" s="2" t="s">
        <v>14</v>
      </c>
      <c r="F20" s="2" t="s">
        <v>15</v>
      </c>
      <c r="G20" s="3"/>
    </row>
    <row r="21" spans="1:7" x14ac:dyDescent="0.25">
      <c r="A21" s="3"/>
      <c r="B21" s="5" t="s">
        <v>16</v>
      </c>
      <c r="C21" s="12">
        <f ca="1">TODAY()-1</f>
        <v>43780</v>
      </c>
      <c r="D21" s="10" t="str">
        <f ca="1">VLOOKUP(E21,dias!$B$3:$C$9,2,FALSE)</f>
        <v>martes</v>
      </c>
      <c r="E21" s="10">
        <f ca="1">WEEKDAY(C21)</f>
        <v>2</v>
      </c>
      <c r="F21" s="10" t="str">
        <f>CONCATENATE(MID(B21,2,1)," ",MID(B21,5,1)," ",MID(B21,6,1))</f>
        <v xml:space="preserve">y  </v>
      </c>
      <c r="G21" s="3"/>
    </row>
    <row r="22" spans="1:7" x14ac:dyDescent="0.25">
      <c r="A22" s="3"/>
      <c r="B22" s="5" t="s">
        <v>17</v>
      </c>
      <c r="C22" s="12">
        <f ca="1">TODAY()</f>
        <v>43781</v>
      </c>
      <c r="D22" s="10" t="str">
        <f ca="1">VLOOKUP(E22,dias!$B$3:$C$9,2,FALSE)</f>
        <v>miércoles</v>
      </c>
      <c r="E22" s="10">
        <f t="shared" ref="E22:E26" ca="1" si="3">WEEKDAY(C22)</f>
        <v>3</v>
      </c>
      <c r="F22" s="10" t="str">
        <f t="shared" ref="F22:F26" si="4">CONCATENATE(MID(B22,2,1)," ",MID(B22,5,1)," ",MID(B22,6,1))</f>
        <v xml:space="preserve">o  </v>
      </c>
      <c r="G22" s="3"/>
    </row>
    <row r="23" spans="1:7" x14ac:dyDescent="0.25">
      <c r="A23" s="3"/>
      <c r="B23" s="5" t="s">
        <v>18</v>
      </c>
      <c r="C23" s="12">
        <f ca="1">TODAY()+1</f>
        <v>43782</v>
      </c>
      <c r="D23" s="10" t="str">
        <f ca="1">VLOOKUP(E23,dias!$B$3:$C$9,2,FALSE)</f>
        <v>jueves</v>
      </c>
      <c r="E23" s="10">
        <f t="shared" ca="1" si="3"/>
        <v>4</v>
      </c>
      <c r="F23" s="10" t="str">
        <f t="shared" si="4"/>
        <v>a n a</v>
      </c>
      <c r="G23" s="3"/>
    </row>
    <row r="24" spans="1:7" x14ac:dyDescent="0.25">
      <c r="A24" s="3"/>
      <c r="B24" s="5" t="s">
        <v>19</v>
      </c>
      <c r="C24" s="12">
        <f ca="1">TODAY()+30</f>
        <v>43811</v>
      </c>
      <c r="D24" s="10" t="str">
        <f ca="1">VLOOKUP(E24,dias!$B$3:$C$9,2,FALSE)</f>
        <v>viernes</v>
      </c>
      <c r="E24" s="10">
        <f t="shared" ca="1" si="3"/>
        <v>5</v>
      </c>
      <c r="F24" s="10" t="str">
        <f t="shared" si="4"/>
        <v>0 í a</v>
      </c>
      <c r="G24" s="3"/>
    </row>
    <row r="25" spans="1:7" x14ac:dyDescent="0.25">
      <c r="A25" s="3"/>
      <c r="B25" s="5" t="s">
        <v>20</v>
      </c>
      <c r="C25" s="12">
        <f ca="1">EDATE(C22,1)</f>
        <v>43811</v>
      </c>
      <c r="D25" s="10" t="str">
        <f ca="1">VLOOKUP(E25,dias!$B$3:$C$9,2,FALSE)</f>
        <v>viernes</v>
      </c>
      <c r="E25" s="10">
        <f t="shared" ca="1" si="3"/>
        <v>5</v>
      </c>
      <c r="F25" s="10" t="str">
        <f t="shared" si="4"/>
        <v xml:space="preserve">  s </v>
      </c>
      <c r="G25" s="3"/>
    </row>
    <row r="26" spans="1:7" x14ac:dyDescent="0.25">
      <c r="A26" s="3"/>
      <c r="B26" s="5" t="s">
        <v>21</v>
      </c>
      <c r="C26" s="12">
        <f ca="1">DATE(YEAR(C22)+1,MONTH(C22),DAY(C22))</f>
        <v>44147</v>
      </c>
      <c r="D26" s="10" t="str">
        <f ca="1">VLOOKUP(E26,dias!$B$3:$C$9,2,FALSE)</f>
        <v>viernes</v>
      </c>
      <c r="E26" s="10">
        <f t="shared" ca="1" si="3"/>
        <v>5</v>
      </c>
      <c r="F26" s="10" t="str">
        <f t="shared" si="4"/>
        <v xml:space="preserve">  o </v>
      </c>
      <c r="G26" s="3"/>
    </row>
  </sheetData>
  <mergeCells count="1">
    <mergeCell ref="B11:D11"/>
  </mergeCells>
  <conditionalFormatting sqref="E2:F8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>
      <selection activeCell="B10" sqref="B10"/>
    </sheetView>
  </sheetViews>
  <sheetFormatPr baseColWidth="10" defaultRowHeight="15" x14ac:dyDescent="0.25"/>
  <sheetData>
    <row r="3" spans="2:3" x14ac:dyDescent="0.25">
      <c r="B3">
        <v>1</v>
      </c>
      <c r="C3" t="s">
        <v>22</v>
      </c>
    </row>
    <row r="4" spans="2:3" x14ac:dyDescent="0.25">
      <c r="B4">
        <v>2</v>
      </c>
      <c r="C4" t="s">
        <v>23</v>
      </c>
    </row>
    <row r="5" spans="2:3" x14ac:dyDescent="0.25">
      <c r="B5">
        <v>3</v>
      </c>
      <c r="C5" t="s">
        <v>24</v>
      </c>
    </row>
    <row r="6" spans="2:3" x14ac:dyDescent="0.25">
      <c r="B6">
        <v>4</v>
      </c>
      <c r="C6" t="s">
        <v>25</v>
      </c>
    </row>
    <row r="7" spans="2:3" x14ac:dyDescent="0.25">
      <c r="B7">
        <v>5</v>
      </c>
      <c r="C7" t="s">
        <v>26</v>
      </c>
    </row>
    <row r="8" spans="2:3" x14ac:dyDescent="0.25">
      <c r="B8">
        <v>6</v>
      </c>
      <c r="C8" t="s">
        <v>27</v>
      </c>
    </row>
    <row r="9" spans="2:3" x14ac:dyDescent="0.25">
      <c r="B9">
        <v>7</v>
      </c>
      <c r="C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2019-11-12T11:49:56Z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65b423ee-6f82-4c4e-b7db-49c8ac8568bb</vt:lpwstr>
  </property>
</Properties>
</file>