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be\Box Sync\Analysis\modelling\Joost and Richard\"/>
    </mc:Choice>
  </mc:AlternateContent>
  <xr:revisionPtr revIDLastSave="0" documentId="8_{9D99DCEE-5FDE-4064-BF60-E278F8F97F51}" xr6:coauthVersionLast="34" xr6:coauthVersionMax="34" xr10:uidLastSave="{00000000-0000-0000-0000-000000000000}"/>
  <bookViews>
    <workbookView xWindow="0" yWindow="330" windowWidth="25440" windowHeight="12345" tabRatio="508" xr2:uid="{00000000-000D-0000-FFFF-FFFF00000000}"/>
  </bookViews>
  <sheets>
    <sheet name="d6-3" sheetId="5" r:id="rId1"/>
    <sheet name="d9-6" sheetId="7" r:id="rId2"/>
  </sheets>
  <calcPr calcId="162913"/>
</workbook>
</file>

<file path=xl/calcChain.xml><?xml version="1.0" encoding="utf-8"?>
<calcChain xmlns="http://schemas.openxmlformats.org/spreadsheetml/2006/main">
  <c r="AC2" i="5" l="1"/>
  <c r="E2" i="5"/>
  <c r="B6" i="5"/>
  <c r="J6" i="5" s="1"/>
  <c r="K6" i="5" s="1"/>
  <c r="B16" i="5"/>
  <c r="B24" i="5"/>
  <c r="B30" i="5"/>
  <c r="B31" i="5"/>
  <c r="B36" i="5"/>
  <c r="B45" i="5"/>
  <c r="B50" i="5"/>
  <c r="B51" i="5"/>
  <c r="B64" i="5"/>
  <c r="B79" i="5"/>
  <c r="B80" i="5"/>
  <c r="B81" i="5"/>
  <c r="B82" i="5"/>
  <c r="H82" i="5" l="1"/>
  <c r="V82" i="5"/>
  <c r="W82" i="5" s="1"/>
  <c r="H81" i="5"/>
  <c r="S81" i="5"/>
  <c r="T81" i="5" s="1"/>
  <c r="H80" i="5"/>
  <c r="S80" i="5"/>
  <c r="T80" i="5" s="1"/>
  <c r="H79" i="5"/>
  <c r="S79" i="5"/>
  <c r="T79" i="5" s="1"/>
  <c r="J79" i="5" l="1"/>
  <c r="K79" i="5" s="1"/>
  <c r="P79" i="5"/>
  <c r="Q79" i="5" s="1"/>
  <c r="J81" i="5"/>
  <c r="K81" i="5" s="1"/>
  <c r="V81" i="5"/>
  <c r="W81" i="5" s="1"/>
  <c r="M82" i="5"/>
  <c r="N82" i="5" s="1"/>
  <c r="S82" i="5"/>
  <c r="T82" i="5" s="1"/>
  <c r="J82" i="5"/>
  <c r="K82" i="5" s="1"/>
  <c r="P82" i="5"/>
  <c r="Q82" i="5" s="1"/>
  <c r="P81" i="5"/>
  <c r="Q81" i="5" s="1"/>
  <c r="M81" i="5"/>
  <c r="N81" i="5" s="1"/>
  <c r="J80" i="5"/>
  <c r="K80" i="5" s="1"/>
  <c r="P80" i="5"/>
  <c r="Q80" i="5" s="1"/>
  <c r="V80" i="5"/>
  <c r="W80" i="5" s="1"/>
  <c r="M80" i="5"/>
  <c r="N80" i="5" s="1"/>
  <c r="V79" i="5"/>
  <c r="W79" i="5" s="1"/>
  <c r="M79" i="5"/>
  <c r="N79" i="5" s="1"/>
  <c r="K80" i="7" l="1"/>
  <c r="B80" i="7"/>
  <c r="K75" i="7"/>
  <c r="B75" i="7"/>
  <c r="K66" i="7"/>
  <c r="B66" i="7"/>
  <c r="AC23" i="7"/>
  <c r="AL23" i="7"/>
  <c r="AL22" i="7"/>
  <c r="AC22" i="7"/>
  <c r="K53" i="7"/>
  <c r="B53" i="7"/>
  <c r="K48" i="7"/>
  <c r="B48" i="7"/>
  <c r="Y53" i="7" l="1"/>
  <c r="Z53" i="7" s="1"/>
  <c r="S53" i="7"/>
  <c r="T53" i="7" s="1"/>
  <c r="Y66" i="7"/>
  <c r="Z66" i="7" s="1"/>
  <c r="S66" i="7"/>
  <c r="T66" i="7" s="1"/>
  <c r="Y48" i="7"/>
  <c r="Z48" i="7" s="1"/>
  <c r="S48" i="7"/>
  <c r="T48" i="7" s="1"/>
  <c r="Y75" i="7"/>
  <c r="Z75" i="7" s="1"/>
  <c r="S75" i="7"/>
  <c r="T75" i="7" s="1"/>
  <c r="Y80" i="7"/>
  <c r="Z80" i="7" s="1"/>
  <c r="S80" i="7"/>
  <c r="T80" i="7" s="1"/>
  <c r="V53" i="7"/>
  <c r="W53" i="7" s="1"/>
  <c r="M80" i="7"/>
  <c r="N80" i="7" s="1"/>
  <c r="AZ23" i="7"/>
  <c r="BA23" i="7" s="1"/>
  <c r="AT23" i="7"/>
  <c r="AU23" i="7" s="1"/>
  <c r="V66" i="7"/>
  <c r="W66" i="7" s="1"/>
  <c r="M53" i="7"/>
  <c r="N53" i="7" s="1"/>
  <c r="AZ22" i="7"/>
  <c r="BA22" i="7" s="1"/>
  <c r="AT22" i="7"/>
  <c r="AU22" i="7" s="1"/>
  <c r="V80" i="7"/>
  <c r="W80" i="7" s="1"/>
  <c r="AN23" i="7"/>
  <c r="AO23" i="7" s="1"/>
  <c r="AQ23" i="7"/>
  <c r="AR23" i="7" s="1"/>
  <c r="M66" i="7"/>
  <c r="N66" i="7" s="1"/>
  <c r="P80" i="7"/>
  <c r="Q80" i="7" s="1"/>
  <c r="M75" i="7"/>
  <c r="N75" i="7" s="1"/>
  <c r="V75" i="7"/>
  <c r="W75" i="7" s="1"/>
  <c r="P75" i="7"/>
  <c r="Q75" i="7" s="1"/>
  <c r="P66" i="7"/>
  <c r="Q66" i="7" s="1"/>
  <c r="AW23" i="7"/>
  <c r="AX23" i="7" s="1"/>
  <c r="AN22" i="7"/>
  <c r="AO22" i="7" s="1"/>
  <c r="AW22" i="7"/>
  <c r="AX22" i="7" s="1"/>
  <c r="AQ22" i="7"/>
  <c r="AR22" i="7" s="1"/>
  <c r="P53" i="7"/>
  <c r="Q53" i="7" s="1"/>
  <c r="M48" i="7"/>
  <c r="N48" i="7" s="1"/>
  <c r="V48" i="7"/>
  <c r="W48" i="7" s="1"/>
  <c r="P48" i="7"/>
  <c r="Q48" i="7" s="1"/>
  <c r="B41" i="7" l="1"/>
  <c r="K41" i="7"/>
  <c r="Y41" i="7" l="1"/>
  <c r="Z41" i="7" s="1"/>
  <c r="S41" i="7"/>
  <c r="T41" i="7" s="1"/>
  <c r="M41" i="7"/>
  <c r="N41" i="7" s="1"/>
  <c r="P41" i="7"/>
  <c r="Q41" i="7" s="1"/>
  <c r="V41" i="7"/>
  <c r="W41" i="7" s="1"/>
  <c r="K28" i="7"/>
  <c r="B28" i="7"/>
  <c r="M28" i="7" s="1"/>
  <c r="N28" i="7" s="1"/>
  <c r="K18" i="7"/>
  <c r="B18" i="7"/>
  <c r="K11" i="7"/>
  <c r="B11" i="7"/>
  <c r="AL21" i="7"/>
  <c r="AC21" i="7"/>
  <c r="AL20" i="7"/>
  <c r="AC20" i="7"/>
  <c r="AC19" i="7"/>
  <c r="AL19" i="7"/>
  <c r="AL18" i="7"/>
  <c r="AC18" i="7"/>
  <c r="AC16" i="7"/>
  <c r="AL16" i="7"/>
  <c r="AW16" i="7" l="1"/>
  <c r="AX16" i="7" s="1"/>
  <c r="AT16" i="7"/>
  <c r="AU16" i="7" s="1"/>
  <c r="AW18" i="7"/>
  <c r="AX18" i="7" s="1"/>
  <c r="AT18" i="7"/>
  <c r="AU18" i="7" s="1"/>
  <c r="Y11" i="7"/>
  <c r="Z11" i="7" s="1"/>
  <c r="S11" i="7"/>
  <c r="T11" i="7" s="1"/>
  <c r="AW19" i="7"/>
  <c r="AX19" i="7" s="1"/>
  <c r="AT19" i="7"/>
  <c r="AU19" i="7" s="1"/>
  <c r="AW20" i="7"/>
  <c r="AX20" i="7" s="1"/>
  <c r="AT20" i="7"/>
  <c r="AU20" i="7" s="1"/>
  <c r="P18" i="7"/>
  <c r="Q18" i="7" s="1"/>
  <c r="S18" i="7"/>
  <c r="T18" i="7" s="1"/>
  <c r="AZ21" i="7"/>
  <c r="BA21" i="7" s="1"/>
  <c r="AT21" i="7"/>
  <c r="AU21" i="7" s="1"/>
  <c r="Y28" i="7"/>
  <c r="Z28" i="7" s="1"/>
  <c r="S28" i="7"/>
  <c r="T28" i="7" s="1"/>
  <c r="AZ19" i="7"/>
  <c r="BA19" i="7" s="1"/>
  <c r="M11" i="7"/>
  <c r="N11" i="7" s="1"/>
  <c r="V18" i="7"/>
  <c r="W18" i="7" s="1"/>
  <c r="P11" i="7"/>
  <c r="Q11" i="7" s="1"/>
  <c r="Y18" i="7"/>
  <c r="Z18" i="7" s="1"/>
  <c r="V28" i="7"/>
  <c r="W28" i="7" s="1"/>
  <c r="V11" i="7"/>
  <c r="W11" i="7" s="1"/>
  <c r="M18" i="7"/>
  <c r="N18" i="7" s="1"/>
  <c r="AN19" i="7"/>
  <c r="AO19" i="7" s="1"/>
  <c r="P28" i="7"/>
  <c r="Q28" i="7" s="1"/>
  <c r="AN16" i="7"/>
  <c r="AO16" i="7" s="1"/>
  <c r="AZ16" i="7"/>
  <c r="BA16" i="7" s="1"/>
  <c r="AN18" i="7"/>
  <c r="AO18" i="7" s="1"/>
  <c r="AQ18" i="7"/>
  <c r="AR18" i="7" s="1"/>
  <c r="AZ18" i="7"/>
  <c r="BA18" i="7" s="1"/>
  <c r="AQ16" i="7"/>
  <c r="AR16" i="7" s="1"/>
  <c r="AQ19" i="7"/>
  <c r="AR19" i="7" s="1"/>
  <c r="AN21" i="7"/>
  <c r="AO21" i="7" s="1"/>
  <c r="AW21" i="7"/>
  <c r="AX21" i="7" s="1"/>
  <c r="AQ21" i="7"/>
  <c r="AR21" i="7" s="1"/>
  <c r="AQ20" i="7"/>
  <c r="AR20" i="7" s="1"/>
  <c r="AZ20" i="7"/>
  <c r="BA20" i="7" s="1"/>
  <c r="AN20" i="7"/>
  <c r="AO20" i="7" s="1"/>
  <c r="AL6" i="7" l="1"/>
  <c r="AC6" i="7"/>
  <c r="K6" i="7"/>
  <c r="B6" i="7"/>
  <c r="AE2" i="7"/>
  <c r="AE3" i="7" s="1"/>
  <c r="D2" i="7"/>
  <c r="D3" i="7" s="1"/>
  <c r="AF73" i="5"/>
  <c r="Z73" i="5"/>
  <c r="AT73" i="5" l="1"/>
  <c r="AU73" i="5" s="1"/>
  <c r="AN73" i="5"/>
  <c r="AO73" i="5" s="1"/>
  <c r="AH73" i="5"/>
  <c r="AI73" i="5" s="1"/>
  <c r="AK73" i="5"/>
  <c r="AL73" i="5" s="1"/>
  <c r="AW6" i="7"/>
  <c r="AX6" i="7" s="1"/>
  <c r="AT6" i="7"/>
  <c r="AU6" i="7" s="1"/>
  <c r="Y6" i="7"/>
  <c r="Z6" i="7" s="1"/>
  <c r="S6" i="7"/>
  <c r="T6" i="7" s="1"/>
  <c r="AQ73" i="5"/>
  <c r="AR73" i="5" s="1"/>
  <c r="M6" i="7"/>
  <c r="N6" i="7" s="1"/>
  <c r="V6" i="7"/>
  <c r="W6" i="7" s="1"/>
  <c r="AQ6" i="7"/>
  <c r="AR6" i="7" s="1"/>
  <c r="AZ6" i="7"/>
  <c r="BA6" i="7" s="1"/>
  <c r="P6" i="7"/>
  <c r="Q6" i="7" s="1"/>
  <c r="AN6" i="7"/>
  <c r="AO6" i="7" s="1"/>
  <c r="Z70" i="5"/>
  <c r="AF70" i="5"/>
  <c r="AT70" i="5" l="1"/>
  <c r="AU70" i="5" s="1"/>
  <c r="AN70" i="5"/>
  <c r="AO70" i="5" s="1"/>
  <c r="AH70" i="5"/>
  <c r="AI70" i="5" s="1"/>
  <c r="AK70" i="5"/>
  <c r="AL70" i="5" s="1"/>
  <c r="AQ70" i="5"/>
  <c r="AR70" i="5" s="1"/>
  <c r="AF64" i="5"/>
  <c r="Z64" i="5"/>
  <c r="H64" i="5"/>
  <c r="S51" i="5"/>
  <c r="T51" i="5" s="1"/>
  <c r="H51" i="5"/>
  <c r="M64" i="5" l="1"/>
  <c r="N64" i="5" s="1"/>
  <c r="P64" i="5"/>
  <c r="Q64" i="5" s="1"/>
  <c r="AQ64" i="5"/>
  <c r="AR64" i="5" s="1"/>
  <c r="AN64" i="5"/>
  <c r="AO64" i="5" s="1"/>
  <c r="V51" i="5"/>
  <c r="W51" i="5" s="1"/>
  <c r="P51" i="5"/>
  <c r="Q51" i="5" s="1"/>
  <c r="AH64" i="5"/>
  <c r="AI64" i="5" s="1"/>
  <c r="AK64" i="5"/>
  <c r="AL64" i="5" s="1"/>
  <c r="AT64" i="5"/>
  <c r="AU64" i="5" s="1"/>
  <c r="J51" i="5"/>
  <c r="K51" i="5" s="1"/>
  <c r="M51" i="5"/>
  <c r="N51" i="5" s="1"/>
  <c r="S64" i="5"/>
  <c r="T64" i="5" s="1"/>
  <c r="V64" i="5"/>
  <c r="W64" i="5" s="1"/>
  <c r="J64" i="5"/>
  <c r="K64" i="5" s="1"/>
  <c r="H50" i="5" l="1"/>
  <c r="J45" i="5"/>
  <c r="K45" i="5" s="1"/>
  <c r="H45" i="5"/>
  <c r="H36" i="5"/>
  <c r="AF54" i="5"/>
  <c r="Z54" i="5"/>
  <c r="AN54" i="5" s="1"/>
  <c r="AO54" i="5" s="1"/>
  <c r="AF46" i="5"/>
  <c r="H31" i="5"/>
  <c r="Z46" i="5"/>
  <c r="AN46" i="5" s="1"/>
  <c r="AO46" i="5" s="1"/>
  <c r="AF41" i="5"/>
  <c r="Z41" i="5"/>
  <c r="AF38" i="5"/>
  <c r="Z38" i="5"/>
  <c r="AF33" i="5"/>
  <c r="Z33" i="5"/>
  <c r="AF19" i="5"/>
  <c r="Z19" i="5"/>
  <c r="Z13" i="5"/>
  <c r="AF13" i="5"/>
  <c r="AF6" i="5"/>
  <c r="Z6" i="5"/>
  <c r="AQ6" i="5" s="1"/>
  <c r="AR6" i="5" s="1"/>
  <c r="H30" i="5"/>
  <c r="H24" i="5"/>
  <c r="H16" i="5"/>
  <c r="H6" i="5"/>
  <c r="AK13" i="5" l="1"/>
  <c r="AL13" i="5" s="1"/>
  <c r="AN13" i="5"/>
  <c r="AO13" i="5" s="1"/>
  <c r="AH19" i="5"/>
  <c r="AI19" i="5" s="1"/>
  <c r="AN19" i="5"/>
  <c r="AO19" i="5" s="1"/>
  <c r="M36" i="5"/>
  <c r="N36" i="5" s="1"/>
  <c r="P36" i="5"/>
  <c r="Q36" i="5" s="1"/>
  <c r="V16" i="5"/>
  <c r="P16" i="5"/>
  <c r="Q16" i="5" s="1"/>
  <c r="M24" i="5"/>
  <c r="N24" i="5" s="1"/>
  <c r="P24" i="5"/>
  <c r="Q24" i="5" s="1"/>
  <c r="S30" i="5"/>
  <c r="T30" i="5" s="1"/>
  <c r="P30" i="5"/>
  <c r="Q30" i="5" s="1"/>
  <c r="AQ33" i="5"/>
  <c r="AR33" i="5" s="1"/>
  <c r="AN33" i="5"/>
  <c r="AO33" i="5" s="1"/>
  <c r="M30" i="5"/>
  <c r="N30" i="5" s="1"/>
  <c r="V31" i="5"/>
  <c r="W31" i="5" s="1"/>
  <c r="P31" i="5"/>
  <c r="Q31" i="5" s="1"/>
  <c r="AT38" i="5"/>
  <c r="AU38" i="5" s="1"/>
  <c r="AN38" i="5"/>
  <c r="AO38" i="5" s="1"/>
  <c r="V45" i="5"/>
  <c r="W45" i="5" s="1"/>
  <c r="P45" i="5"/>
  <c r="Q45" i="5" s="1"/>
  <c r="AK41" i="5"/>
  <c r="AL41" i="5" s="1"/>
  <c r="AN41" i="5"/>
  <c r="AO41" i="5" s="1"/>
  <c r="J50" i="5"/>
  <c r="K50" i="5" s="1"/>
  <c r="P50" i="5"/>
  <c r="Q50" i="5" s="1"/>
  <c r="M31" i="5"/>
  <c r="N31" i="5" s="1"/>
  <c r="M6" i="5"/>
  <c r="N6" i="5" s="1"/>
  <c r="P6" i="5"/>
  <c r="Q6" i="5" s="1"/>
  <c r="AT6" i="5"/>
  <c r="AU6" i="5" s="1"/>
  <c r="AN6" i="5"/>
  <c r="AO6" i="5" s="1"/>
  <c r="AH6" i="5"/>
  <c r="AI6" i="5" s="1"/>
  <c r="J30" i="5"/>
  <c r="K30" i="5" s="1"/>
  <c r="AT13" i="5"/>
  <c r="AU13" i="5" s="1"/>
  <c r="AQ38" i="5"/>
  <c r="AR38" i="5" s="1"/>
  <c r="AT41" i="5"/>
  <c r="AU41" i="5" s="1"/>
  <c r="AQ54" i="5"/>
  <c r="AR54" i="5" s="1"/>
  <c r="AT54" i="5"/>
  <c r="AH54" i="5"/>
  <c r="S45" i="5"/>
  <c r="T45" i="5" s="1"/>
  <c r="AQ46" i="5"/>
  <c r="AR46" i="5" s="1"/>
  <c r="AH46" i="5"/>
  <c r="AI46" i="5" s="1"/>
  <c r="AK46" i="5"/>
  <c r="AL46" i="5" s="1"/>
  <c r="AT46" i="5"/>
  <c r="AU46" i="5" s="1"/>
  <c r="V30" i="5"/>
  <c r="W30" i="5" s="1"/>
  <c r="AK6" i="5"/>
  <c r="AL6" i="5" s="1"/>
  <c r="AH41" i="5"/>
  <c r="AI41" i="5" s="1"/>
  <c r="J36" i="5"/>
  <c r="K36" i="5" s="1"/>
  <c r="M45" i="5"/>
  <c r="N45" i="5" s="1"/>
  <c r="V24" i="5"/>
  <c r="W24" i="5" s="1"/>
  <c r="J24" i="5"/>
  <c r="K24" i="5" s="1"/>
  <c r="S24" i="5"/>
  <c r="T24" i="5" s="1"/>
  <c r="S31" i="5"/>
  <c r="T31" i="5" s="1"/>
  <c r="J16" i="5"/>
  <c r="K16" i="5" s="1"/>
  <c r="M16" i="5"/>
  <c r="N16" i="5" s="1"/>
  <c r="S16" i="5"/>
  <c r="T16" i="5" s="1"/>
  <c r="J31" i="5"/>
  <c r="K31" i="5" s="1"/>
  <c r="AH13" i="5"/>
  <c r="AI13" i="5" s="1"/>
  <c r="AQ13" i="5"/>
  <c r="AR13" i="5" s="1"/>
  <c r="AH33" i="5"/>
  <c r="AI33" i="5" s="1"/>
  <c r="AT33" i="5"/>
  <c r="AU33" i="5" s="1"/>
  <c r="AQ41" i="5"/>
  <c r="AR41" i="5" s="1"/>
  <c r="S36" i="5"/>
  <c r="T36" i="5" s="1"/>
  <c r="M50" i="5"/>
  <c r="N50" i="5" s="1"/>
  <c r="AK38" i="5"/>
  <c r="AL38" i="5" s="1"/>
  <c r="V36" i="5"/>
  <c r="W36" i="5" s="1"/>
  <c r="S50" i="5"/>
  <c r="T50" i="5" s="1"/>
  <c r="AK33" i="5"/>
  <c r="AL33" i="5" s="1"/>
  <c r="V50" i="5"/>
  <c r="W50" i="5" s="1"/>
  <c r="AH38" i="5"/>
  <c r="AI38" i="5" s="1"/>
  <c r="AU54" i="5"/>
  <c r="AI54" i="5"/>
  <c r="AK54" i="5"/>
  <c r="AL54" i="5" s="1"/>
  <c r="AK19" i="5"/>
  <c r="AL19" i="5" s="1"/>
  <c r="AQ19" i="5"/>
  <c r="AR19" i="5" s="1"/>
  <c r="AT19" i="5"/>
  <c r="AU19" i="5" s="1"/>
  <c r="W16" i="5"/>
  <c r="V6" i="5"/>
  <c r="W6" i="5" s="1"/>
  <c r="S6" i="5"/>
  <c r="T6" i="5" s="1"/>
</calcChain>
</file>

<file path=xl/sharedStrings.xml><?xml version="1.0" encoding="utf-8"?>
<sst xmlns="http://schemas.openxmlformats.org/spreadsheetml/2006/main" count="319" uniqueCount="29">
  <si>
    <t>day</t>
  </si>
  <si>
    <t>mouse</t>
  </si>
  <si>
    <t>x</t>
  </si>
  <si>
    <t>y</t>
  </si>
  <si>
    <t xml:space="preserve"> -</t>
  </si>
  <si>
    <t>Apoptosis</t>
  </si>
  <si>
    <t>z</t>
  </si>
  <si>
    <t>control</t>
  </si>
  <si>
    <t>6-3</t>
  </si>
  <si>
    <t>total imaging time:</t>
  </si>
  <si>
    <t>h</t>
  </si>
  <si>
    <t>min</t>
  </si>
  <si>
    <t>per h</t>
  </si>
  <si>
    <t>CTL #</t>
  </si>
  <si>
    <t>TC #</t>
  </si>
  <si>
    <t>TE ratio</t>
  </si>
  <si>
    <t>% per h</t>
  </si>
  <si>
    <t>count</t>
  </si>
  <si>
    <t>CTL viability</t>
  </si>
  <si>
    <t>pos</t>
  </si>
  <si>
    <t>Unclear</t>
  </si>
  <si>
    <t>Mitosis</t>
  </si>
  <si>
    <t>total time</t>
  </si>
  <si>
    <t>aCD137 mAb</t>
  </si>
  <si>
    <t>9-6</t>
  </si>
  <si>
    <t>mitosis</t>
  </si>
  <si>
    <t>ET ratio</t>
  </si>
  <si>
    <t>Tumor cell viability</t>
  </si>
  <si>
    <t>w prior CTL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</si>
</sst>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Dashed">
        <color auto="1"/>
      </left>
      <right/>
      <top/>
      <bottom/>
      <diagonal/>
    </border>
    <border>
      <left style="mediumDashed">
        <color auto="1"/>
      </left>
      <right/>
      <top style="medium">
        <color auto="1"/>
      </top>
      <bottom/>
      <diagonal/>
    </border>
    <border>
      <left/>
      <right style="mediumDashed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5" applyNumberFormat="0" applyAlignment="0" applyProtection="0"/>
    <xf numFmtId="0" fontId="12" fillId="8" borderId="6" applyNumberFormat="0" applyAlignment="0" applyProtection="0"/>
    <xf numFmtId="0" fontId="13" fillId="8" borderId="5" applyNumberFormat="0" applyAlignment="0" applyProtection="0"/>
    <xf numFmtId="0" fontId="14" fillId="0" borderId="7" applyNumberFormat="0" applyFill="0" applyAlignment="0" applyProtection="0"/>
    <xf numFmtId="0" fontId="1" fillId="9" borderId="8" applyNumberFormat="0" applyAlignment="0" applyProtection="0"/>
    <xf numFmtId="0" fontId="15" fillId="0" borderId="0" applyNumberFormat="0" applyFill="0" applyBorder="0" applyAlignment="0" applyProtection="0"/>
    <xf numFmtId="0" fontId="3" fillId="10" borderId="9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17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7" fillId="34" borderId="0" applyNumberFormat="0" applyBorder="0" applyAlignment="0" applyProtection="0"/>
  </cellStyleXfs>
  <cellXfs count="1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38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37" borderId="0" xfId="0" applyFont="1" applyFill="1" applyAlignment="1">
      <alignment horizontal="center" vertical="center"/>
    </xf>
    <xf numFmtId="2" fontId="2" fillId="37" borderId="0" xfId="0" applyNumberFormat="1" applyFont="1" applyFill="1" applyAlignment="1">
      <alignment horizontal="center" vertical="center"/>
    </xf>
    <xf numFmtId="2" fontId="2" fillId="37" borderId="1" xfId="0" applyNumberFormat="1" applyFont="1" applyFill="1" applyBorder="1" applyAlignment="1">
      <alignment horizontal="center" vertical="center"/>
    </xf>
    <xf numFmtId="0" fontId="2" fillId="37" borderId="1" xfId="0" applyFont="1" applyFill="1" applyBorder="1" applyAlignment="1">
      <alignment horizontal="center" vertical="center"/>
    </xf>
    <xf numFmtId="0" fontId="2" fillId="38" borderId="0" xfId="0" applyFont="1" applyFill="1" applyAlignment="1">
      <alignment horizontal="center" vertical="center"/>
    </xf>
    <xf numFmtId="2" fontId="2" fillId="38" borderId="0" xfId="0" applyNumberFormat="1" applyFont="1" applyFill="1" applyAlignment="1">
      <alignment horizontal="center" vertical="center"/>
    </xf>
    <xf numFmtId="2" fontId="2" fillId="38" borderId="1" xfId="0" applyNumberFormat="1" applyFont="1" applyFill="1" applyBorder="1" applyAlignment="1">
      <alignment horizontal="center" vertical="center"/>
    </xf>
    <xf numFmtId="0" fontId="2" fillId="38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9" fillId="38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9" fillId="37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38" borderId="0" xfId="0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2" fillId="38" borderId="0" xfId="0" applyNumberFormat="1" applyFont="1" applyFill="1" applyBorder="1" applyAlignment="1">
      <alignment horizontal="center" vertical="center"/>
    </xf>
    <xf numFmtId="2" fontId="2" fillId="37" borderId="0" xfId="0" applyNumberFormat="1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20" fillId="0" borderId="0" xfId="0" applyFont="1"/>
    <xf numFmtId="1" fontId="20" fillId="0" borderId="0" xfId="0" applyNumberFormat="1" applyFont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/>
    </xf>
    <xf numFmtId="0" fontId="19" fillId="38" borderId="0" xfId="0" applyFont="1" applyFill="1" applyAlignment="1">
      <alignment horizontal="center" vertical="center" wrapText="1"/>
    </xf>
    <xf numFmtId="0" fontId="19" fillId="38" borderId="0" xfId="0" applyFont="1" applyFill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/>
    <xf numFmtId="2" fontId="2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20" fillId="0" borderId="1" xfId="0" applyNumberFormat="1" applyFont="1" applyFill="1" applyBorder="1"/>
    <xf numFmtId="2" fontId="2" fillId="38" borderId="15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/>
    <xf numFmtId="2" fontId="0" fillId="0" borderId="0" xfId="0" applyNumberFormat="1" applyFill="1" applyBorder="1" applyAlignment="1">
      <alignment horizontal="center" vertical="center"/>
    </xf>
    <xf numFmtId="2" fontId="20" fillId="0" borderId="0" xfId="0" applyNumberFormat="1" applyFont="1" applyFill="1" applyBorder="1"/>
    <xf numFmtId="1" fontId="0" fillId="0" borderId="1" xfId="0" applyNumberFormat="1" applyFill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1" fontId="19" fillId="38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1" fontId="20" fillId="0" borderId="0" xfId="0" applyNumberFormat="1" applyFont="1" applyFill="1" applyBorder="1"/>
    <xf numFmtId="1" fontId="2" fillId="0" borderId="0" xfId="0" applyNumberFormat="1" applyFont="1" applyAlignment="1">
      <alignment horizontal="left" vertical="center"/>
    </xf>
    <xf numFmtId="1" fontId="18" fillId="0" borderId="0" xfId="0" applyNumberFormat="1" applyFont="1" applyFill="1" applyAlignment="1">
      <alignment horizontal="center" vertical="center"/>
    </xf>
    <xf numFmtId="1" fontId="19" fillId="38" borderId="11" xfId="0" applyNumberFormat="1" applyFont="1" applyFill="1" applyBorder="1" applyAlignment="1">
      <alignment horizontal="center" vertical="center"/>
    </xf>
    <xf numFmtId="1" fontId="19" fillId="37" borderId="13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2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37" borderId="16" xfId="0" applyNumberFormat="1" applyFont="1" applyFill="1" applyBorder="1" applyAlignment="1">
      <alignment horizontal="center" vertical="center"/>
    </xf>
    <xf numFmtId="1" fontId="0" fillId="0" borderId="12" xfId="0" applyNumberFormat="1" applyFont="1" applyFill="1" applyBorder="1" applyAlignment="1">
      <alignment horizontal="center" vertical="center"/>
    </xf>
    <xf numFmtId="1" fontId="0" fillId="0" borderId="11" xfId="0" applyNumberFormat="1" applyFont="1" applyFill="1" applyBorder="1" applyAlignment="1">
      <alignment horizontal="center" vertical="center"/>
    </xf>
    <xf numFmtId="0" fontId="19" fillId="38" borderId="0" xfId="0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20" fillId="0" borderId="0" xfId="0" applyFont="1" applyBorder="1"/>
    <xf numFmtId="165" fontId="0" fillId="0" borderId="0" xfId="0" applyNumberForma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0" fontId="19" fillId="38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9" fillId="38" borderId="0" xfId="0" applyFont="1" applyFill="1" applyBorder="1" applyAlignment="1">
      <alignment horizontal="center" vertical="center"/>
    </xf>
    <xf numFmtId="0" fontId="19" fillId="38" borderId="13" xfId="0" applyFont="1" applyFill="1" applyBorder="1" applyAlignment="1">
      <alignment horizontal="center" vertical="center"/>
    </xf>
    <xf numFmtId="2" fontId="19" fillId="38" borderId="0" xfId="0" applyNumberFormat="1" applyFont="1" applyFill="1" applyBorder="1" applyAlignment="1">
      <alignment horizontal="center" vertical="center"/>
    </xf>
    <xf numFmtId="2" fontId="2" fillId="38" borderId="16" xfId="0" applyNumberFormat="1" applyFont="1" applyFill="1" applyBorder="1" applyAlignment="1">
      <alignment horizontal="center" vertical="center"/>
    </xf>
    <xf numFmtId="0" fontId="1" fillId="41" borderId="11" xfId="0" applyFont="1" applyFill="1" applyBorder="1" applyAlignment="1">
      <alignment horizontal="center" vertical="center"/>
    </xf>
    <xf numFmtId="0" fontId="1" fillId="41" borderId="0" xfId="0" applyFont="1" applyFill="1" applyBorder="1" applyAlignment="1">
      <alignment horizontal="center" vertical="center"/>
    </xf>
    <xf numFmtId="0" fontId="19" fillId="39" borderId="11" xfId="0" applyFont="1" applyFill="1" applyBorder="1" applyAlignment="1">
      <alignment horizontal="center" vertical="center"/>
    </xf>
    <xf numFmtId="0" fontId="19" fillId="39" borderId="0" xfId="0" applyFont="1" applyFill="1" applyBorder="1" applyAlignment="1">
      <alignment horizontal="center" vertical="center"/>
    </xf>
    <xf numFmtId="0" fontId="1" fillId="35" borderId="11" xfId="0" applyFont="1" applyFill="1" applyBorder="1" applyAlignment="1">
      <alignment horizontal="center" vertical="center"/>
    </xf>
    <xf numFmtId="0" fontId="1" fillId="35" borderId="0" xfId="0" applyFont="1" applyFill="1" applyBorder="1" applyAlignment="1">
      <alignment horizontal="center" vertical="center"/>
    </xf>
    <xf numFmtId="0" fontId="19" fillId="42" borderId="11" xfId="0" applyFont="1" applyFill="1" applyBorder="1" applyAlignment="1">
      <alignment horizontal="center" vertical="center"/>
    </xf>
    <xf numFmtId="0" fontId="19" fillId="4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9" fillId="38" borderId="0" xfId="0" applyFont="1" applyFill="1" applyAlignment="1">
      <alignment horizontal="center" vertical="center" wrapText="1"/>
    </xf>
    <xf numFmtId="0" fontId="19" fillId="37" borderId="0" xfId="0" applyFont="1" applyFill="1" applyAlignment="1">
      <alignment horizontal="center" vertical="center"/>
    </xf>
    <xf numFmtId="0" fontId="19" fillId="38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9" fillId="43" borderId="0" xfId="0" applyFont="1" applyFill="1" applyAlignment="1">
      <alignment horizontal="center" vertical="center"/>
    </xf>
    <xf numFmtId="0" fontId="19" fillId="42" borderId="13" xfId="0" applyFont="1" applyFill="1" applyBorder="1" applyAlignment="1">
      <alignment horizontal="center" vertical="center"/>
    </xf>
    <xf numFmtId="0" fontId="19" fillId="42" borderId="17" xfId="0" applyFont="1" applyFill="1" applyBorder="1" applyAlignment="1">
      <alignment horizontal="center" vertical="center"/>
    </xf>
    <xf numFmtId="1" fontId="19" fillId="40" borderId="0" xfId="0" applyNumberFormat="1" applyFont="1" applyFill="1" applyAlignment="1">
      <alignment horizontal="center" vertical="center" wrapText="1"/>
    </xf>
    <xf numFmtId="0" fontId="19" fillId="3" borderId="0" xfId="0" applyFont="1" applyFill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" fontId="19" fillId="38" borderId="0" xfId="0" applyNumberFormat="1" applyFont="1" applyFill="1" applyAlignment="1">
      <alignment horizontal="center" vertical="center"/>
    </xf>
    <xf numFmtId="0" fontId="19" fillId="40" borderId="0" xfId="0" applyFont="1" applyFill="1" applyAlignment="1">
      <alignment horizontal="center" vertical="center" wrapText="1"/>
    </xf>
    <xf numFmtId="1" fontId="19" fillId="36" borderId="0" xfId="0" applyNumberFormat="1" applyFont="1" applyFill="1" applyAlignment="1">
      <alignment horizontal="center" vertical="center"/>
    </xf>
    <xf numFmtId="1" fontId="19" fillId="3" borderId="0" xfId="0" applyNumberFormat="1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5050"/>
      <color rgb="FF33CC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12"/>
  <sheetViews>
    <sheetView tabSelected="1" zoomScale="70" zoomScaleNormal="70" workbookViewId="0">
      <selection activeCell="AM6" sqref="AM6:AM13"/>
    </sheetView>
  </sheetViews>
  <sheetFormatPr defaultColWidth="9.1328125" defaultRowHeight="14.25" x14ac:dyDescent="0.45"/>
  <cols>
    <col min="1" max="1" width="5.59765625" style="14" bestFit="1" customWidth="1"/>
    <col min="2" max="2" width="7.1328125" style="14" customWidth="1"/>
    <col min="3" max="3" width="8.73046875" style="14" customWidth="1"/>
    <col min="4" max="4" width="7.265625" style="14" bestFit="1" customWidth="1"/>
    <col min="5" max="5" width="4.59765625" style="14" bestFit="1" customWidth="1"/>
    <col min="6" max="6" width="8.265625" style="14" bestFit="1" customWidth="1"/>
    <col min="7" max="8" width="6.86328125" style="14" bestFit="1" customWidth="1"/>
    <col min="9" max="9" width="9.265625" style="34" customWidth="1"/>
    <col min="10" max="10" width="9.265625" style="14" customWidth="1"/>
    <col min="11" max="11" width="10.59765625" style="28" customWidth="1"/>
    <col min="12" max="12" width="8.265625" style="38" bestFit="1" customWidth="1"/>
    <col min="13" max="13" width="7.73046875" style="14" bestFit="1" customWidth="1"/>
    <col min="14" max="14" width="10.1328125" style="28" bestFit="1" customWidth="1"/>
    <col min="15" max="15" width="7.59765625" style="76" customWidth="1"/>
    <col min="16" max="16" width="7.59765625" style="32" customWidth="1"/>
    <col min="17" max="17" width="10.1328125" style="28" bestFit="1" customWidth="1"/>
    <col min="18" max="18" width="8.265625" style="34" bestFit="1" customWidth="1"/>
    <col min="19" max="19" width="7.3984375" style="14" bestFit="1" customWidth="1"/>
    <col min="20" max="20" width="10.1328125" style="28" bestFit="1" customWidth="1"/>
    <col min="21" max="21" width="8.265625" style="34" bestFit="1" customWidth="1"/>
    <col min="22" max="22" width="7.3984375" style="10" bestFit="1" customWidth="1"/>
    <col min="23" max="23" width="10.1328125" style="41" bestFit="1" customWidth="1"/>
    <col min="24" max="24" width="1.3984375" style="90" customWidth="1"/>
    <col min="25" max="25" width="5.59765625" style="14" bestFit="1" customWidth="1"/>
    <col min="26" max="26" width="7.1328125" style="14" customWidth="1"/>
    <col min="27" max="27" width="7.265625" style="14" bestFit="1" customWidth="1"/>
    <col min="28" max="28" width="6.265625" style="14" bestFit="1" customWidth="1"/>
    <col min="29" max="29" width="5" style="14" bestFit="1" customWidth="1"/>
    <col min="30" max="30" width="8.265625" style="14" bestFit="1" customWidth="1"/>
    <col min="31" max="32" width="6.86328125" style="14" bestFit="1" customWidth="1"/>
    <col min="33" max="33" width="8.265625" style="34" bestFit="1" customWidth="1"/>
    <col min="34" max="34" width="7.3984375" style="14" bestFit="1" customWidth="1"/>
    <col min="35" max="35" width="10.1328125" style="28" bestFit="1" customWidth="1"/>
    <col min="36" max="36" width="8.265625" style="38" bestFit="1" customWidth="1"/>
    <col min="37" max="37" width="7.3984375" style="14" bestFit="1" customWidth="1"/>
    <col min="38" max="38" width="10.1328125" style="28" bestFit="1" customWidth="1"/>
    <col min="39" max="39" width="8.265625" style="76" bestFit="1" customWidth="1"/>
    <col min="40" max="40" width="7.3984375" style="32" bestFit="1" customWidth="1"/>
    <col min="41" max="41" width="10.1328125" style="28" bestFit="1" customWidth="1"/>
    <col min="42" max="42" width="8.265625" style="34" bestFit="1" customWidth="1"/>
    <col min="43" max="43" width="7.3984375" style="14" bestFit="1" customWidth="1"/>
    <col min="44" max="44" width="10.1328125" style="28" bestFit="1" customWidth="1"/>
    <col min="45" max="45" width="8.265625" style="38" bestFit="1" customWidth="1"/>
    <col min="46" max="46" width="7.3984375" style="14" bestFit="1" customWidth="1"/>
    <col min="47" max="47" width="10.1328125" style="28" bestFit="1" customWidth="1"/>
    <col min="48" max="48" width="1.3984375" style="90" customWidth="1"/>
  </cols>
  <sheetData>
    <row r="1" spans="1:48" s="13" customFormat="1" x14ac:dyDescent="0.45">
      <c r="A1" s="108" t="s">
        <v>23</v>
      </c>
      <c r="B1" s="108"/>
      <c r="C1" s="108"/>
      <c r="F1" s="14"/>
      <c r="G1" s="14"/>
      <c r="H1" s="14"/>
      <c r="I1" s="2"/>
      <c r="J1" s="2"/>
      <c r="K1" s="9"/>
      <c r="L1" s="3"/>
      <c r="M1" s="3"/>
      <c r="N1" s="9"/>
      <c r="O1" s="9"/>
      <c r="P1" s="9"/>
      <c r="Q1" s="9"/>
      <c r="R1" s="3"/>
      <c r="S1" s="3"/>
      <c r="T1" s="9"/>
      <c r="U1" s="3"/>
      <c r="V1" s="65"/>
      <c r="W1" s="9"/>
      <c r="X1" s="90"/>
      <c r="Y1" s="108" t="s">
        <v>7</v>
      </c>
      <c r="Z1" s="108"/>
      <c r="AA1" s="108"/>
      <c r="AD1" s="14"/>
      <c r="AE1" s="14"/>
      <c r="AF1" s="14"/>
      <c r="AG1" s="2"/>
      <c r="AH1" s="2"/>
      <c r="AI1" s="9"/>
      <c r="AJ1" s="3"/>
      <c r="AK1" s="3"/>
      <c r="AL1" s="9"/>
      <c r="AM1" s="9"/>
      <c r="AN1" s="9"/>
      <c r="AO1" s="9"/>
      <c r="AP1" s="3"/>
      <c r="AQ1" s="3"/>
      <c r="AR1" s="9"/>
      <c r="AS1" s="3"/>
      <c r="AT1" s="7"/>
      <c r="AU1" s="32"/>
      <c r="AV1" s="90"/>
    </row>
    <row r="2" spans="1:48" x14ac:dyDescent="0.45">
      <c r="A2" s="104" t="s">
        <v>9</v>
      </c>
      <c r="B2" s="104"/>
      <c r="C2" s="104"/>
      <c r="D2" s="104"/>
      <c r="E2" s="14">
        <f>SUM(A:A)/60</f>
        <v>20.466666666666665</v>
      </c>
      <c r="F2" s="5" t="s">
        <v>10</v>
      </c>
      <c r="I2" s="100" t="s">
        <v>27</v>
      </c>
      <c r="J2" s="101"/>
      <c r="K2" s="101"/>
      <c r="L2" s="101"/>
      <c r="M2" s="101"/>
      <c r="N2" s="101"/>
      <c r="O2" s="101"/>
      <c r="P2" s="101"/>
      <c r="Q2" s="101"/>
      <c r="R2" s="96" t="s">
        <v>18</v>
      </c>
      <c r="S2" s="97"/>
      <c r="T2" s="97"/>
      <c r="U2" s="97"/>
      <c r="V2" s="97"/>
      <c r="W2" s="97"/>
      <c r="Y2" s="104" t="s">
        <v>9</v>
      </c>
      <c r="Z2" s="104"/>
      <c r="AA2" s="104"/>
      <c r="AB2" s="104"/>
      <c r="AC2" s="14">
        <f>SUM(Y:Y)/60</f>
        <v>20.2</v>
      </c>
      <c r="AD2" s="5" t="s">
        <v>10</v>
      </c>
      <c r="AG2" s="100" t="s">
        <v>27</v>
      </c>
      <c r="AH2" s="101"/>
      <c r="AI2" s="101"/>
      <c r="AJ2" s="101"/>
      <c r="AK2" s="101"/>
      <c r="AL2" s="101"/>
      <c r="AM2" s="101"/>
      <c r="AN2" s="101"/>
      <c r="AO2" s="101"/>
      <c r="AP2" s="96" t="s">
        <v>18</v>
      </c>
      <c r="AQ2" s="97"/>
      <c r="AR2" s="97"/>
      <c r="AS2" s="97"/>
      <c r="AT2" s="97"/>
      <c r="AU2" s="97"/>
    </row>
    <row r="3" spans="1:48" x14ac:dyDescent="0.45">
      <c r="D3" s="6"/>
      <c r="E3" s="5"/>
      <c r="F3" s="17"/>
      <c r="G3" s="17"/>
      <c r="H3" s="17"/>
      <c r="I3" s="102" t="s">
        <v>5</v>
      </c>
      <c r="J3" s="103"/>
      <c r="K3" s="103"/>
      <c r="L3" s="103"/>
      <c r="M3" s="103"/>
      <c r="N3" s="103"/>
      <c r="O3" s="102" t="s">
        <v>25</v>
      </c>
      <c r="P3" s="103"/>
      <c r="Q3" s="103"/>
      <c r="R3" s="98" t="s">
        <v>21</v>
      </c>
      <c r="S3" s="99"/>
      <c r="T3" s="99"/>
      <c r="U3" s="98" t="s">
        <v>5</v>
      </c>
      <c r="V3" s="99"/>
      <c r="W3" s="99"/>
      <c r="AB3" s="6"/>
      <c r="AC3" s="5"/>
      <c r="AD3" s="17"/>
      <c r="AE3" s="17"/>
      <c r="AF3" s="17"/>
      <c r="AG3" s="102" t="s">
        <v>5</v>
      </c>
      <c r="AH3" s="103"/>
      <c r="AI3" s="103"/>
      <c r="AJ3" s="103"/>
      <c r="AK3" s="103"/>
      <c r="AL3" s="103"/>
      <c r="AM3" s="102" t="s">
        <v>25</v>
      </c>
      <c r="AN3" s="103"/>
      <c r="AO3" s="103"/>
      <c r="AP3" s="98" t="s">
        <v>21</v>
      </c>
      <c r="AQ3" s="99"/>
      <c r="AR3" s="99"/>
      <c r="AS3" s="98" t="s">
        <v>5</v>
      </c>
      <c r="AT3" s="99"/>
      <c r="AU3" s="99"/>
    </row>
    <row r="4" spans="1:48" ht="15" customHeight="1" x14ac:dyDescent="0.45">
      <c r="A4" s="105" t="s">
        <v>22</v>
      </c>
      <c r="B4" s="105"/>
      <c r="C4" s="109" t="s">
        <v>1</v>
      </c>
      <c r="D4" s="107" t="s">
        <v>0</v>
      </c>
      <c r="E4" s="109" t="s">
        <v>19</v>
      </c>
      <c r="F4" s="105" t="s">
        <v>13</v>
      </c>
      <c r="G4" s="105" t="s">
        <v>14</v>
      </c>
      <c r="H4" s="105" t="s">
        <v>26</v>
      </c>
      <c r="I4" s="102" t="s">
        <v>28</v>
      </c>
      <c r="J4" s="103"/>
      <c r="K4" s="103"/>
      <c r="L4" s="110" t="s">
        <v>20</v>
      </c>
      <c r="M4" s="103"/>
      <c r="N4" s="111"/>
      <c r="O4" s="102"/>
      <c r="P4" s="103"/>
      <c r="Q4" s="103"/>
      <c r="R4" s="98"/>
      <c r="S4" s="99"/>
      <c r="T4" s="99"/>
      <c r="U4" s="98"/>
      <c r="V4" s="99"/>
      <c r="W4" s="99"/>
      <c r="Y4" s="105" t="s">
        <v>22</v>
      </c>
      <c r="Z4" s="105"/>
      <c r="AA4" s="106" t="s">
        <v>1</v>
      </c>
      <c r="AB4" s="107" t="s">
        <v>0</v>
      </c>
      <c r="AC4" s="106" t="s">
        <v>19</v>
      </c>
      <c r="AD4" s="105" t="s">
        <v>13</v>
      </c>
      <c r="AE4" s="105" t="s">
        <v>14</v>
      </c>
      <c r="AF4" s="105" t="s">
        <v>26</v>
      </c>
      <c r="AG4" s="102" t="s">
        <v>28</v>
      </c>
      <c r="AH4" s="103"/>
      <c r="AI4" s="103"/>
      <c r="AJ4" s="110" t="s">
        <v>20</v>
      </c>
      <c r="AK4" s="103"/>
      <c r="AL4" s="111"/>
      <c r="AM4" s="102"/>
      <c r="AN4" s="103"/>
      <c r="AO4" s="103"/>
      <c r="AP4" s="98"/>
      <c r="AQ4" s="99"/>
      <c r="AR4" s="99"/>
      <c r="AS4" s="98"/>
      <c r="AT4" s="99"/>
      <c r="AU4" s="99"/>
    </row>
    <row r="5" spans="1:48" x14ac:dyDescent="0.45">
      <c r="A5" s="18" t="s">
        <v>11</v>
      </c>
      <c r="B5" s="18" t="s">
        <v>10</v>
      </c>
      <c r="C5" s="109"/>
      <c r="D5" s="107"/>
      <c r="E5" s="109"/>
      <c r="F5" s="105"/>
      <c r="G5" s="105"/>
      <c r="H5" s="105"/>
      <c r="I5" s="33" t="s">
        <v>17</v>
      </c>
      <c r="J5" s="92" t="s">
        <v>12</v>
      </c>
      <c r="K5" s="92" t="s">
        <v>16</v>
      </c>
      <c r="L5" s="93" t="s">
        <v>17</v>
      </c>
      <c r="M5" s="92" t="s">
        <v>12</v>
      </c>
      <c r="N5" s="92" t="s">
        <v>16</v>
      </c>
      <c r="O5" s="33" t="s">
        <v>17</v>
      </c>
      <c r="P5" s="92" t="s">
        <v>12</v>
      </c>
      <c r="Q5" s="92" t="s">
        <v>16</v>
      </c>
      <c r="R5" s="33" t="s">
        <v>17</v>
      </c>
      <c r="S5" s="89" t="s">
        <v>12</v>
      </c>
      <c r="T5" s="89" t="s">
        <v>16</v>
      </c>
      <c r="U5" s="33" t="s">
        <v>17</v>
      </c>
      <c r="V5" s="94" t="s">
        <v>12</v>
      </c>
      <c r="W5" s="92" t="s">
        <v>16</v>
      </c>
      <c r="Y5" s="18" t="s">
        <v>11</v>
      </c>
      <c r="Z5" s="18" t="s">
        <v>10</v>
      </c>
      <c r="AA5" s="106"/>
      <c r="AB5" s="107"/>
      <c r="AC5" s="106"/>
      <c r="AD5" s="105"/>
      <c r="AE5" s="105"/>
      <c r="AF5" s="105"/>
      <c r="AG5" s="33" t="s">
        <v>17</v>
      </c>
      <c r="AH5" s="89" t="s">
        <v>12</v>
      </c>
      <c r="AI5" s="89" t="s">
        <v>16</v>
      </c>
      <c r="AJ5" s="93" t="s">
        <v>17</v>
      </c>
      <c r="AK5" s="89" t="s">
        <v>12</v>
      </c>
      <c r="AL5" s="89" t="s">
        <v>16</v>
      </c>
      <c r="AM5" s="33" t="s">
        <v>17</v>
      </c>
      <c r="AN5" s="89" t="s">
        <v>12</v>
      </c>
      <c r="AO5" s="89" t="s">
        <v>16</v>
      </c>
      <c r="AP5" s="33" t="s">
        <v>17</v>
      </c>
      <c r="AQ5" s="89" t="s">
        <v>12</v>
      </c>
      <c r="AR5" s="89" t="s">
        <v>16</v>
      </c>
      <c r="AS5" s="93" t="s">
        <v>17</v>
      </c>
      <c r="AT5" s="89" t="s">
        <v>12</v>
      </c>
      <c r="AU5" s="89" t="s">
        <v>16</v>
      </c>
    </row>
    <row r="6" spans="1:48" x14ac:dyDescent="0.45">
      <c r="A6" s="14">
        <v>76</v>
      </c>
      <c r="B6" s="6">
        <f>A6/60</f>
        <v>1.2666666666666666</v>
      </c>
      <c r="C6" s="14">
        <v>65</v>
      </c>
      <c r="D6" s="4" t="s">
        <v>8</v>
      </c>
      <c r="E6" s="2">
        <v>0</v>
      </c>
      <c r="F6" s="14">
        <v>357</v>
      </c>
      <c r="G6" s="14">
        <v>1139</v>
      </c>
      <c r="H6" s="15">
        <f>G6/F6</f>
        <v>3.1904761904761907</v>
      </c>
      <c r="I6" s="34">
        <v>10</v>
      </c>
      <c r="J6" s="8">
        <f>I6/$B6</f>
        <v>7.8947368421052637</v>
      </c>
      <c r="K6" s="29">
        <f>J6/$G6*100</f>
        <v>0.69312878332794237</v>
      </c>
      <c r="L6" s="38">
        <v>0</v>
      </c>
      <c r="M6" s="14">
        <f>L6/$B6</f>
        <v>0</v>
      </c>
      <c r="N6" s="29">
        <f>M6/$G6*100</f>
        <v>0</v>
      </c>
      <c r="O6" s="82">
        <v>0</v>
      </c>
      <c r="P6" s="8">
        <f>O6/$B6</f>
        <v>0</v>
      </c>
      <c r="Q6" s="29">
        <f>P6/$G6*100</f>
        <v>0</v>
      </c>
      <c r="R6" s="34">
        <v>0</v>
      </c>
      <c r="S6" s="14">
        <f>R6/$B6</f>
        <v>0</v>
      </c>
      <c r="T6" s="29">
        <f>S6/$F6*100</f>
        <v>0</v>
      </c>
      <c r="U6" s="34">
        <v>4</v>
      </c>
      <c r="V6" s="10">
        <f>U6/$B6</f>
        <v>3.1578947368421053</v>
      </c>
      <c r="W6" s="45">
        <f>V6/$F6*100</f>
        <v>0.88456435205661221</v>
      </c>
      <c r="Y6" s="14">
        <v>76</v>
      </c>
      <c r="Z6" s="6">
        <f>Y6/60</f>
        <v>1.2666666666666666</v>
      </c>
      <c r="AA6" s="2">
        <v>66</v>
      </c>
      <c r="AB6" s="4" t="s">
        <v>8</v>
      </c>
      <c r="AC6" s="2">
        <v>0</v>
      </c>
      <c r="AD6" s="14">
        <v>51</v>
      </c>
      <c r="AE6" s="14">
        <v>1250</v>
      </c>
      <c r="AF6" s="15">
        <f>AE6/AD6</f>
        <v>24.509803921568629</v>
      </c>
      <c r="AG6" s="34">
        <v>5</v>
      </c>
      <c r="AH6" s="8">
        <f>AG6/$Z6</f>
        <v>3.9473684210526319</v>
      </c>
      <c r="AI6" s="29">
        <f>AH6/$AE6*100</f>
        <v>0.31578947368421056</v>
      </c>
      <c r="AJ6" s="38">
        <v>2</v>
      </c>
      <c r="AK6" s="8">
        <f>AJ6/$Z6</f>
        <v>1.5789473684210527</v>
      </c>
      <c r="AL6" s="29">
        <f>AK6/$AE6*100</f>
        <v>0.12631578947368421</v>
      </c>
      <c r="AM6" s="82">
        <v>7</v>
      </c>
      <c r="AN6" s="12">
        <f>AM6/$Z6</f>
        <v>5.5263157894736841</v>
      </c>
      <c r="AO6" s="29">
        <f>AN6/$AE6*100</f>
        <v>0.44210526315789472</v>
      </c>
      <c r="AP6" s="34">
        <v>3</v>
      </c>
      <c r="AQ6" s="8">
        <f>AP6/$Z6</f>
        <v>2.3684210526315792</v>
      </c>
      <c r="AR6" s="29">
        <f>AQ6/$AD6*100</f>
        <v>4.643962848297214</v>
      </c>
      <c r="AS6" s="38">
        <v>1</v>
      </c>
      <c r="AT6" s="8">
        <f>AS6/$Z6</f>
        <v>0.78947368421052633</v>
      </c>
      <c r="AU6" s="29">
        <f>AT6/$AD6*100</f>
        <v>1.5479876160990713</v>
      </c>
    </row>
    <row r="7" spans="1:48" x14ac:dyDescent="0.45">
      <c r="C7" s="14">
        <v>65</v>
      </c>
      <c r="D7" s="4" t="s">
        <v>8</v>
      </c>
      <c r="E7" s="2">
        <v>0</v>
      </c>
      <c r="J7" s="8"/>
      <c r="Y7" s="2"/>
      <c r="Z7" s="2"/>
      <c r="AA7" s="2">
        <v>66</v>
      </c>
      <c r="AB7" s="4" t="s">
        <v>8</v>
      </c>
      <c r="AC7" s="2">
        <v>0</v>
      </c>
      <c r="AD7" s="2"/>
      <c r="AE7" s="2"/>
      <c r="AF7" s="2"/>
      <c r="AH7" s="10"/>
      <c r="AI7" s="41"/>
      <c r="AK7" s="2"/>
      <c r="AL7" s="41"/>
      <c r="AN7" s="9"/>
      <c r="AO7" s="41"/>
      <c r="AQ7" s="2"/>
      <c r="AR7" s="41"/>
      <c r="AT7" s="2"/>
      <c r="AU7" s="41"/>
    </row>
    <row r="8" spans="1:48" x14ac:dyDescent="0.45">
      <c r="C8" s="14">
        <v>65</v>
      </c>
      <c r="D8" s="4" t="s">
        <v>8</v>
      </c>
      <c r="E8" s="2">
        <v>0</v>
      </c>
      <c r="J8" s="8"/>
      <c r="Y8" s="2"/>
      <c r="Z8" s="2"/>
      <c r="AA8" s="2">
        <v>66</v>
      </c>
      <c r="AB8" s="4" t="s">
        <v>8</v>
      </c>
      <c r="AC8" s="2">
        <v>0</v>
      </c>
      <c r="AD8" s="2"/>
      <c r="AE8" s="2"/>
      <c r="AF8" s="2"/>
      <c r="AH8" s="10"/>
      <c r="AI8" s="41"/>
      <c r="AK8" s="2"/>
      <c r="AL8" s="41"/>
      <c r="AN8" s="9"/>
      <c r="AO8" s="41"/>
      <c r="AQ8" s="2"/>
      <c r="AR8" s="41"/>
      <c r="AT8" s="2"/>
      <c r="AU8" s="41"/>
    </row>
    <row r="9" spans="1:48" x14ac:dyDescent="0.45">
      <c r="C9" s="14">
        <v>65</v>
      </c>
      <c r="D9" s="4" t="s">
        <v>8</v>
      </c>
      <c r="E9" s="2">
        <v>0</v>
      </c>
      <c r="J9" s="8"/>
      <c r="Y9" s="2"/>
      <c r="Z9" s="2"/>
      <c r="AA9" s="2">
        <v>66</v>
      </c>
      <c r="AB9" s="4" t="s">
        <v>8</v>
      </c>
      <c r="AC9" s="2">
        <v>0</v>
      </c>
      <c r="AD9" s="2"/>
      <c r="AE9" s="2"/>
      <c r="AF9" s="2"/>
      <c r="AH9" s="10"/>
      <c r="AI9" s="41"/>
      <c r="AK9" s="2"/>
      <c r="AL9" s="41"/>
      <c r="AN9" s="9"/>
      <c r="AO9" s="41"/>
      <c r="AQ9" s="2"/>
      <c r="AR9" s="41"/>
      <c r="AT9" s="2"/>
      <c r="AU9" s="41"/>
    </row>
    <row r="10" spans="1:48" x14ac:dyDescent="0.45">
      <c r="C10" s="14">
        <v>65</v>
      </c>
      <c r="D10" s="4" t="s">
        <v>8</v>
      </c>
      <c r="E10" s="2">
        <v>0</v>
      </c>
      <c r="J10" s="8"/>
      <c r="Y10" s="2"/>
      <c r="Z10" s="2"/>
      <c r="AA10" s="2">
        <v>66</v>
      </c>
      <c r="AB10" s="4" t="s">
        <v>8</v>
      </c>
      <c r="AC10" s="2">
        <v>0</v>
      </c>
      <c r="AD10" s="2"/>
      <c r="AE10" s="2"/>
      <c r="AF10" s="2"/>
      <c r="AH10" s="10"/>
      <c r="AI10" s="41"/>
      <c r="AK10" s="2"/>
      <c r="AL10" s="41"/>
      <c r="AN10" s="9"/>
      <c r="AO10" s="41"/>
      <c r="AQ10" s="2"/>
      <c r="AR10" s="41"/>
      <c r="AT10" s="2"/>
      <c r="AU10" s="41"/>
    </row>
    <row r="11" spans="1:48" x14ac:dyDescent="0.45">
      <c r="C11" s="14">
        <v>65</v>
      </c>
      <c r="D11" s="4" t="s">
        <v>8</v>
      </c>
      <c r="E11" s="2">
        <v>0</v>
      </c>
      <c r="J11" s="8"/>
      <c r="Y11" s="2"/>
      <c r="Z11" s="2"/>
      <c r="AA11" s="2">
        <v>66</v>
      </c>
      <c r="AB11" s="4" t="s">
        <v>8</v>
      </c>
      <c r="AC11" s="2">
        <v>0</v>
      </c>
      <c r="AD11" s="2"/>
      <c r="AE11" s="2"/>
      <c r="AF11" s="2"/>
      <c r="AH11" s="10"/>
      <c r="AI11" s="41"/>
      <c r="AK11" s="2"/>
      <c r="AL11" s="41"/>
      <c r="AN11" s="9"/>
      <c r="AO11" s="41"/>
      <c r="AQ11" s="2"/>
      <c r="AR11" s="41"/>
      <c r="AT11" s="2"/>
      <c r="AU11" s="41"/>
    </row>
    <row r="12" spans="1:48" ht="14.65" thickBot="1" x14ac:dyDescent="0.5">
      <c r="C12" s="14">
        <v>65</v>
      </c>
      <c r="D12" s="4" t="s">
        <v>8</v>
      </c>
      <c r="E12" s="2">
        <v>0</v>
      </c>
      <c r="J12" s="8"/>
      <c r="Y12" s="2"/>
      <c r="Z12" s="2"/>
      <c r="AA12" s="2">
        <v>66</v>
      </c>
      <c r="AB12" s="4" t="s">
        <v>8</v>
      </c>
      <c r="AC12" s="2">
        <v>0</v>
      </c>
      <c r="AD12" s="2"/>
      <c r="AE12" s="2"/>
      <c r="AF12" s="2"/>
      <c r="AH12" s="10"/>
      <c r="AI12" s="41"/>
      <c r="AK12" s="2"/>
      <c r="AL12" s="41"/>
      <c r="AN12" s="9"/>
      <c r="AO12" s="41"/>
      <c r="AQ12" s="2"/>
      <c r="AR12" s="41"/>
      <c r="AT12" s="2"/>
      <c r="AU12" s="41"/>
    </row>
    <row r="13" spans="1:48" x14ac:dyDescent="0.45">
      <c r="C13" s="14">
        <v>65</v>
      </c>
      <c r="D13" s="4" t="s">
        <v>8</v>
      </c>
      <c r="E13" s="2">
        <v>0</v>
      </c>
      <c r="J13" s="8"/>
      <c r="Y13" s="1">
        <v>76</v>
      </c>
      <c r="Z13" s="23">
        <f>Y13/60</f>
        <v>1.2666666666666666</v>
      </c>
      <c r="AA13" s="1">
        <v>66</v>
      </c>
      <c r="AB13" s="20" t="s">
        <v>8</v>
      </c>
      <c r="AC13" s="1">
        <v>2</v>
      </c>
      <c r="AD13" s="1">
        <v>43</v>
      </c>
      <c r="AE13" s="1">
        <v>1802</v>
      </c>
      <c r="AF13" s="21">
        <f>AE13/AD13</f>
        <v>41.906976744186046</v>
      </c>
      <c r="AG13" s="36">
        <v>3</v>
      </c>
      <c r="AH13" s="11">
        <f>AG13/$Z13</f>
        <v>2.3684210526315792</v>
      </c>
      <c r="AI13" s="30">
        <f>AH13/$AE13*100</f>
        <v>0.13143291080086456</v>
      </c>
      <c r="AJ13" s="40">
        <v>3</v>
      </c>
      <c r="AK13" s="11">
        <f>AJ13/$Z13</f>
        <v>2.3684210526315792</v>
      </c>
      <c r="AL13" s="30">
        <f>AK13/$AE13*100</f>
        <v>0.13143291080086456</v>
      </c>
      <c r="AM13" s="81">
        <v>7</v>
      </c>
      <c r="AN13" s="11">
        <f>AM13/$Z13</f>
        <v>5.5263157894736841</v>
      </c>
      <c r="AO13" s="95">
        <f>AN13/$AE13*100</f>
        <v>0.30667679186868391</v>
      </c>
      <c r="AP13" s="36">
        <v>1</v>
      </c>
      <c r="AQ13" s="11">
        <f>AP13/$Z13</f>
        <v>0.78947368421052633</v>
      </c>
      <c r="AR13" s="30">
        <f>AQ13/$AD13*100</f>
        <v>1.8359853121175032</v>
      </c>
      <c r="AS13" s="40">
        <v>1</v>
      </c>
      <c r="AT13" s="11">
        <f>AS13/$Z13</f>
        <v>0.78947368421052633</v>
      </c>
      <c r="AU13" s="30">
        <f>AT13/$AD13*100</f>
        <v>1.8359853121175032</v>
      </c>
    </row>
    <row r="14" spans="1:48" x14ac:dyDescent="0.45">
      <c r="C14" s="14">
        <v>65</v>
      </c>
      <c r="D14" s="4" t="s">
        <v>8</v>
      </c>
      <c r="E14" s="2">
        <v>0</v>
      </c>
      <c r="J14" s="8"/>
      <c r="Y14" s="2"/>
      <c r="Z14" s="2"/>
      <c r="AA14" s="2">
        <v>66</v>
      </c>
      <c r="AB14" s="4" t="s">
        <v>8</v>
      </c>
      <c r="AC14" s="2">
        <v>2</v>
      </c>
      <c r="AD14" s="2"/>
      <c r="AE14" s="2"/>
      <c r="AF14" s="2"/>
      <c r="AH14" s="10"/>
      <c r="AI14" s="41"/>
      <c r="AK14" s="2"/>
      <c r="AL14" s="41"/>
      <c r="AN14" s="9"/>
      <c r="AO14" s="41"/>
      <c r="AQ14" s="2"/>
      <c r="AR14" s="41"/>
      <c r="AT14" s="2"/>
      <c r="AU14" s="41"/>
    </row>
    <row r="15" spans="1:48" ht="14.65" thickBot="1" x14ac:dyDescent="0.5">
      <c r="C15" s="14">
        <v>65</v>
      </c>
      <c r="D15" s="4" t="s">
        <v>8</v>
      </c>
      <c r="E15" s="2">
        <v>0</v>
      </c>
      <c r="J15" s="8"/>
      <c r="Y15" s="2"/>
      <c r="Z15" s="2"/>
      <c r="AA15" s="2">
        <v>66</v>
      </c>
      <c r="AB15" s="4" t="s">
        <v>8</v>
      </c>
      <c r="AC15" s="2">
        <v>2</v>
      </c>
      <c r="AD15" s="2"/>
      <c r="AE15" s="2"/>
      <c r="AF15" s="2"/>
      <c r="AH15" s="10"/>
      <c r="AI15" s="41"/>
      <c r="AK15" s="2"/>
      <c r="AL15" s="41"/>
      <c r="AN15" s="9"/>
      <c r="AO15" s="41"/>
      <c r="AQ15" s="2"/>
      <c r="AR15" s="41"/>
      <c r="AT15" s="2"/>
      <c r="AU15" s="41"/>
    </row>
    <row r="16" spans="1:48" x14ac:dyDescent="0.45">
      <c r="A16" s="21">
        <v>76</v>
      </c>
      <c r="B16" s="23">
        <f>A16/60</f>
        <v>1.2666666666666666</v>
      </c>
      <c r="C16" s="21">
        <v>65</v>
      </c>
      <c r="D16" s="11" t="s">
        <v>8</v>
      </c>
      <c r="E16" s="21">
        <v>1</v>
      </c>
      <c r="F16" s="21">
        <v>816</v>
      </c>
      <c r="G16" s="21">
        <v>1555</v>
      </c>
      <c r="H16" s="21">
        <f>G16/F16</f>
        <v>1.9056372549019607</v>
      </c>
      <c r="I16" s="35">
        <v>8</v>
      </c>
      <c r="J16" s="11">
        <f>I16/$B16</f>
        <v>6.3157894736842106</v>
      </c>
      <c r="K16" s="30">
        <f>J16/$G16*100</f>
        <v>0.40616009477068882</v>
      </c>
      <c r="L16" s="39">
        <v>0</v>
      </c>
      <c r="M16" s="11">
        <f>L16/$B16</f>
        <v>0</v>
      </c>
      <c r="N16" s="30">
        <f>M16/$G16*100</f>
        <v>0</v>
      </c>
      <c r="O16" s="81">
        <v>0</v>
      </c>
      <c r="P16" s="11">
        <f>O16/$B16</f>
        <v>0</v>
      </c>
      <c r="Q16" s="95">
        <f>P16/$G16*100</f>
        <v>0</v>
      </c>
      <c r="R16" s="35">
        <v>0</v>
      </c>
      <c r="S16" s="11">
        <f>R16/$B16</f>
        <v>0</v>
      </c>
      <c r="T16" s="30">
        <f>S16/$F16*100</f>
        <v>0</v>
      </c>
      <c r="U16" s="35">
        <v>4</v>
      </c>
      <c r="V16" s="11">
        <f>U16/$B16</f>
        <v>3.1578947368421053</v>
      </c>
      <c r="W16" s="30">
        <f>V16/$F16*100</f>
        <v>0.38699690402476783</v>
      </c>
      <c r="Y16" s="43"/>
      <c r="Z16" s="44"/>
      <c r="AA16" s="2">
        <v>66</v>
      </c>
      <c r="AB16" s="4" t="s">
        <v>8</v>
      </c>
      <c r="AC16" s="2">
        <v>2</v>
      </c>
      <c r="AD16" s="43"/>
      <c r="AE16" s="43"/>
      <c r="AF16" s="43"/>
      <c r="AG16" s="47"/>
      <c r="AH16" s="10"/>
      <c r="AI16" s="45"/>
      <c r="AJ16" s="48"/>
      <c r="AK16" s="10"/>
      <c r="AL16" s="45"/>
      <c r="AM16" s="77"/>
      <c r="AN16" s="54"/>
      <c r="AO16" s="45"/>
      <c r="AP16" s="47"/>
      <c r="AQ16" s="10"/>
      <c r="AR16" s="45"/>
      <c r="AS16" s="48"/>
      <c r="AT16" s="10"/>
      <c r="AU16" s="45"/>
    </row>
    <row r="17" spans="1:47" x14ac:dyDescent="0.45">
      <c r="C17" s="14">
        <v>65</v>
      </c>
      <c r="D17" s="4" t="s">
        <v>8</v>
      </c>
      <c r="E17" s="14">
        <v>1</v>
      </c>
      <c r="Y17" s="2"/>
      <c r="Z17" s="2"/>
      <c r="AA17" s="2">
        <v>66</v>
      </c>
      <c r="AB17" s="4" t="s">
        <v>8</v>
      </c>
      <c r="AC17" s="2">
        <v>2</v>
      </c>
      <c r="AD17" s="2"/>
      <c r="AE17" s="2"/>
      <c r="AF17" s="2"/>
      <c r="AH17" s="2"/>
      <c r="AI17" s="41"/>
      <c r="AK17" s="2"/>
      <c r="AL17" s="41"/>
      <c r="AN17" s="9"/>
      <c r="AO17" s="41"/>
      <c r="AQ17" s="2"/>
      <c r="AR17" s="41"/>
      <c r="AT17" s="2"/>
      <c r="AU17" s="41"/>
    </row>
    <row r="18" spans="1:47" ht="14.65" thickBot="1" x14ac:dyDescent="0.5">
      <c r="C18" s="14">
        <v>65</v>
      </c>
      <c r="D18" s="4" t="s">
        <v>8</v>
      </c>
      <c r="E18" s="14">
        <v>1</v>
      </c>
      <c r="Y18" s="2"/>
      <c r="Z18" s="2"/>
      <c r="AA18" s="2">
        <v>66</v>
      </c>
      <c r="AB18" s="4" t="s">
        <v>8</v>
      </c>
      <c r="AC18" s="2">
        <v>2</v>
      </c>
      <c r="AD18" s="2"/>
      <c r="AE18" s="2"/>
      <c r="AF18" s="2"/>
      <c r="AH18" s="2"/>
      <c r="AI18" s="41"/>
      <c r="AK18" s="2"/>
      <c r="AL18" s="41"/>
      <c r="AN18" s="9"/>
      <c r="AO18" s="41"/>
      <c r="AQ18" s="2"/>
      <c r="AR18" s="41"/>
      <c r="AT18" s="2"/>
      <c r="AU18" s="41"/>
    </row>
    <row r="19" spans="1:47" x14ac:dyDescent="0.45">
      <c r="C19" s="14">
        <v>65</v>
      </c>
      <c r="D19" s="4" t="s">
        <v>8</v>
      </c>
      <c r="E19" s="14">
        <v>1</v>
      </c>
      <c r="Y19" s="1">
        <v>174</v>
      </c>
      <c r="Z19" s="23">
        <f>Y19/60</f>
        <v>2.9</v>
      </c>
      <c r="AA19" s="1">
        <v>67</v>
      </c>
      <c r="AB19" s="20" t="s">
        <v>8</v>
      </c>
      <c r="AC19" s="1">
        <v>0</v>
      </c>
      <c r="AD19" s="1">
        <v>270</v>
      </c>
      <c r="AE19" s="1">
        <v>1931</v>
      </c>
      <c r="AF19" s="21">
        <f>AE19/AD19</f>
        <v>7.1518518518518519</v>
      </c>
      <c r="AG19" s="36">
        <v>8</v>
      </c>
      <c r="AH19" s="11">
        <f>AG19/$Z19</f>
        <v>2.7586206896551726</v>
      </c>
      <c r="AI19" s="30">
        <f>AH19/$AE19*100</f>
        <v>0.14285969392310577</v>
      </c>
      <c r="AJ19" s="40">
        <v>6</v>
      </c>
      <c r="AK19" s="11">
        <f>AJ19/$Z19</f>
        <v>2.0689655172413794</v>
      </c>
      <c r="AL19" s="30">
        <f>AK19/$AE19*100</f>
        <v>0.10714477044232933</v>
      </c>
      <c r="AM19" s="81">
        <v>38</v>
      </c>
      <c r="AN19" s="11">
        <f>AM19/$Z19</f>
        <v>13.103448275862069</v>
      </c>
      <c r="AO19" s="95">
        <f>AN19/$AE19*100</f>
        <v>0.67858354613475236</v>
      </c>
      <c r="AP19" s="36">
        <v>3</v>
      </c>
      <c r="AQ19" s="11">
        <f>AP19/$Z19</f>
        <v>1.0344827586206897</v>
      </c>
      <c r="AR19" s="30">
        <f>AQ19/$AD19*100</f>
        <v>0.38314176245210729</v>
      </c>
      <c r="AS19" s="40">
        <v>14</v>
      </c>
      <c r="AT19" s="11">
        <f>AS19/$Z19</f>
        <v>4.8275862068965516</v>
      </c>
      <c r="AU19" s="30">
        <f>AT19/$AD19*100</f>
        <v>1.7879948914431671</v>
      </c>
    </row>
    <row r="20" spans="1:47" x14ac:dyDescent="0.45">
      <c r="C20" s="14">
        <v>65</v>
      </c>
      <c r="D20" s="4" t="s">
        <v>8</v>
      </c>
      <c r="E20" s="14">
        <v>1</v>
      </c>
      <c r="Y20" s="2"/>
      <c r="Z20" s="2"/>
      <c r="AA20" s="14">
        <v>67</v>
      </c>
      <c r="AB20" s="4" t="s">
        <v>8</v>
      </c>
      <c r="AC20" s="14">
        <v>0</v>
      </c>
      <c r="AD20" s="2"/>
      <c r="AE20" s="2"/>
      <c r="AF20" s="2"/>
      <c r="AH20" s="2"/>
      <c r="AI20" s="41"/>
      <c r="AK20" s="2"/>
      <c r="AL20" s="41"/>
      <c r="AN20" s="9"/>
      <c r="AO20" s="41"/>
      <c r="AQ20" s="2"/>
      <c r="AR20" s="41"/>
      <c r="AT20" s="2"/>
      <c r="AU20" s="41"/>
    </row>
    <row r="21" spans="1:47" x14ac:dyDescent="0.45">
      <c r="C21" s="14">
        <v>65</v>
      </c>
      <c r="D21" s="4" t="s">
        <v>8</v>
      </c>
      <c r="E21" s="14">
        <v>1</v>
      </c>
      <c r="Y21" s="2"/>
      <c r="Z21" s="2"/>
      <c r="AA21" s="14">
        <v>67</v>
      </c>
      <c r="AB21" s="4" t="s">
        <v>8</v>
      </c>
      <c r="AC21" s="14">
        <v>0</v>
      </c>
      <c r="AD21" s="2"/>
      <c r="AE21" s="2"/>
      <c r="AF21" s="2"/>
      <c r="AH21" s="2"/>
      <c r="AI21" s="41"/>
      <c r="AK21" s="2"/>
      <c r="AL21" s="41"/>
      <c r="AN21" s="9"/>
      <c r="AO21" s="41"/>
      <c r="AQ21" s="2"/>
      <c r="AR21" s="41"/>
      <c r="AT21" s="2"/>
      <c r="AU21" s="41"/>
    </row>
    <row r="22" spans="1:47" x14ac:dyDescent="0.45">
      <c r="C22" s="14">
        <v>65</v>
      </c>
      <c r="D22" s="4" t="s">
        <v>8</v>
      </c>
      <c r="E22" s="14">
        <v>1</v>
      </c>
      <c r="Y22" s="2"/>
      <c r="Z22" s="2"/>
      <c r="AA22" s="14">
        <v>67</v>
      </c>
      <c r="AB22" s="4" t="s">
        <v>8</v>
      </c>
      <c r="AC22" s="14">
        <v>0</v>
      </c>
      <c r="AD22" s="2"/>
      <c r="AE22" s="2"/>
      <c r="AF22" s="2"/>
      <c r="AH22" s="2"/>
      <c r="AI22" s="41"/>
      <c r="AK22" s="2"/>
      <c r="AL22" s="41"/>
      <c r="AN22" s="9"/>
      <c r="AO22" s="41"/>
      <c r="AQ22" s="2"/>
      <c r="AR22" s="41"/>
      <c r="AT22" s="2"/>
      <c r="AU22" s="41"/>
    </row>
    <row r="23" spans="1:47" ht="14.65" thickBot="1" x14ac:dyDescent="0.5">
      <c r="C23" s="14">
        <v>65</v>
      </c>
      <c r="D23" s="4" t="s">
        <v>8</v>
      </c>
      <c r="E23" s="14">
        <v>1</v>
      </c>
      <c r="Y23" s="2"/>
      <c r="Z23" s="2"/>
      <c r="AA23" s="14">
        <v>67</v>
      </c>
      <c r="AB23" s="4" t="s">
        <v>8</v>
      </c>
      <c r="AC23" s="14">
        <v>0</v>
      </c>
      <c r="AD23" s="2"/>
      <c r="AE23" s="2"/>
      <c r="AF23" s="2"/>
      <c r="AH23" s="2"/>
      <c r="AI23" s="41"/>
      <c r="AK23" s="2"/>
      <c r="AL23" s="41"/>
      <c r="AN23" s="9"/>
      <c r="AO23" s="41"/>
      <c r="AQ23" s="2"/>
      <c r="AR23" s="41"/>
      <c r="AT23" s="2"/>
      <c r="AU23" s="41"/>
    </row>
    <row r="24" spans="1:47" x14ac:dyDescent="0.45">
      <c r="A24" s="21">
        <v>76</v>
      </c>
      <c r="B24" s="23">
        <f>A24/60</f>
        <v>1.2666666666666666</v>
      </c>
      <c r="C24" s="1">
        <v>65</v>
      </c>
      <c r="D24" s="20" t="s">
        <v>8</v>
      </c>
      <c r="E24" s="1">
        <v>2</v>
      </c>
      <c r="F24" s="1">
        <v>357</v>
      </c>
      <c r="G24" s="1">
        <v>1233</v>
      </c>
      <c r="H24" s="21">
        <f>G24/F24</f>
        <v>3.4537815126050422</v>
      </c>
      <c r="I24" s="36">
        <v>5</v>
      </c>
      <c r="J24" s="11">
        <f>I24/$B24</f>
        <v>3.9473684210526319</v>
      </c>
      <c r="K24" s="30">
        <f>J24/$G24*100</f>
        <v>0.32014342425406583</v>
      </c>
      <c r="L24" s="39">
        <v>0</v>
      </c>
      <c r="M24" s="11">
        <f>L24/$B24</f>
        <v>0</v>
      </c>
      <c r="N24" s="30">
        <f>M24/$G24*100</f>
        <v>0</v>
      </c>
      <c r="O24" s="81">
        <v>0</v>
      </c>
      <c r="P24" s="11">
        <f>O24/$B24</f>
        <v>0</v>
      </c>
      <c r="Q24" s="95">
        <f>P24/$G24*100</f>
        <v>0</v>
      </c>
      <c r="R24" s="35">
        <v>1</v>
      </c>
      <c r="S24" s="11">
        <f>R24/$B24</f>
        <v>0.78947368421052633</v>
      </c>
      <c r="T24" s="30">
        <f>S24/$F24*100</f>
        <v>0.22114108801415305</v>
      </c>
      <c r="U24" s="35">
        <v>1</v>
      </c>
      <c r="V24" s="11">
        <f>U24/$B24</f>
        <v>0.78947368421052633</v>
      </c>
      <c r="W24" s="30">
        <f>V24/$F24*100</f>
        <v>0.22114108801415305</v>
      </c>
      <c r="Y24" s="43"/>
      <c r="Z24" s="44"/>
      <c r="AA24" s="14">
        <v>67</v>
      </c>
      <c r="AB24" s="4" t="s">
        <v>8</v>
      </c>
      <c r="AC24" s="14">
        <v>0</v>
      </c>
      <c r="AD24" s="2"/>
      <c r="AE24" s="2"/>
      <c r="AF24" s="43"/>
      <c r="AH24" s="10"/>
      <c r="AI24" s="45"/>
      <c r="AJ24" s="48"/>
      <c r="AK24" s="10"/>
      <c r="AL24" s="45"/>
      <c r="AM24" s="77"/>
      <c r="AN24" s="54"/>
      <c r="AO24" s="45"/>
      <c r="AP24" s="47"/>
      <c r="AQ24" s="10"/>
      <c r="AR24" s="45"/>
      <c r="AS24" s="48"/>
      <c r="AT24" s="10"/>
      <c r="AU24" s="45"/>
    </row>
    <row r="25" spans="1:47" x14ac:dyDescent="0.45">
      <c r="C25" s="14">
        <v>65</v>
      </c>
      <c r="D25" s="4" t="s">
        <v>8</v>
      </c>
      <c r="E25" s="2">
        <v>2</v>
      </c>
      <c r="Y25" s="2"/>
      <c r="Z25" s="2"/>
      <c r="AA25" s="14">
        <v>67</v>
      </c>
      <c r="AB25" s="4" t="s">
        <v>8</v>
      </c>
      <c r="AC25" s="14">
        <v>0</v>
      </c>
      <c r="AD25" s="2"/>
      <c r="AE25" s="2"/>
      <c r="AF25" s="2"/>
      <c r="AH25" s="2"/>
      <c r="AI25" s="41"/>
      <c r="AK25" s="2"/>
      <c r="AL25" s="41"/>
      <c r="AN25" s="9"/>
      <c r="AO25" s="41"/>
      <c r="AQ25" s="2"/>
      <c r="AR25" s="41"/>
      <c r="AT25" s="2"/>
      <c r="AU25" s="41"/>
    </row>
    <row r="26" spans="1:47" x14ac:dyDescent="0.45">
      <c r="C26" s="14">
        <v>65</v>
      </c>
      <c r="D26" s="4" t="s">
        <v>8</v>
      </c>
      <c r="E26" s="2">
        <v>2</v>
      </c>
      <c r="Y26" s="2"/>
      <c r="Z26" s="2"/>
      <c r="AA26" s="14">
        <v>67</v>
      </c>
      <c r="AB26" s="4" t="s">
        <v>8</v>
      </c>
      <c r="AC26" s="14">
        <v>0</v>
      </c>
      <c r="AD26" s="2"/>
      <c r="AE26" s="2"/>
      <c r="AF26" s="2"/>
      <c r="AH26" s="2"/>
      <c r="AI26" s="41"/>
      <c r="AK26" s="2"/>
      <c r="AL26" s="41"/>
      <c r="AN26" s="9"/>
      <c r="AO26" s="41"/>
      <c r="AQ26" s="2"/>
      <c r="AR26" s="41"/>
      <c r="AT26" s="2"/>
      <c r="AU26" s="41"/>
    </row>
    <row r="27" spans="1:47" x14ac:dyDescent="0.45">
      <c r="C27" s="14">
        <v>65</v>
      </c>
      <c r="D27" s="4" t="s">
        <v>8</v>
      </c>
      <c r="E27" s="2">
        <v>2</v>
      </c>
      <c r="Y27" s="2"/>
      <c r="Z27" s="2"/>
      <c r="AA27" s="14">
        <v>67</v>
      </c>
      <c r="AB27" s="4" t="s">
        <v>8</v>
      </c>
      <c r="AC27" s="14">
        <v>0</v>
      </c>
      <c r="AD27" s="2"/>
      <c r="AE27" s="2"/>
      <c r="AF27" s="2"/>
      <c r="AH27" s="2"/>
      <c r="AI27" s="41"/>
      <c r="AK27" s="2"/>
      <c r="AL27" s="41"/>
      <c r="AN27" s="9"/>
      <c r="AO27" s="41"/>
      <c r="AQ27" s="2"/>
      <c r="AR27" s="41"/>
      <c r="AT27" s="2"/>
      <c r="AU27" s="41"/>
    </row>
    <row r="28" spans="1:47" x14ac:dyDescent="0.45">
      <c r="C28" s="14">
        <v>65</v>
      </c>
      <c r="D28" s="4" t="s">
        <v>8</v>
      </c>
      <c r="E28" s="2">
        <v>2</v>
      </c>
      <c r="Y28" s="2"/>
      <c r="Z28" s="2"/>
      <c r="AA28" s="14">
        <v>67</v>
      </c>
      <c r="AB28" s="4" t="s">
        <v>8</v>
      </c>
      <c r="AC28" s="14">
        <v>0</v>
      </c>
      <c r="AD28" s="2"/>
      <c r="AE28" s="2"/>
      <c r="AF28" s="2"/>
      <c r="AH28" s="2"/>
      <c r="AI28" s="41"/>
      <c r="AK28" s="2"/>
      <c r="AL28" s="41"/>
      <c r="AN28" s="9"/>
      <c r="AO28" s="41"/>
      <c r="AQ28" s="2"/>
      <c r="AR28" s="41"/>
      <c r="AT28" s="2"/>
      <c r="AU28" s="41"/>
    </row>
    <row r="29" spans="1:47" ht="14.65" thickBot="1" x14ac:dyDescent="0.5">
      <c r="C29" s="14">
        <v>65</v>
      </c>
      <c r="D29" s="4" t="s">
        <v>8</v>
      </c>
      <c r="E29" s="2">
        <v>2</v>
      </c>
      <c r="L29" s="38">
        <v>1</v>
      </c>
      <c r="Y29" s="2"/>
      <c r="Z29" s="2"/>
      <c r="AA29" s="14">
        <v>67</v>
      </c>
      <c r="AB29" s="4" t="s">
        <v>8</v>
      </c>
      <c r="AC29" s="14">
        <v>0</v>
      </c>
      <c r="AD29" s="2"/>
      <c r="AE29" s="2"/>
      <c r="AF29" s="2"/>
      <c r="AH29" s="2"/>
      <c r="AI29" s="41"/>
      <c r="AK29" s="2"/>
      <c r="AL29" s="41"/>
      <c r="AN29" s="9"/>
      <c r="AO29" s="41"/>
      <c r="AQ29" s="2"/>
      <c r="AR29" s="41"/>
      <c r="AT29" s="2"/>
      <c r="AU29" s="41"/>
    </row>
    <row r="30" spans="1:47" ht="14.65" thickBot="1" x14ac:dyDescent="0.5">
      <c r="A30" s="1">
        <v>132</v>
      </c>
      <c r="B30" s="23">
        <f>A30/60</f>
        <v>2.2000000000000002</v>
      </c>
      <c r="C30" s="1">
        <v>64</v>
      </c>
      <c r="D30" s="20" t="s">
        <v>8</v>
      </c>
      <c r="E30" s="1">
        <v>0</v>
      </c>
      <c r="F30" s="1">
        <v>78</v>
      </c>
      <c r="G30" s="1">
        <v>1660</v>
      </c>
      <c r="H30" s="21">
        <f>G30/F30</f>
        <v>21.282051282051281</v>
      </c>
      <c r="I30" s="36">
        <v>1</v>
      </c>
      <c r="J30" s="11">
        <f>I30/$B30</f>
        <v>0.45454545454545453</v>
      </c>
      <c r="K30" s="30">
        <f>J30/$G30*100</f>
        <v>2.7382256297918947E-2</v>
      </c>
      <c r="L30" s="39">
        <v>0</v>
      </c>
      <c r="M30" s="11">
        <f>L30/$B30</f>
        <v>0</v>
      </c>
      <c r="N30" s="30">
        <f>M30/$G30*100</f>
        <v>0</v>
      </c>
      <c r="O30" s="81">
        <v>7</v>
      </c>
      <c r="P30" s="11">
        <f>O30/$B30</f>
        <v>3.1818181818181817</v>
      </c>
      <c r="Q30" s="95">
        <f>P30/$G30*100</f>
        <v>0.19167579408543264</v>
      </c>
      <c r="R30" s="35">
        <v>1</v>
      </c>
      <c r="S30" s="11">
        <f>R30/$B30</f>
        <v>0.45454545454545453</v>
      </c>
      <c r="T30" s="30">
        <f>S30/$F30*100</f>
        <v>0.58275058275058267</v>
      </c>
      <c r="U30" s="35">
        <v>1</v>
      </c>
      <c r="V30" s="11">
        <f>U30/$B30</f>
        <v>0.45454545454545453</v>
      </c>
      <c r="W30" s="30">
        <f>V30/$F30*100</f>
        <v>0.58275058275058267</v>
      </c>
      <c r="Y30" s="2"/>
      <c r="Z30" s="44"/>
      <c r="AA30" s="14">
        <v>67</v>
      </c>
      <c r="AB30" s="4" t="s">
        <v>8</v>
      </c>
      <c r="AC30" s="14">
        <v>0</v>
      </c>
      <c r="AD30" s="2"/>
      <c r="AE30" s="2"/>
      <c r="AF30" s="43"/>
      <c r="AH30" s="10"/>
      <c r="AI30" s="45"/>
      <c r="AJ30" s="48"/>
      <c r="AK30" s="10"/>
      <c r="AL30" s="45"/>
      <c r="AM30" s="77"/>
      <c r="AN30" s="54"/>
      <c r="AO30" s="45"/>
      <c r="AP30" s="47"/>
      <c r="AQ30" s="10"/>
      <c r="AR30" s="45"/>
      <c r="AS30" s="48"/>
      <c r="AT30" s="10"/>
      <c r="AU30" s="45"/>
    </row>
    <row r="31" spans="1:47" x14ac:dyDescent="0.45">
      <c r="A31" s="1">
        <v>62</v>
      </c>
      <c r="B31" s="23">
        <f>A31/60</f>
        <v>1.0333333333333334</v>
      </c>
      <c r="C31" s="1">
        <v>49</v>
      </c>
      <c r="D31" s="20" t="s">
        <v>8</v>
      </c>
      <c r="E31" s="1">
        <v>0</v>
      </c>
      <c r="F31" s="1">
        <v>197</v>
      </c>
      <c r="G31" s="1">
        <v>1570</v>
      </c>
      <c r="H31" s="21">
        <f>G31/F31</f>
        <v>7.969543147208122</v>
      </c>
      <c r="I31" s="36">
        <v>3</v>
      </c>
      <c r="J31" s="11">
        <f>I31/$B31</f>
        <v>2.9032258064516125</v>
      </c>
      <c r="K31" s="30">
        <f>J31/$G31*100</f>
        <v>0.18491884117526194</v>
      </c>
      <c r="L31" s="39">
        <v>2</v>
      </c>
      <c r="M31" s="11">
        <f>L31/$B31</f>
        <v>1.9354838709677418</v>
      </c>
      <c r="N31" s="30">
        <f>M31/$G31*100</f>
        <v>0.12327922745017464</v>
      </c>
      <c r="O31" s="81">
        <v>2</v>
      </c>
      <c r="P31" s="11">
        <f>O31/$B31</f>
        <v>1.9354838709677418</v>
      </c>
      <c r="Q31" s="95">
        <f>P31/$G31*100</f>
        <v>0.12327922745017464</v>
      </c>
      <c r="R31" s="35">
        <v>1</v>
      </c>
      <c r="S31" s="11">
        <f>R31/$B31</f>
        <v>0.96774193548387089</v>
      </c>
      <c r="T31" s="30">
        <f>S31/$F31*100</f>
        <v>0.49123956115932532</v>
      </c>
      <c r="U31" s="35">
        <v>1</v>
      </c>
      <c r="V31" s="11">
        <f>U31/$B31</f>
        <v>0.96774193548387089</v>
      </c>
      <c r="W31" s="30">
        <f>V31/$F31*100</f>
        <v>0.49123956115932532</v>
      </c>
      <c r="Y31" s="2"/>
      <c r="Z31" s="44"/>
      <c r="AA31" s="14">
        <v>67</v>
      </c>
      <c r="AB31" s="4" t="s">
        <v>8</v>
      </c>
      <c r="AC31" s="14">
        <v>0</v>
      </c>
      <c r="AD31" s="2"/>
      <c r="AE31" s="2"/>
      <c r="AF31" s="2"/>
      <c r="AH31" s="10"/>
      <c r="AI31" s="45"/>
      <c r="AJ31" s="48"/>
      <c r="AK31" s="10"/>
      <c r="AL31" s="45"/>
      <c r="AM31" s="77"/>
      <c r="AN31" s="54"/>
      <c r="AO31" s="45"/>
      <c r="AP31" s="47"/>
      <c r="AQ31" s="10"/>
      <c r="AR31" s="45"/>
      <c r="AS31" s="48"/>
      <c r="AT31" s="10"/>
      <c r="AU31" s="45"/>
    </row>
    <row r="32" spans="1:47" ht="14.65" thickBot="1" x14ac:dyDescent="0.5">
      <c r="C32" s="2">
        <v>49</v>
      </c>
      <c r="D32" s="4" t="s">
        <v>8</v>
      </c>
      <c r="E32" s="2">
        <v>0</v>
      </c>
      <c r="Y32" s="2"/>
      <c r="Z32" s="2"/>
      <c r="AA32" s="14">
        <v>67</v>
      </c>
      <c r="AB32" s="4" t="s">
        <v>8</v>
      </c>
      <c r="AC32" s="14">
        <v>0</v>
      </c>
      <c r="AD32" s="2"/>
      <c r="AE32" s="2"/>
      <c r="AF32" s="2"/>
      <c r="AH32" s="2"/>
      <c r="AI32" s="41"/>
      <c r="AK32" s="2"/>
      <c r="AL32" s="41"/>
      <c r="AN32" s="9"/>
      <c r="AO32" s="41"/>
      <c r="AQ32" s="2"/>
      <c r="AR32" s="41"/>
      <c r="AT32" s="2"/>
      <c r="AU32" s="41"/>
    </row>
    <row r="33" spans="1:48" x14ac:dyDescent="0.45">
      <c r="C33" s="2">
        <v>49</v>
      </c>
      <c r="D33" s="4" t="s">
        <v>8</v>
      </c>
      <c r="E33" s="2">
        <v>0</v>
      </c>
      <c r="Y33" s="1">
        <v>174</v>
      </c>
      <c r="Z33" s="23">
        <f>Y33/60</f>
        <v>2.9</v>
      </c>
      <c r="AA33" s="1">
        <v>67</v>
      </c>
      <c r="AB33" s="20" t="s">
        <v>8</v>
      </c>
      <c r="AC33" s="1">
        <v>1</v>
      </c>
      <c r="AD33" s="1">
        <v>124</v>
      </c>
      <c r="AE33" s="21">
        <v>2167</v>
      </c>
      <c r="AF33" s="21">
        <f>AE33/AD33</f>
        <v>17.475806451612904</v>
      </c>
      <c r="AG33" s="36">
        <v>2</v>
      </c>
      <c r="AH33" s="11">
        <f>AG33/$Z33</f>
        <v>0.68965517241379315</v>
      </c>
      <c r="AI33" s="30">
        <f>AH33/$AE33*100</f>
        <v>3.1825342520248878E-2</v>
      </c>
      <c r="AJ33" s="40">
        <v>3</v>
      </c>
      <c r="AK33" s="11">
        <f>AJ33/$Z33</f>
        <v>1.0344827586206897</v>
      </c>
      <c r="AL33" s="30">
        <f>AK33/$AE33*100</f>
        <v>4.773801378037331E-2</v>
      </c>
      <c r="AM33" s="81">
        <v>58</v>
      </c>
      <c r="AN33" s="11">
        <f>AM33/$Z33</f>
        <v>20</v>
      </c>
      <c r="AO33" s="95">
        <f>AN33/$AE33*100</f>
        <v>0.9229349330872173</v>
      </c>
      <c r="AP33" s="36">
        <v>1</v>
      </c>
      <c r="AQ33" s="11">
        <f>AP33/$Z33</f>
        <v>0.34482758620689657</v>
      </c>
      <c r="AR33" s="30">
        <f>AQ33/$AD33*100</f>
        <v>0.27808676307007785</v>
      </c>
      <c r="AS33" s="40">
        <v>3</v>
      </c>
      <c r="AT33" s="11">
        <f>AS33/$Z33</f>
        <v>1.0344827586206897</v>
      </c>
      <c r="AU33" s="30">
        <f>AT33/$AD33*100</f>
        <v>0.83426028921023354</v>
      </c>
      <c r="AV33" s="91"/>
    </row>
    <row r="34" spans="1:48" x14ac:dyDescent="0.45">
      <c r="C34" s="2">
        <v>49</v>
      </c>
      <c r="D34" s="4" t="s">
        <v>8</v>
      </c>
      <c r="E34" s="2">
        <v>0</v>
      </c>
      <c r="Y34" s="2"/>
      <c r="Z34" s="2"/>
      <c r="AA34" s="14">
        <v>67</v>
      </c>
      <c r="AB34" s="4" t="s">
        <v>8</v>
      </c>
      <c r="AC34" s="14">
        <v>1</v>
      </c>
      <c r="AD34" s="2"/>
      <c r="AE34" s="2"/>
      <c r="AF34" s="2"/>
      <c r="AH34" s="2"/>
      <c r="AI34" s="41"/>
      <c r="AK34" s="2"/>
      <c r="AL34" s="41"/>
      <c r="AN34" s="9"/>
      <c r="AO34" s="41"/>
      <c r="AQ34" s="2"/>
      <c r="AR34" s="41"/>
      <c r="AT34" s="2"/>
      <c r="AU34" s="41"/>
    </row>
    <row r="35" spans="1:48" ht="14.65" thickBot="1" x14ac:dyDescent="0.5">
      <c r="C35" s="2">
        <v>49</v>
      </c>
      <c r="D35" s="4" t="s">
        <v>8</v>
      </c>
      <c r="E35" s="2">
        <v>0</v>
      </c>
      <c r="Y35" s="2"/>
      <c r="Z35" s="2"/>
      <c r="AA35" s="14">
        <v>67</v>
      </c>
      <c r="AB35" s="4" t="s">
        <v>8</v>
      </c>
      <c r="AC35" s="14">
        <v>1</v>
      </c>
      <c r="AD35" s="2"/>
      <c r="AE35" s="2"/>
      <c r="AF35" s="2"/>
      <c r="AH35" s="2"/>
      <c r="AI35" s="41"/>
      <c r="AK35" s="2"/>
      <c r="AL35" s="41"/>
      <c r="AN35" s="9"/>
      <c r="AO35" s="41"/>
      <c r="AQ35" s="2"/>
      <c r="AR35" s="41"/>
      <c r="AT35" s="2"/>
      <c r="AU35" s="41"/>
    </row>
    <row r="36" spans="1:48" x14ac:dyDescent="0.45">
      <c r="A36" s="1">
        <v>62</v>
      </c>
      <c r="B36" s="23">
        <f>A36/60</f>
        <v>1.0333333333333334</v>
      </c>
      <c r="C36" s="1">
        <v>49</v>
      </c>
      <c r="D36" s="20" t="s">
        <v>8</v>
      </c>
      <c r="E36" s="1">
        <v>1</v>
      </c>
      <c r="F36" s="1">
        <v>52</v>
      </c>
      <c r="G36" s="1">
        <v>1921</v>
      </c>
      <c r="H36" s="21">
        <f>G36/F36</f>
        <v>36.942307692307693</v>
      </c>
      <c r="I36" s="36">
        <v>3</v>
      </c>
      <c r="J36" s="11">
        <f>I36/$B36</f>
        <v>2.9032258064516125</v>
      </c>
      <c r="K36" s="30">
        <f>J36/$G36*100</f>
        <v>0.15113096337592985</v>
      </c>
      <c r="L36" s="39">
        <v>6</v>
      </c>
      <c r="M36" s="11">
        <f>L36/$B36</f>
        <v>5.8064516129032251</v>
      </c>
      <c r="N36" s="30">
        <f>M36/$G36*100</f>
        <v>0.3022619267518597</v>
      </c>
      <c r="O36" s="81">
        <v>1</v>
      </c>
      <c r="P36" s="11">
        <f>O36/$B36</f>
        <v>0.96774193548387089</v>
      </c>
      <c r="Q36" s="95">
        <f>P36/$G36*100</f>
        <v>5.0376987791976621E-2</v>
      </c>
      <c r="R36" s="35">
        <v>0</v>
      </c>
      <c r="S36" s="11">
        <f>R36/$B36</f>
        <v>0</v>
      </c>
      <c r="T36" s="30">
        <f>S36/$F36*100</f>
        <v>0</v>
      </c>
      <c r="U36" s="35">
        <v>3</v>
      </c>
      <c r="V36" s="11">
        <f>U36/$B36</f>
        <v>2.9032258064516125</v>
      </c>
      <c r="W36" s="30">
        <f>V36/$F36*100</f>
        <v>5.583126550868486</v>
      </c>
      <c r="Y36" s="2"/>
      <c r="Z36" s="2"/>
      <c r="AA36" s="14">
        <v>67</v>
      </c>
      <c r="AB36" s="4" t="s">
        <v>8</v>
      </c>
      <c r="AC36" s="14">
        <v>1</v>
      </c>
      <c r="AD36" s="2"/>
      <c r="AE36" s="2"/>
      <c r="AF36" s="2"/>
      <c r="AH36" s="2"/>
      <c r="AI36" s="41"/>
      <c r="AK36" s="2"/>
      <c r="AL36" s="41"/>
      <c r="AN36" s="9"/>
      <c r="AO36" s="41"/>
      <c r="AQ36" s="2"/>
      <c r="AR36" s="41"/>
      <c r="AT36" s="2"/>
      <c r="AU36" s="41"/>
    </row>
    <row r="37" spans="1:48" ht="14.65" thickBot="1" x14ac:dyDescent="0.5">
      <c r="C37" s="14">
        <v>49</v>
      </c>
      <c r="D37" s="4" t="s">
        <v>8</v>
      </c>
      <c r="E37" s="14">
        <v>1</v>
      </c>
      <c r="AA37" s="14">
        <v>67</v>
      </c>
      <c r="AB37" s="4" t="s">
        <v>8</v>
      </c>
      <c r="AC37" s="14">
        <v>1</v>
      </c>
    </row>
    <row r="38" spans="1:48" x14ac:dyDescent="0.45">
      <c r="C38" s="14">
        <v>49</v>
      </c>
      <c r="D38" s="4" t="s">
        <v>8</v>
      </c>
      <c r="E38" s="14">
        <v>1</v>
      </c>
      <c r="Y38" s="1">
        <v>174</v>
      </c>
      <c r="Z38" s="23">
        <f>Y38/60</f>
        <v>2.9</v>
      </c>
      <c r="AA38" s="1">
        <v>67</v>
      </c>
      <c r="AB38" s="20" t="s">
        <v>8</v>
      </c>
      <c r="AC38" s="1">
        <v>2</v>
      </c>
      <c r="AD38" s="1">
        <v>121</v>
      </c>
      <c r="AE38" s="21">
        <v>2161</v>
      </c>
      <c r="AF38" s="21">
        <f>AE38/AD38</f>
        <v>17.859504132231404</v>
      </c>
      <c r="AG38" s="36">
        <v>2</v>
      </c>
      <c r="AH38" s="11">
        <f>AG38/$Z38</f>
        <v>0.68965517241379315</v>
      </c>
      <c r="AI38" s="30">
        <f>AH38/$AE38*100</f>
        <v>3.1913705340758589E-2</v>
      </c>
      <c r="AJ38" s="40">
        <v>1</v>
      </c>
      <c r="AK38" s="11">
        <f>AJ38/$Z38</f>
        <v>0.34482758620689657</v>
      </c>
      <c r="AL38" s="30">
        <f>AK38/$AE38*100</f>
        <v>1.5956852670379294E-2</v>
      </c>
      <c r="AM38" s="81">
        <v>35</v>
      </c>
      <c r="AN38" s="11">
        <f>AM38/$Z38</f>
        <v>12.068965517241379</v>
      </c>
      <c r="AO38" s="95">
        <f>AN38/$AE38*100</f>
        <v>0.55848984346327535</v>
      </c>
      <c r="AP38" s="36">
        <v>1</v>
      </c>
      <c r="AQ38" s="11">
        <f>AP38/$Z38</f>
        <v>0.34482758620689657</v>
      </c>
      <c r="AR38" s="30">
        <f>AQ38/$AD38*100</f>
        <v>0.28498147620404674</v>
      </c>
      <c r="AS38" s="40">
        <v>5</v>
      </c>
      <c r="AT38" s="11">
        <f>AS38/$Z38</f>
        <v>1.7241379310344829</v>
      </c>
      <c r="AU38" s="30">
        <f>AT38/$AD38*100</f>
        <v>1.424907381020234</v>
      </c>
    </row>
    <row r="39" spans="1:48" x14ac:dyDescent="0.45">
      <c r="C39" s="14">
        <v>49</v>
      </c>
      <c r="D39" s="4" t="s">
        <v>8</v>
      </c>
      <c r="E39" s="14">
        <v>1</v>
      </c>
      <c r="AA39" s="14">
        <v>67</v>
      </c>
      <c r="AB39" s="4" t="s">
        <v>8</v>
      </c>
      <c r="AC39" s="14">
        <v>2</v>
      </c>
    </row>
    <row r="40" spans="1:48" ht="14.65" thickBot="1" x14ac:dyDescent="0.5">
      <c r="C40" s="14">
        <v>49</v>
      </c>
      <c r="D40" s="4" t="s">
        <v>8</v>
      </c>
      <c r="E40" s="14">
        <v>1</v>
      </c>
      <c r="AA40" s="14">
        <v>67</v>
      </c>
      <c r="AB40" s="4" t="s">
        <v>8</v>
      </c>
      <c r="AC40" s="14">
        <v>2</v>
      </c>
    </row>
    <row r="41" spans="1:48" x14ac:dyDescent="0.45">
      <c r="C41" s="14">
        <v>49</v>
      </c>
      <c r="D41" s="4" t="s">
        <v>8</v>
      </c>
      <c r="E41" s="14">
        <v>1</v>
      </c>
      <c r="Y41" s="1">
        <v>174</v>
      </c>
      <c r="Z41" s="23">
        <f>Y41/60</f>
        <v>2.9</v>
      </c>
      <c r="AA41" s="1">
        <v>67</v>
      </c>
      <c r="AB41" s="20" t="s">
        <v>8</v>
      </c>
      <c r="AC41" s="1">
        <v>3</v>
      </c>
      <c r="AD41" s="1">
        <v>168</v>
      </c>
      <c r="AE41" s="21">
        <v>2156</v>
      </c>
      <c r="AF41" s="21">
        <f>AE41/AD41</f>
        <v>12.833333333333334</v>
      </c>
      <c r="AG41" s="36">
        <v>3</v>
      </c>
      <c r="AH41" s="11">
        <f>AG41/$Z41</f>
        <v>1.0344827586206897</v>
      </c>
      <c r="AI41" s="30">
        <f>AH41/$AE41*100</f>
        <v>4.7981575075171139E-2</v>
      </c>
      <c r="AJ41" s="40">
        <v>2</v>
      </c>
      <c r="AK41" s="11">
        <f>AJ41/$Z41</f>
        <v>0.68965517241379315</v>
      </c>
      <c r="AL41" s="30">
        <f>AK41/$AE41*100</f>
        <v>3.1987716716780759E-2</v>
      </c>
      <c r="AM41" s="81">
        <v>41</v>
      </c>
      <c r="AN41" s="11">
        <f>AM41/$Z41</f>
        <v>14.13793103448276</v>
      </c>
      <c r="AO41" s="95">
        <f>AN41/$AE41*100</f>
        <v>0.65574819269400553</v>
      </c>
      <c r="AP41" s="36">
        <v>2</v>
      </c>
      <c r="AQ41" s="11">
        <f>AP41/$Z41</f>
        <v>0.68965517241379315</v>
      </c>
      <c r="AR41" s="30">
        <f>AQ41/$AD41*100</f>
        <v>0.41050903119868637</v>
      </c>
      <c r="AS41" s="40">
        <v>6</v>
      </c>
      <c r="AT41" s="11">
        <f>AS41/$Z41</f>
        <v>2.0689655172413794</v>
      </c>
      <c r="AU41" s="30">
        <f>AT41/$AD41*100</f>
        <v>1.2315270935960592</v>
      </c>
    </row>
    <row r="42" spans="1:48" x14ac:dyDescent="0.45">
      <c r="C42" s="14">
        <v>49</v>
      </c>
      <c r="D42" s="4" t="s">
        <v>8</v>
      </c>
      <c r="E42" s="14">
        <v>1</v>
      </c>
      <c r="AA42" s="14">
        <v>67</v>
      </c>
      <c r="AB42" s="4" t="s">
        <v>8</v>
      </c>
      <c r="AC42" s="14">
        <v>3</v>
      </c>
    </row>
    <row r="43" spans="1:48" x14ac:dyDescent="0.45">
      <c r="C43" s="14">
        <v>49</v>
      </c>
      <c r="D43" s="4" t="s">
        <v>8</v>
      </c>
      <c r="E43" s="14">
        <v>1</v>
      </c>
      <c r="AA43" s="14">
        <v>67</v>
      </c>
      <c r="AB43" s="4" t="s">
        <v>8</v>
      </c>
      <c r="AC43" s="14">
        <v>3</v>
      </c>
    </row>
    <row r="44" spans="1:48" ht="14.65" thickBot="1" x14ac:dyDescent="0.5">
      <c r="C44" s="14">
        <v>49</v>
      </c>
      <c r="D44" s="4" t="s">
        <v>8</v>
      </c>
      <c r="E44" s="14">
        <v>1</v>
      </c>
      <c r="AA44" s="14">
        <v>67</v>
      </c>
      <c r="AB44" s="4" t="s">
        <v>8</v>
      </c>
      <c r="AC44" s="14">
        <v>3</v>
      </c>
    </row>
    <row r="45" spans="1:48" ht="14.65" thickBot="1" x14ac:dyDescent="0.5">
      <c r="A45" s="1">
        <v>62</v>
      </c>
      <c r="B45" s="23">
        <f>A45/60</f>
        <v>1.0333333333333334</v>
      </c>
      <c r="C45" s="1">
        <v>49</v>
      </c>
      <c r="D45" s="20" t="s">
        <v>8</v>
      </c>
      <c r="E45" s="1">
        <v>2</v>
      </c>
      <c r="F45" s="1">
        <v>91</v>
      </c>
      <c r="G45" s="1">
        <v>2195</v>
      </c>
      <c r="H45" s="21">
        <f>G45/F45</f>
        <v>24.12087912087912</v>
      </c>
      <c r="I45" s="36">
        <v>4</v>
      </c>
      <c r="J45" s="11">
        <f>I45/$B45</f>
        <v>3.8709677419354835</v>
      </c>
      <c r="K45" s="30">
        <f>J45/$G45*100</f>
        <v>0.17635388345947534</v>
      </c>
      <c r="L45" s="39">
        <v>1</v>
      </c>
      <c r="M45" s="11">
        <f>L45/$B45</f>
        <v>0.96774193548387089</v>
      </c>
      <c r="N45" s="30">
        <f>M45/$G45*100</f>
        <v>4.4088470864868834E-2</v>
      </c>
      <c r="O45" s="81">
        <v>13</v>
      </c>
      <c r="P45" s="11">
        <f>O45/$B45</f>
        <v>12.580645161290322</v>
      </c>
      <c r="Q45" s="95">
        <f>P45/$G45*100</f>
        <v>0.5731501212432949</v>
      </c>
      <c r="R45" s="35">
        <v>0</v>
      </c>
      <c r="S45" s="11">
        <f>R45/$B45</f>
        <v>0</v>
      </c>
      <c r="T45" s="30">
        <f>S45/$F45*100</f>
        <v>0</v>
      </c>
      <c r="U45" s="35">
        <v>1</v>
      </c>
      <c r="V45" s="11">
        <f>U45/$B45</f>
        <v>0.96774193548387089</v>
      </c>
      <c r="W45" s="30">
        <f>V45/$F45*100</f>
        <v>1.063452676355902</v>
      </c>
      <c r="AA45" s="14">
        <v>67</v>
      </c>
      <c r="AB45" s="4" t="s">
        <v>8</v>
      </c>
      <c r="AC45" s="14">
        <v>3</v>
      </c>
    </row>
    <row r="46" spans="1:48" x14ac:dyDescent="0.45">
      <c r="C46" s="14">
        <v>49</v>
      </c>
      <c r="D46" s="4" t="s">
        <v>8</v>
      </c>
      <c r="E46" s="14">
        <v>2</v>
      </c>
      <c r="Y46" s="1">
        <v>68</v>
      </c>
      <c r="Z46" s="23">
        <f>Y46/60</f>
        <v>1.1333333333333333</v>
      </c>
      <c r="AA46" s="1">
        <v>50</v>
      </c>
      <c r="AB46" s="20" t="s">
        <v>8</v>
      </c>
      <c r="AC46" s="1">
        <v>1</v>
      </c>
      <c r="AD46" s="1">
        <v>129</v>
      </c>
      <c r="AE46" s="1">
        <v>1932</v>
      </c>
      <c r="AF46" s="21">
        <f>AE46/AD46</f>
        <v>14.976744186046512</v>
      </c>
      <c r="AG46" s="36">
        <v>6</v>
      </c>
      <c r="AH46" s="11">
        <f>AG46/$Z46</f>
        <v>5.2941176470588234</v>
      </c>
      <c r="AI46" s="30">
        <f>AH46/$AE46*100</f>
        <v>0.2740226525392766</v>
      </c>
      <c r="AJ46" s="39">
        <v>2</v>
      </c>
      <c r="AK46" s="11">
        <f>AJ46/$Z46</f>
        <v>1.7647058823529411</v>
      </c>
      <c r="AL46" s="30">
        <f>AK46/$AE46*100</f>
        <v>9.1340884179758858E-2</v>
      </c>
      <c r="AM46" s="81">
        <v>15</v>
      </c>
      <c r="AN46" s="11">
        <f>AM46/$Z46</f>
        <v>13.23529411764706</v>
      </c>
      <c r="AO46" s="95">
        <f>AN46/$AE46*100</f>
        <v>0.6850566313481915</v>
      </c>
      <c r="AP46" s="35">
        <v>3</v>
      </c>
      <c r="AQ46" s="11">
        <f>AP46/$Z46</f>
        <v>2.6470588235294117</v>
      </c>
      <c r="AR46" s="30">
        <f>AQ46/$AD46*100</f>
        <v>2.0519835841313268</v>
      </c>
      <c r="AS46" s="39">
        <v>1</v>
      </c>
      <c r="AT46" s="11">
        <f>AS46/$Z46</f>
        <v>0.88235294117647056</v>
      </c>
      <c r="AU46" s="30">
        <f>AT46/$AD46*100</f>
        <v>0.68399452804377558</v>
      </c>
    </row>
    <row r="47" spans="1:48" x14ac:dyDescent="0.45">
      <c r="C47" s="14">
        <v>49</v>
      </c>
      <c r="D47" s="4" t="s">
        <v>8</v>
      </c>
      <c r="E47" s="14">
        <v>2</v>
      </c>
      <c r="AA47" s="2">
        <v>50</v>
      </c>
      <c r="AB47" s="4" t="s">
        <v>8</v>
      </c>
      <c r="AC47" s="2">
        <v>1</v>
      </c>
    </row>
    <row r="48" spans="1:48" x14ac:dyDescent="0.45">
      <c r="C48" s="14">
        <v>49</v>
      </c>
      <c r="D48" s="4" t="s">
        <v>8</v>
      </c>
      <c r="E48" s="14">
        <v>2</v>
      </c>
      <c r="AA48" s="2">
        <v>50</v>
      </c>
      <c r="AB48" s="4" t="s">
        <v>8</v>
      </c>
      <c r="AC48" s="2">
        <v>1</v>
      </c>
    </row>
    <row r="49" spans="1:47" ht="14.65" thickBot="1" x14ac:dyDescent="0.5">
      <c r="C49" s="14">
        <v>49</v>
      </c>
      <c r="D49" s="4" t="s">
        <v>8</v>
      </c>
      <c r="E49" s="14">
        <v>2</v>
      </c>
      <c r="AA49" s="2">
        <v>50</v>
      </c>
      <c r="AB49" s="4" t="s">
        <v>8</v>
      </c>
      <c r="AC49" s="2">
        <v>1</v>
      </c>
    </row>
    <row r="50" spans="1:47" ht="14.65" thickBot="1" x14ac:dyDescent="0.5">
      <c r="A50" s="1">
        <v>62</v>
      </c>
      <c r="B50" s="23">
        <f>A50/60</f>
        <v>1.0333333333333334</v>
      </c>
      <c r="C50" s="1">
        <v>49</v>
      </c>
      <c r="D50" s="20" t="s">
        <v>8</v>
      </c>
      <c r="E50" s="1">
        <v>3</v>
      </c>
      <c r="F50" s="1">
        <v>175</v>
      </c>
      <c r="G50" s="1">
        <v>2253</v>
      </c>
      <c r="H50" s="21">
        <f>G50/F50</f>
        <v>12.874285714285714</v>
      </c>
      <c r="I50" s="36">
        <v>0</v>
      </c>
      <c r="J50" s="11">
        <f>I50/$B50</f>
        <v>0</v>
      </c>
      <c r="K50" s="30">
        <f>J50/$G50*100</f>
        <v>0</v>
      </c>
      <c r="L50" s="39">
        <v>1</v>
      </c>
      <c r="M50" s="11">
        <f>L50/$B50</f>
        <v>0.96774193548387089</v>
      </c>
      <c r="N50" s="30">
        <f>M50/$G50*100</f>
        <v>4.2953481379665814E-2</v>
      </c>
      <c r="O50" s="81">
        <v>10</v>
      </c>
      <c r="P50" s="11">
        <f>O50/$B50</f>
        <v>9.6774193548387082</v>
      </c>
      <c r="Q50" s="95">
        <f>P50/$G50*100</f>
        <v>0.4295348137966582</v>
      </c>
      <c r="R50" s="35">
        <v>0</v>
      </c>
      <c r="S50" s="11">
        <f>R50/$B50</f>
        <v>0</v>
      </c>
      <c r="T50" s="30">
        <f>S50/$F50*100</f>
        <v>0</v>
      </c>
      <c r="U50" s="35">
        <v>1</v>
      </c>
      <c r="V50" s="11">
        <f>U50/$B50</f>
        <v>0.96774193548387089</v>
      </c>
      <c r="W50" s="30">
        <f>V50/$F50*100</f>
        <v>0.55299539170506906</v>
      </c>
      <c r="AA50" s="2">
        <v>50</v>
      </c>
      <c r="AB50" s="4" t="s">
        <v>8</v>
      </c>
      <c r="AC50" s="2">
        <v>1</v>
      </c>
    </row>
    <row r="51" spans="1:47" x14ac:dyDescent="0.45">
      <c r="A51" s="21">
        <v>76</v>
      </c>
      <c r="B51" s="23">
        <f>A51/60</f>
        <v>1.2666666666666666</v>
      </c>
      <c r="C51" s="21">
        <v>65</v>
      </c>
      <c r="D51" s="11" t="s">
        <v>8</v>
      </c>
      <c r="E51" s="21">
        <v>3</v>
      </c>
      <c r="F51" s="1">
        <v>416</v>
      </c>
      <c r="G51" s="1">
        <v>2120</v>
      </c>
      <c r="H51" s="21">
        <f>G51/F51</f>
        <v>5.0961538461538458</v>
      </c>
      <c r="I51" s="36">
        <v>10</v>
      </c>
      <c r="J51" s="11">
        <f>I51/$B51</f>
        <v>7.8947368421052637</v>
      </c>
      <c r="K51" s="30">
        <f>J51/$G51*100</f>
        <v>0.37239324726911621</v>
      </c>
      <c r="L51" s="39">
        <v>3</v>
      </c>
      <c r="M51" s="11">
        <f>L51/$B51</f>
        <v>2.3684210526315792</v>
      </c>
      <c r="N51" s="30">
        <f>M51/$G51*100</f>
        <v>0.11171797418073487</v>
      </c>
      <c r="O51" s="81">
        <v>1</v>
      </c>
      <c r="P51" s="11">
        <f>O51/$B51</f>
        <v>0.78947368421052633</v>
      </c>
      <c r="Q51" s="95">
        <f>P51/$G51*100</f>
        <v>3.7239324726911618E-2</v>
      </c>
      <c r="R51" s="35">
        <v>1</v>
      </c>
      <c r="S51" s="11">
        <f>R51/$B51</f>
        <v>0.78947368421052633</v>
      </c>
      <c r="T51" s="30">
        <f>S51/$F51*100</f>
        <v>0.18977732793522267</v>
      </c>
      <c r="U51" s="35">
        <v>3</v>
      </c>
      <c r="V51" s="11">
        <f>U51/$B51</f>
        <v>2.3684210526315792</v>
      </c>
      <c r="W51" s="30">
        <f>V51/$F51*100</f>
        <v>0.56933198380566807</v>
      </c>
      <c r="AA51" s="2">
        <v>50</v>
      </c>
      <c r="AB51" s="4" t="s">
        <v>8</v>
      </c>
      <c r="AC51" s="2">
        <v>1</v>
      </c>
    </row>
    <row r="52" spans="1:47" x14ac:dyDescent="0.45">
      <c r="C52" s="14">
        <v>65</v>
      </c>
      <c r="D52" s="4" t="s">
        <v>8</v>
      </c>
      <c r="E52" s="14">
        <v>3</v>
      </c>
      <c r="AA52" s="2">
        <v>50</v>
      </c>
      <c r="AB52" s="4" t="s">
        <v>8</v>
      </c>
      <c r="AC52" s="2">
        <v>1</v>
      </c>
    </row>
    <row r="53" spans="1:47" ht="14.65" thickBot="1" x14ac:dyDescent="0.5">
      <c r="C53" s="14">
        <v>65</v>
      </c>
      <c r="D53" s="4" t="s">
        <v>8</v>
      </c>
      <c r="E53" s="14">
        <v>3</v>
      </c>
      <c r="AA53" s="2">
        <v>50</v>
      </c>
      <c r="AB53" s="4" t="s">
        <v>8</v>
      </c>
      <c r="AC53" s="2">
        <v>1</v>
      </c>
    </row>
    <row r="54" spans="1:47" x14ac:dyDescent="0.45">
      <c r="C54" s="14">
        <v>65</v>
      </c>
      <c r="D54" s="4" t="s">
        <v>8</v>
      </c>
      <c r="E54" s="14">
        <v>3</v>
      </c>
      <c r="Y54" s="1">
        <v>68</v>
      </c>
      <c r="Z54" s="23">
        <f>Y54/60</f>
        <v>1.1333333333333333</v>
      </c>
      <c r="AA54" s="1">
        <v>50</v>
      </c>
      <c r="AB54" s="20" t="s">
        <v>8</v>
      </c>
      <c r="AC54" s="1">
        <v>2</v>
      </c>
      <c r="AD54" s="1">
        <v>165</v>
      </c>
      <c r="AE54" s="1">
        <v>1956</v>
      </c>
      <c r="AF54" s="21">
        <f>AE54/AD54</f>
        <v>11.854545454545455</v>
      </c>
      <c r="AG54" s="36">
        <v>4</v>
      </c>
      <c r="AH54" s="11">
        <f>AG54/$Z54</f>
        <v>3.5294117647058822</v>
      </c>
      <c r="AI54" s="30">
        <f>AH54/$AE54*100</f>
        <v>0.18044027426921688</v>
      </c>
      <c r="AJ54" s="39">
        <v>6</v>
      </c>
      <c r="AK54" s="11">
        <f>AJ54/$Z54</f>
        <v>5.2941176470588234</v>
      </c>
      <c r="AL54" s="30">
        <f>AK54/$AE54*100</f>
        <v>0.27066041140382535</v>
      </c>
      <c r="AM54" s="81">
        <v>11</v>
      </c>
      <c r="AN54" s="11">
        <f>AM54/$Z54</f>
        <v>9.7058823529411775</v>
      </c>
      <c r="AO54" s="95">
        <f>AN54/$AE54*100</f>
        <v>0.49621075424034655</v>
      </c>
      <c r="AP54" s="35">
        <v>0</v>
      </c>
      <c r="AQ54" s="11">
        <f>AP54/$Z54</f>
        <v>0</v>
      </c>
      <c r="AR54" s="30">
        <f>AQ54/$AD54*100</f>
        <v>0</v>
      </c>
      <c r="AS54" s="39">
        <v>2</v>
      </c>
      <c r="AT54" s="11">
        <f>AS54/$Z54</f>
        <v>1.7647058823529411</v>
      </c>
      <c r="AU54" s="30">
        <f>AT54/$AD54*100</f>
        <v>1.0695187165775399</v>
      </c>
    </row>
    <row r="55" spans="1:47" x14ac:dyDescent="0.45">
      <c r="C55" s="14">
        <v>65</v>
      </c>
      <c r="D55" s="4" t="s">
        <v>8</v>
      </c>
      <c r="E55" s="14">
        <v>3</v>
      </c>
      <c r="AA55" s="2">
        <v>50</v>
      </c>
      <c r="AB55" s="4" t="s">
        <v>8</v>
      </c>
      <c r="AC55" s="2">
        <v>2</v>
      </c>
    </row>
    <row r="56" spans="1:47" x14ac:dyDescent="0.45">
      <c r="C56" s="14">
        <v>65</v>
      </c>
      <c r="D56" s="4" t="s">
        <v>8</v>
      </c>
      <c r="E56" s="14">
        <v>3</v>
      </c>
      <c r="AA56" s="2">
        <v>50</v>
      </c>
      <c r="AB56" s="4" t="s">
        <v>8</v>
      </c>
      <c r="AC56" s="2">
        <v>2</v>
      </c>
    </row>
    <row r="57" spans="1:47" x14ac:dyDescent="0.45">
      <c r="C57" s="14">
        <v>65</v>
      </c>
      <c r="D57" s="4" t="s">
        <v>8</v>
      </c>
      <c r="E57" s="14">
        <v>3</v>
      </c>
      <c r="AA57" s="2">
        <v>50</v>
      </c>
      <c r="AB57" s="4" t="s">
        <v>8</v>
      </c>
      <c r="AC57" s="2">
        <v>2</v>
      </c>
    </row>
    <row r="58" spans="1:47" x14ac:dyDescent="0.45">
      <c r="C58" s="14">
        <v>65</v>
      </c>
      <c r="D58" s="4" t="s">
        <v>8</v>
      </c>
      <c r="E58" s="14">
        <v>3</v>
      </c>
      <c r="Z58" s="3"/>
      <c r="AA58" s="2">
        <v>50</v>
      </c>
      <c r="AB58" s="4" t="s">
        <v>8</v>
      </c>
      <c r="AC58" s="2">
        <v>2</v>
      </c>
    </row>
    <row r="59" spans="1:47" x14ac:dyDescent="0.45">
      <c r="C59" s="14">
        <v>65</v>
      </c>
      <c r="D59" s="4" t="s">
        <v>8</v>
      </c>
      <c r="E59" s="14">
        <v>3</v>
      </c>
      <c r="Z59" s="3"/>
      <c r="AA59" s="2">
        <v>50</v>
      </c>
      <c r="AB59" s="4" t="s">
        <v>8</v>
      </c>
      <c r="AC59" s="2">
        <v>2</v>
      </c>
    </row>
    <row r="60" spans="1:47" x14ac:dyDescent="0.45">
      <c r="C60" s="14">
        <v>65</v>
      </c>
      <c r="D60" s="4" t="s">
        <v>8</v>
      </c>
      <c r="E60" s="14">
        <v>3</v>
      </c>
      <c r="Z60" s="3"/>
      <c r="AA60" s="2">
        <v>50</v>
      </c>
      <c r="AB60" s="4" t="s">
        <v>8</v>
      </c>
      <c r="AC60" s="2">
        <v>2</v>
      </c>
    </row>
    <row r="61" spans="1:47" x14ac:dyDescent="0.45">
      <c r="C61" s="14">
        <v>65</v>
      </c>
      <c r="D61" s="4" t="s">
        <v>8</v>
      </c>
      <c r="E61" s="14">
        <v>3</v>
      </c>
      <c r="Z61" s="3"/>
      <c r="AA61" s="2">
        <v>50</v>
      </c>
      <c r="AB61" s="4" t="s">
        <v>8</v>
      </c>
      <c r="AC61" s="2">
        <v>2</v>
      </c>
    </row>
    <row r="62" spans="1:47" x14ac:dyDescent="0.45">
      <c r="C62" s="14">
        <v>65</v>
      </c>
      <c r="D62" s="4" t="s">
        <v>8</v>
      </c>
      <c r="E62" s="14">
        <v>3</v>
      </c>
      <c r="Z62" s="3"/>
      <c r="AA62" s="2">
        <v>50</v>
      </c>
      <c r="AB62" s="4" t="s">
        <v>8</v>
      </c>
      <c r="AC62" s="2">
        <v>2</v>
      </c>
    </row>
    <row r="63" spans="1:47" ht="14.65" thickBot="1" x14ac:dyDescent="0.5">
      <c r="C63" s="14">
        <v>65</v>
      </c>
      <c r="D63" s="4" t="s">
        <v>8</v>
      </c>
      <c r="E63" s="14">
        <v>3</v>
      </c>
      <c r="AA63" s="2">
        <v>50</v>
      </c>
      <c r="AB63" s="4" t="s">
        <v>8</v>
      </c>
      <c r="AC63" s="2">
        <v>2</v>
      </c>
    </row>
    <row r="64" spans="1:47" x14ac:dyDescent="0.45">
      <c r="A64" s="21">
        <v>76</v>
      </c>
      <c r="B64" s="23">
        <f>A64/60</f>
        <v>1.2666666666666666</v>
      </c>
      <c r="C64" s="21">
        <v>65</v>
      </c>
      <c r="D64" s="11" t="s">
        <v>8</v>
      </c>
      <c r="E64" s="21">
        <v>4</v>
      </c>
      <c r="F64" s="1">
        <v>501</v>
      </c>
      <c r="G64" s="1">
        <v>1634</v>
      </c>
      <c r="H64" s="21">
        <f>G64/F64</f>
        <v>3.2614770459081837</v>
      </c>
      <c r="I64" s="36">
        <v>13</v>
      </c>
      <c r="J64" s="11">
        <f>I64/$B64</f>
        <v>10.263157894736842</v>
      </c>
      <c r="K64" s="30">
        <f>J64/$G64*100</f>
        <v>0.62810023835598794</v>
      </c>
      <c r="L64" s="39">
        <v>2</v>
      </c>
      <c r="M64" s="11">
        <f>L64/$B64</f>
        <v>1.5789473684210527</v>
      </c>
      <c r="N64" s="30">
        <f>M64/$G64*100</f>
        <v>9.6630805900921213E-2</v>
      </c>
      <c r="O64" s="81">
        <v>0</v>
      </c>
      <c r="P64" s="11">
        <f>O64/$B64</f>
        <v>0</v>
      </c>
      <c r="Q64" s="95">
        <f>P64/$G64*100</f>
        <v>0</v>
      </c>
      <c r="R64" s="35">
        <v>0</v>
      </c>
      <c r="S64" s="11">
        <f>R64/$B64</f>
        <v>0</v>
      </c>
      <c r="T64" s="30">
        <f>S64/$F64*100</f>
        <v>0</v>
      </c>
      <c r="U64" s="35">
        <v>5</v>
      </c>
      <c r="V64" s="11">
        <f>U64/$B64</f>
        <v>3.9473684210526319</v>
      </c>
      <c r="W64" s="30">
        <f>V64/$F64*100</f>
        <v>0.78789788843365904</v>
      </c>
      <c r="Y64" s="1">
        <v>76</v>
      </c>
      <c r="Z64" s="23">
        <f>Y64/60</f>
        <v>1.2666666666666666</v>
      </c>
      <c r="AA64" s="1">
        <v>66</v>
      </c>
      <c r="AB64" s="20" t="s">
        <v>8</v>
      </c>
      <c r="AC64" s="1">
        <v>3</v>
      </c>
      <c r="AD64" s="1">
        <v>105</v>
      </c>
      <c r="AE64" s="1">
        <v>1515</v>
      </c>
      <c r="AF64" s="21">
        <f>AE64/AD64</f>
        <v>14.428571428571429</v>
      </c>
      <c r="AG64" s="36">
        <v>4</v>
      </c>
      <c r="AH64" s="11">
        <f>AG64/$Z64</f>
        <v>3.1578947368421053</v>
      </c>
      <c r="AI64" s="30">
        <f>AH64/$AE64*100</f>
        <v>0.20844189682126105</v>
      </c>
      <c r="AJ64" s="39">
        <v>2</v>
      </c>
      <c r="AK64" s="11">
        <f>AJ64/$Z64</f>
        <v>1.5789473684210527</v>
      </c>
      <c r="AL64" s="30">
        <f>AK64/$AE64*100</f>
        <v>0.10422094841063052</v>
      </c>
      <c r="AM64" s="81">
        <v>6</v>
      </c>
      <c r="AN64" s="11">
        <f>AM64/$Z64</f>
        <v>4.7368421052631584</v>
      </c>
      <c r="AO64" s="95">
        <f>AN64/$AE64*100</f>
        <v>0.31266284523189164</v>
      </c>
      <c r="AP64" s="35">
        <v>2</v>
      </c>
      <c r="AQ64" s="11">
        <f>AP64/$Z64</f>
        <v>1.5789473684210527</v>
      </c>
      <c r="AR64" s="30">
        <f>AQ64/$AD64*100</f>
        <v>1.5037593984962407</v>
      </c>
      <c r="AS64" s="39">
        <v>2</v>
      </c>
      <c r="AT64" s="11">
        <f>AS64/$Z64</f>
        <v>1.5789473684210527</v>
      </c>
      <c r="AU64" s="30">
        <f>AT64/$AD64*100</f>
        <v>1.5037593984962407</v>
      </c>
    </row>
    <row r="65" spans="1:47" x14ac:dyDescent="0.45">
      <c r="C65" s="14">
        <v>65</v>
      </c>
      <c r="D65" s="4" t="s">
        <v>8</v>
      </c>
      <c r="E65" s="14">
        <v>4</v>
      </c>
      <c r="Y65" s="2"/>
      <c r="Z65" s="2"/>
      <c r="AA65" s="2">
        <v>66</v>
      </c>
      <c r="AB65" s="4" t="s">
        <v>8</v>
      </c>
      <c r="AC65" s="2">
        <v>3</v>
      </c>
    </row>
    <row r="66" spans="1:47" x14ac:dyDescent="0.45">
      <c r="C66" s="14">
        <v>65</v>
      </c>
      <c r="D66" s="4" t="s">
        <v>8</v>
      </c>
      <c r="E66" s="14">
        <v>4</v>
      </c>
      <c r="Y66" s="2"/>
      <c r="Z66" s="2"/>
      <c r="AA66" s="2">
        <v>66</v>
      </c>
      <c r="AB66" s="4" t="s">
        <v>8</v>
      </c>
      <c r="AC66" s="2">
        <v>3</v>
      </c>
    </row>
    <row r="67" spans="1:47" x14ac:dyDescent="0.45">
      <c r="C67" s="14">
        <v>65</v>
      </c>
      <c r="D67" s="4" t="s">
        <v>8</v>
      </c>
      <c r="E67" s="14">
        <v>4</v>
      </c>
      <c r="AA67" s="2">
        <v>66</v>
      </c>
      <c r="AB67" s="4" t="s">
        <v>8</v>
      </c>
      <c r="AC67" s="2">
        <v>3</v>
      </c>
    </row>
    <row r="68" spans="1:47" x14ac:dyDescent="0.45">
      <c r="B68" s="49"/>
      <c r="C68" s="14">
        <v>65</v>
      </c>
      <c r="D68" s="4" t="s">
        <v>8</v>
      </c>
      <c r="E68" s="14">
        <v>4</v>
      </c>
      <c r="AA68" s="2">
        <v>66</v>
      </c>
      <c r="AB68" s="4" t="s">
        <v>8</v>
      </c>
      <c r="AC68" s="2">
        <v>3</v>
      </c>
    </row>
    <row r="69" spans="1:47" ht="14.65" thickBot="1" x14ac:dyDescent="0.5">
      <c r="B69" s="49"/>
      <c r="C69" s="14">
        <v>65</v>
      </c>
      <c r="D69" s="4" t="s">
        <v>8</v>
      </c>
      <c r="E69" s="14">
        <v>4</v>
      </c>
      <c r="AA69" s="2">
        <v>66</v>
      </c>
      <c r="AB69" s="4" t="s">
        <v>8</v>
      </c>
      <c r="AC69" s="2">
        <v>3</v>
      </c>
    </row>
    <row r="70" spans="1:47" x14ac:dyDescent="0.45">
      <c r="B70" s="49"/>
      <c r="C70" s="14">
        <v>65</v>
      </c>
      <c r="D70" s="4" t="s">
        <v>8</v>
      </c>
      <c r="E70" s="14">
        <v>4</v>
      </c>
      <c r="Y70" s="1">
        <v>76</v>
      </c>
      <c r="Z70" s="23">
        <f>Y70/60</f>
        <v>1.2666666666666666</v>
      </c>
      <c r="AA70" s="1">
        <v>66</v>
      </c>
      <c r="AB70" s="20" t="s">
        <v>8</v>
      </c>
      <c r="AC70" s="1">
        <v>4</v>
      </c>
      <c r="AD70" s="1">
        <v>75</v>
      </c>
      <c r="AE70" s="1">
        <v>1534</v>
      </c>
      <c r="AF70" s="21">
        <f>AE70/AD70</f>
        <v>20.453333333333333</v>
      </c>
      <c r="AG70" s="36">
        <v>2</v>
      </c>
      <c r="AH70" s="11">
        <f>AG70/$Z70</f>
        <v>1.5789473684210527</v>
      </c>
      <c r="AI70" s="30">
        <f>AH70/$AE70*100</f>
        <v>0.10293007616825638</v>
      </c>
      <c r="AJ70" s="39">
        <v>1</v>
      </c>
      <c r="AK70" s="11">
        <f>AJ70/$Z70</f>
        <v>0.78947368421052633</v>
      </c>
      <c r="AL70" s="30">
        <f>AK70/$AE70*100</f>
        <v>5.1465038084128188E-2</v>
      </c>
      <c r="AM70" s="81">
        <v>15</v>
      </c>
      <c r="AN70" s="11">
        <f>AM70/$Z70</f>
        <v>11.842105263157896</v>
      </c>
      <c r="AO70" s="95">
        <f>AN70/$AE70*100</f>
        <v>0.77197557126192273</v>
      </c>
      <c r="AP70" s="35">
        <v>2</v>
      </c>
      <c r="AQ70" s="11">
        <f>AP70/$Z70</f>
        <v>1.5789473684210527</v>
      </c>
      <c r="AR70" s="30">
        <f>AQ70/$AD70*100</f>
        <v>2.1052631578947367</v>
      </c>
      <c r="AS70" s="39">
        <v>4</v>
      </c>
      <c r="AT70" s="11">
        <f>AS70/$Z70</f>
        <v>3.1578947368421053</v>
      </c>
      <c r="AU70" s="30">
        <f>AT70/$AD70*100</f>
        <v>4.2105263157894735</v>
      </c>
    </row>
    <row r="71" spans="1:47" x14ac:dyDescent="0.45">
      <c r="B71" s="49"/>
      <c r="C71" s="14">
        <v>65</v>
      </c>
      <c r="D71" s="4" t="s">
        <v>8</v>
      </c>
      <c r="E71" s="14">
        <v>4</v>
      </c>
      <c r="AA71" s="2">
        <v>66</v>
      </c>
      <c r="AB71" s="4" t="s">
        <v>8</v>
      </c>
      <c r="AC71" s="2">
        <v>4</v>
      </c>
    </row>
    <row r="72" spans="1:47" ht="14.65" thickBot="1" x14ac:dyDescent="0.5">
      <c r="B72" s="49"/>
      <c r="C72" s="14">
        <v>65</v>
      </c>
      <c r="D72" s="4" t="s">
        <v>8</v>
      </c>
      <c r="E72" s="14">
        <v>4</v>
      </c>
      <c r="AA72" s="2">
        <v>66</v>
      </c>
      <c r="AB72" s="4" t="s">
        <v>8</v>
      </c>
      <c r="AC72" s="2">
        <v>4</v>
      </c>
    </row>
    <row r="73" spans="1:47" x14ac:dyDescent="0.45">
      <c r="B73" s="49"/>
      <c r="C73" s="14">
        <v>65</v>
      </c>
      <c r="D73" s="4" t="s">
        <v>8</v>
      </c>
      <c r="E73" s="14">
        <v>4</v>
      </c>
      <c r="Y73" s="1">
        <v>76</v>
      </c>
      <c r="Z73" s="23">
        <f>Y73/60</f>
        <v>1.2666666666666666</v>
      </c>
      <c r="AA73" s="1">
        <v>66</v>
      </c>
      <c r="AB73" s="20" t="s">
        <v>8</v>
      </c>
      <c r="AC73" s="1">
        <v>1</v>
      </c>
      <c r="AD73" s="1">
        <v>103</v>
      </c>
      <c r="AE73" s="1">
        <v>1891</v>
      </c>
      <c r="AF73" s="21">
        <f>AE73/AD73</f>
        <v>18.359223300970875</v>
      </c>
      <c r="AG73" s="36">
        <v>2</v>
      </c>
      <c r="AH73" s="11">
        <f>AG73/$Z73</f>
        <v>1.5789473684210527</v>
      </c>
      <c r="AI73" s="30">
        <f>AH73/$AE73*100</f>
        <v>8.3498009964095857E-2</v>
      </c>
      <c r="AJ73" s="39">
        <v>1</v>
      </c>
      <c r="AK73" s="11">
        <f>AJ73/$Z73</f>
        <v>0.78947368421052633</v>
      </c>
      <c r="AL73" s="30">
        <f>AK73/$AE73*100</f>
        <v>4.1749004982047928E-2</v>
      </c>
      <c r="AM73" s="81">
        <v>23</v>
      </c>
      <c r="AN73" s="11">
        <f>AM73/$Z73</f>
        <v>18.157894736842106</v>
      </c>
      <c r="AO73" s="95">
        <f>AN73/$AE73*100</f>
        <v>0.96022711458710241</v>
      </c>
      <c r="AP73" s="35">
        <v>1</v>
      </c>
      <c r="AQ73" s="11">
        <f>AP73/$Z73</f>
        <v>0.78947368421052633</v>
      </c>
      <c r="AR73" s="30">
        <f>AQ73/$AD73*100</f>
        <v>0.76647930505876349</v>
      </c>
      <c r="AS73" s="39">
        <v>0</v>
      </c>
      <c r="AT73" s="11">
        <f>AS73/$Z73</f>
        <v>0</v>
      </c>
      <c r="AU73" s="30">
        <f>AT73/$AD73*100</f>
        <v>0</v>
      </c>
    </row>
    <row r="74" spans="1:47" x14ac:dyDescent="0.45">
      <c r="B74" s="49"/>
      <c r="C74" s="14">
        <v>65</v>
      </c>
      <c r="D74" s="4" t="s">
        <v>8</v>
      </c>
      <c r="E74" s="14">
        <v>4</v>
      </c>
      <c r="AA74" s="2">
        <v>66</v>
      </c>
      <c r="AB74" s="4" t="s">
        <v>8</v>
      </c>
      <c r="AC74" s="2">
        <v>1</v>
      </c>
    </row>
    <row r="75" spans="1:47" ht="14.65" thickBot="1" x14ac:dyDescent="0.5">
      <c r="B75" s="49"/>
      <c r="C75" s="14">
        <v>65</v>
      </c>
      <c r="D75" s="4" t="s">
        <v>8</v>
      </c>
      <c r="E75" s="14">
        <v>4</v>
      </c>
      <c r="AA75" s="2">
        <v>66</v>
      </c>
      <c r="AB75" s="4" t="s">
        <v>8</v>
      </c>
      <c r="AC75" s="2">
        <v>1</v>
      </c>
    </row>
    <row r="76" spans="1:47" x14ac:dyDescent="0.45">
      <c r="B76" s="49"/>
      <c r="C76" s="14">
        <v>65</v>
      </c>
      <c r="D76" s="4" t="s">
        <v>8</v>
      </c>
      <c r="E76" s="14">
        <v>4</v>
      </c>
      <c r="Y76" s="1"/>
      <c r="Z76" s="1"/>
      <c r="AA76" s="1"/>
      <c r="AB76" s="1"/>
      <c r="AC76" s="1"/>
      <c r="AD76" s="1"/>
      <c r="AE76" s="1"/>
      <c r="AF76" s="1"/>
      <c r="AG76" s="36"/>
      <c r="AH76" s="1"/>
      <c r="AI76" s="31"/>
      <c r="AJ76" s="40"/>
      <c r="AK76" s="1"/>
      <c r="AL76" s="31"/>
      <c r="AM76" s="78"/>
      <c r="AN76" s="79"/>
      <c r="AO76" s="31"/>
      <c r="AP76" s="36"/>
      <c r="AQ76" s="1"/>
      <c r="AR76" s="31"/>
      <c r="AS76" s="40"/>
      <c r="AT76" s="1"/>
      <c r="AU76" s="31"/>
    </row>
    <row r="77" spans="1:47" x14ac:dyDescent="0.45">
      <c r="C77" s="14">
        <v>65</v>
      </c>
      <c r="D77" s="4" t="s">
        <v>8</v>
      </c>
      <c r="E77" s="14">
        <v>4</v>
      </c>
      <c r="AA77" s="3"/>
      <c r="AB77" s="3"/>
      <c r="AC77" s="3"/>
      <c r="AD77" s="3"/>
    </row>
    <row r="78" spans="1:47" ht="14.65" thickBot="1" x14ac:dyDescent="0.5">
      <c r="C78" s="14">
        <v>65</v>
      </c>
      <c r="D78" s="4" t="s">
        <v>8</v>
      </c>
      <c r="E78" s="14">
        <v>4</v>
      </c>
      <c r="AA78" s="54"/>
      <c r="AB78" s="54"/>
      <c r="AC78" s="54"/>
      <c r="AD78" s="3"/>
    </row>
    <row r="79" spans="1:47" ht="14.65" thickBot="1" x14ac:dyDescent="0.5">
      <c r="A79" s="1">
        <v>132</v>
      </c>
      <c r="B79" s="23">
        <f>A79/60</f>
        <v>2.2000000000000002</v>
      </c>
      <c r="C79" s="1">
        <v>64</v>
      </c>
      <c r="D79" s="20" t="s">
        <v>8</v>
      </c>
      <c r="E79" s="1">
        <v>1</v>
      </c>
      <c r="F79" s="1">
        <v>9</v>
      </c>
      <c r="G79" s="1">
        <v>1220</v>
      </c>
      <c r="H79" s="21">
        <f>G79/F79</f>
        <v>135.55555555555554</v>
      </c>
      <c r="I79" s="36"/>
      <c r="J79" s="11">
        <f>I79/$B79</f>
        <v>0</v>
      </c>
      <c r="K79" s="30">
        <f>J79/$G79*100</f>
        <v>0</v>
      </c>
      <c r="L79" s="39"/>
      <c r="M79" s="11">
        <f>L79/$B79</f>
        <v>0</v>
      </c>
      <c r="N79" s="30">
        <f>M79/$G79*100</f>
        <v>0</v>
      </c>
      <c r="O79" s="81">
        <v>24</v>
      </c>
      <c r="P79" s="11">
        <f>O79/$B79</f>
        <v>10.909090909090908</v>
      </c>
      <c r="Q79" s="95">
        <f>P79/$G79*100</f>
        <v>0.89418777943368111</v>
      </c>
      <c r="R79" s="35"/>
      <c r="S79" s="11">
        <f>R79/$B79</f>
        <v>0</v>
      </c>
      <c r="T79" s="30">
        <f>S79/$F79*100</f>
        <v>0</v>
      </c>
      <c r="U79" s="35"/>
      <c r="V79" s="11">
        <f>U79/$B79</f>
        <v>0</v>
      </c>
      <c r="W79" s="30">
        <f>V79/$F79*100</f>
        <v>0</v>
      </c>
      <c r="AA79" s="3"/>
      <c r="AB79" s="3"/>
      <c r="AC79" s="3"/>
      <c r="AD79" s="3"/>
    </row>
    <row r="80" spans="1:47" ht="14.65" thickBot="1" x14ac:dyDescent="0.5">
      <c r="A80" s="1">
        <v>72</v>
      </c>
      <c r="B80" s="23">
        <f>A80/60</f>
        <v>1.2</v>
      </c>
      <c r="C80" s="1">
        <v>64</v>
      </c>
      <c r="D80" s="20" t="s">
        <v>8</v>
      </c>
      <c r="E80" s="1">
        <v>3</v>
      </c>
      <c r="F80" s="1">
        <v>38</v>
      </c>
      <c r="G80" s="1">
        <v>595</v>
      </c>
      <c r="H80" s="21">
        <f>G80/F80</f>
        <v>15.657894736842104</v>
      </c>
      <c r="I80" s="36"/>
      <c r="J80" s="11">
        <f>I80/$B80</f>
        <v>0</v>
      </c>
      <c r="K80" s="30">
        <f>J80/$G80*100</f>
        <v>0</v>
      </c>
      <c r="L80" s="39"/>
      <c r="M80" s="11">
        <f>L80/$B80</f>
        <v>0</v>
      </c>
      <c r="N80" s="30">
        <f>M80/$G80*100</f>
        <v>0</v>
      </c>
      <c r="O80" s="81">
        <v>1</v>
      </c>
      <c r="P80" s="11">
        <f>O80/$B80</f>
        <v>0.83333333333333337</v>
      </c>
      <c r="Q80" s="95">
        <f>P80/$G80*100</f>
        <v>0.14005602240896359</v>
      </c>
      <c r="R80" s="35"/>
      <c r="S80" s="11">
        <f>R80/$B80</f>
        <v>0</v>
      </c>
      <c r="T80" s="30">
        <f>S80/$F80*100</f>
        <v>0</v>
      </c>
      <c r="U80" s="35"/>
      <c r="V80" s="11">
        <f>U80/$B80</f>
        <v>0</v>
      </c>
      <c r="W80" s="30">
        <f>V80/$F80*100</f>
        <v>0</v>
      </c>
      <c r="AA80" s="55"/>
      <c r="AB80" s="55"/>
      <c r="AC80" s="55"/>
      <c r="AD80" s="56"/>
      <c r="AE80" s="50"/>
    </row>
    <row r="81" spans="1:31" ht="14.65" thickBot="1" x14ac:dyDescent="0.5">
      <c r="A81" s="1">
        <v>132</v>
      </c>
      <c r="B81" s="23">
        <f>A81/60</f>
        <v>2.2000000000000002</v>
      </c>
      <c r="C81" s="1">
        <v>64</v>
      </c>
      <c r="D81" s="20" t="s">
        <v>8</v>
      </c>
      <c r="E81" s="1">
        <v>4</v>
      </c>
      <c r="F81" s="1">
        <v>19</v>
      </c>
      <c r="G81" s="1">
        <v>1275</v>
      </c>
      <c r="H81" s="21">
        <f>G81/F81</f>
        <v>67.10526315789474</v>
      </c>
      <c r="I81" s="36"/>
      <c r="J81" s="11">
        <f>I81/$B81</f>
        <v>0</v>
      </c>
      <c r="K81" s="30">
        <f>J81/$G81*100</f>
        <v>0</v>
      </c>
      <c r="L81" s="39"/>
      <c r="M81" s="11">
        <f>L81/$B81</f>
        <v>0</v>
      </c>
      <c r="N81" s="30">
        <f>M81/$G81*100</f>
        <v>0</v>
      </c>
      <c r="O81" s="81">
        <v>4</v>
      </c>
      <c r="P81" s="11">
        <f>O81/$B81</f>
        <v>1.8181818181818181</v>
      </c>
      <c r="Q81" s="95">
        <f>P81/$G81*100</f>
        <v>0.14260249554367202</v>
      </c>
      <c r="R81" s="35"/>
      <c r="S81" s="11">
        <f>R81/$B81</f>
        <v>0</v>
      </c>
      <c r="T81" s="30">
        <f>S81/$F81*100</f>
        <v>0</v>
      </c>
      <c r="U81" s="35"/>
      <c r="V81" s="11">
        <f>U81/$B81</f>
        <v>0</v>
      </c>
      <c r="W81" s="30">
        <f>V81/$F81*100</f>
        <v>0</v>
      </c>
      <c r="AA81" s="55"/>
      <c r="AB81" s="55"/>
      <c r="AC81" s="55"/>
      <c r="AD81" s="56"/>
      <c r="AE81" s="50"/>
    </row>
    <row r="82" spans="1:31" x14ac:dyDescent="0.45">
      <c r="A82" s="1">
        <v>132</v>
      </c>
      <c r="B82" s="23">
        <f>A82/60</f>
        <v>2.2000000000000002</v>
      </c>
      <c r="C82" s="1">
        <v>64</v>
      </c>
      <c r="D82" s="20" t="s">
        <v>8</v>
      </c>
      <c r="E82" s="1">
        <v>2</v>
      </c>
      <c r="F82" s="1">
        <v>35</v>
      </c>
      <c r="G82" s="1">
        <v>1475</v>
      </c>
      <c r="H82" s="21">
        <f>G82/F82</f>
        <v>42.142857142857146</v>
      </c>
      <c r="I82" s="36"/>
      <c r="J82" s="11">
        <f>I82/$B82</f>
        <v>0</v>
      </c>
      <c r="K82" s="30">
        <f>J82/$G82*100</f>
        <v>0</v>
      </c>
      <c r="L82" s="39"/>
      <c r="M82" s="11">
        <f>L82/$B82</f>
        <v>0</v>
      </c>
      <c r="N82" s="30">
        <f>M82/$G82*100</f>
        <v>0</v>
      </c>
      <c r="O82" s="81">
        <v>6</v>
      </c>
      <c r="P82" s="11">
        <f>O82/$B82</f>
        <v>2.7272727272727271</v>
      </c>
      <c r="Q82" s="95">
        <f>P82/$G82*100</f>
        <v>0.18489984591679506</v>
      </c>
      <c r="R82" s="35"/>
      <c r="S82" s="11">
        <f>R82/$B82</f>
        <v>0</v>
      </c>
      <c r="T82" s="30">
        <f>S82/$F82*100</f>
        <v>0</v>
      </c>
      <c r="U82" s="35"/>
      <c r="V82" s="11">
        <f>U82/$B82</f>
        <v>0</v>
      </c>
      <c r="W82" s="30">
        <f>V82/$F82*100</f>
        <v>0</v>
      </c>
      <c r="AA82" s="57"/>
      <c r="AB82" s="57"/>
      <c r="AC82" s="57"/>
      <c r="AD82" s="58"/>
      <c r="AE82" s="50"/>
    </row>
    <row r="83" spans="1:31" x14ac:dyDescent="0.45">
      <c r="B83" s="3"/>
      <c r="C83" s="54"/>
      <c r="D83" s="54"/>
      <c r="E83" s="7"/>
      <c r="Z83" s="2"/>
      <c r="AA83" s="57"/>
      <c r="AB83" s="57"/>
      <c r="AC83" s="57"/>
      <c r="AD83" s="58"/>
      <c r="AE83" s="50"/>
    </row>
    <row r="84" spans="1:31" x14ac:dyDescent="0.45">
      <c r="B84" s="3"/>
      <c r="C84" s="84"/>
      <c r="D84" s="61"/>
      <c r="E84" s="7"/>
      <c r="Z84" s="2"/>
      <c r="AA84" s="55"/>
      <c r="AB84" s="54"/>
      <c r="AC84" s="57"/>
      <c r="AD84" s="58"/>
      <c r="AE84" s="15"/>
    </row>
    <row r="85" spans="1:31" x14ac:dyDescent="0.45">
      <c r="B85" s="3"/>
      <c r="C85" s="55"/>
      <c r="D85" s="54"/>
      <c r="E85" s="7"/>
      <c r="Z85" s="55"/>
      <c r="AA85" s="54"/>
      <c r="AB85" s="54"/>
      <c r="AC85" s="57"/>
      <c r="AD85" s="58"/>
      <c r="AE85" s="15"/>
    </row>
    <row r="86" spans="1:31" x14ac:dyDescent="0.45">
      <c r="B86" s="3"/>
      <c r="C86" s="55"/>
      <c r="D86" s="54"/>
      <c r="E86" s="7"/>
      <c r="Z86" s="55"/>
      <c r="AA86" s="54"/>
      <c r="AB86" s="54"/>
      <c r="AC86" s="57"/>
      <c r="AD86" s="58"/>
    </row>
    <row r="87" spans="1:31" x14ac:dyDescent="0.45">
      <c r="B87" s="3"/>
      <c r="C87" s="55"/>
      <c r="D87" s="54"/>
      <c r="E87" s="7"/>
      <c r="Z87" s="55"/>
      <c r="AA87" s="54"/>
      <c r="AB87" s="54"/>
      <c r="AC87" s="57"/>
      <c r="AD87" s="58"/>
    </row>
    <row r="88" spans="1:31" x14ac:dyDescent="0.45">
      <c r="B88" s="3"/>
      <c r="C88" s="55"/>
      <c r="D88" s="54"/>
      <c r="E88" s="7"/>
      <c r="Z88" s="55"/>
      <c r="AA88" s="54"/>
      <c r="AB88" s="54"/>
      <c r="AC88" s="57"/>
      <c r="AD88" s="58"/>
    </row>
    <row r="89" spans="1:31" x14ac:dyDescent="0.45">
      <c r="B89" s="3"/>
      <c r="C89" s="55"/>
      <c r="D89" s="54"/>
      <c r="E89" s="7"/>
      <c r="Z89" s="55"/>
      <c r="AA89" s="54"/>
      <c r="AB89" s="3"/>
      <c r="AC89" s="57"/>
      <c r="AD89" s="58"/>
    </row>
    <row r="90" spans="1:31" x14ac:dyDescent="0.45">
      <c r="B90" s="3"/>
      <c r="C90" s="55"/>
      <c r="D90" s="54"/>
      <c r="E90" s="7"/>
      <c r="Z90" s="55"/>
      <c r="AA90" s="54"/>
      <c r="AC90" s="57"/>
      <c r="AD90" s="58"/>
    </row>
    <row r="91" spans="1:31" x14ac:dyDescent="0.45">
      <c r="B91" s="3"/>
      <c r="C91" s="55"/>
      <c r="D91" s="54"/>
      <c r="E91" s="7"/>
      <c r="Z91" s="55"/>
      <c r="AA91" s="54"/>
      <c r="AB91" s="57"/>
      <c r="AC91" s="57"/>
      <c r="AD91" s="58"/>
    </row>
    <row r="92" spans="1:31" x14ac:dyDescent="0.45">
      <c r="B92" s="3"/>
      <c r="C92" s="55"/>
      <c r="D92" s="54"/>
      <c r="E92" s="7"/>
      <c r="Z92" s="55"/>
      <c r="AA92" s="54"/>
    </row>
    <row r="93" spans="1:31" x14ac:dyDescent="0.45">
      <c r="B93" s="3"/>
      <c r="C93" s="9"/>
      <c r="D93" s="9"/>
      <c r="Z93" s="55"/>
      <c r="AA93" s="54"/>
    </row>
    <row r="94" spans="1:31" x14ac:dyDescent="0.45">
      <c r="B94" s="3"/>
      <c r="C94" s="3"/>
      <c r="D94" s="3"/>
      <c r="Z94" s="55"/>
      <c r="AA94" s="54"/>
    </row>
    <row r="95" spans="1:31" x14ac:dyDescent="0.45">
      <c r="B95" s="3"/>
      <c r="C95" s="54"/>
      <c r="D95" s="54"/>
      <c r="Z95" s="55"/>
      <c r="AA95" s="54"/>
    </row>
    <row r="96" spans="1:31" x14ac:dyDescent="0.45">
      <c r="B96" s="3"/>
      <c r="C96" s="54"/>
      <c r="D96" s="54"/>
    </row>
    <row r="97" spans="2:9" x14ac:dyDescent="0.45">
      <c r="B97" s="3"/>
      <c r="C97" s="54"/>
      <c r="D97" s="54"/>
    </row>
    <row r="98" spans="2:9" x14ac:dyDescent="0.45">
      <c r="B98" s="65"/>
      <c r="C98" s="54"/>
      <c r="D98" s="54"/>
      <c r="E98" s="8"/>
      <c r="F98" s="8"/>
      <c r="G98" s="8"/>
      <c r="H98" s="8"/>
    </row>
    <row r="99" spans="2:9" x14ac:dyDescent="0.45">
      <c r="B99" s="65"/>
      <c r="C99" s="54"/>
      <c r="D99" s="54"/>
      <c r="E99" s="8"/>
      <c r="F99" s="8"/>
      <c r="G99" s="8"/>
      <c r="H99" s="8"/>
    </row>
    <row r="100" spans="2:9" x14ac:dyDescent="0.45">
      <c r="B100" s="3"/>
      <c r="C100" s="54"/>
      <c r="D100" s="54"/>
    </row>
    <row r="101" spans="2:9" x14ac:dyDescent="0.45">
      <c r="B101" s="3"/>
      <c r="C101" s="54"/>
      <c r="D101" s="54"/>
    </row>
    <row r="102" spans="2:9" x14ac:dyDescent="0.45">
      <c r="B102" s="3"/>
      <c r="C102" s="54"/>
      <c r="D102" s="54"/>
    </row>
    <row r="103" spans="2:9" x14ac:dyDescent="0.45">
      <c r="B103" s="3"/>
      <c r="C103" s="54"/>
      <c r="D103" s="54"/>
    </row>
    <row r="104" spans="2:9" x14ac:dyDescent="0.45">
      <c r="B104" s="3"/>
      <c r="C104" s="54"/>
      <c r="D104" s="54"/>
    </row>
    <row r="105" spans="2:9" x14ac:dyDescent="0.45">
      <c r="B105" s="3"/>
      <c r="C105" s="54"/>
      <c r="D105" s="54"/>
    </row>
    <row r="106" spans="2:9" x14ac:dyDescent="0.45">
      <c r="B106" s="3"/>
      <c r="C106" s="3"/>
      <c r="D106" s="3"/>
    </row>
    <row r="107" spans="2:9" x14ac:dyDescent="0.45">
      <c r="B107" s="15"/>
      <c r="C107" s="15"/>
      <c r="D107" s="15"/>
      <c r="E107" s="15"/>
      <c r="F107" s="15"/>
      <c r="G107" s="15"/>
      <c r="H107" s="15"/>
    </row>
    <row r="108" spans="2:9" x14ac:dyDescent="0.45">
      <c r="B108" s="15"/>
      <c r="C108" s="15"/>
      <c r="D108" s="15"/>
      <c r="E108" s="15"/>
      <c r="F108" s="15"/>
      <c r="G108" s="15"/>
      <c r="H108" s="15"/>
    </row>
    <row r="111" spans="2:9" x14ac:dyDescent="0.45">
      <c r="B111" s="15"/>
      <c r="C111" s="15"/>
      <c r="D111" s="15"/>
      <c r="E111" s="15"/>
      <c r="F111" s="15"/>
      <c r="G111" s="15"/>
      <c r="H111" s="15"/>
      <c r="I111" s="47"/>
    </row>
    <row r="112" spans="2:9" x14ac:dyDescent="0.45">
      <c r="B112" s="15"/>
      <c r="C112" s="15"/>
      <c r="D112" s="15"/>
      <c r="E112" s="15"/>
      <c r="F112" s="15"/>
      <c r="G112" s="15"/>
      <c r="H112" s="15"/>
      <c r="I112" s="47"/>
    </row>
  </sheetData>
  <mergeCells count="34">
    <mergeCell ref="AP2:AU2"/>
    <mergeCell ref="AM3:AO4"/>
    <mergeCell ref="AP3:AR4"/>
    <mergeCell ref="AS3:AU4"/>
    <mergeCell ref="Y1:AA1"/>
    <mergeCell ref="AF4:AF5"/>
    <mergeCell ref="AG4:AI4"/>
    <mergeCell ref="Y2:AB2"/>
    <mergeCell ref="AG2:AO2"/>
    <mergeCell ref="A1:C1"/>
    <mergeCell ref="C4:C5"/>
    <mergeCell ref="D4:D5"/>
    <mergeCell ref="E4:E5"/>
    <mergeCell ref="A4:B4"/>
    <mergeCell ref="A2:D2"/>
    <mergeCell ref="I4:K4"/>
    <mergeCell ref="I3:N3"/>
    <mergeCell ref="AG3:AL3"/>
    <mergeCell ref="Y4:Z4"/>
    <mergeCell ref="AA4:AA5"/>
    <mergeCell ref="AB4:AB5"/>
    <mergeCell ref="AC4:AC5"/>
    <mergeCell ref="AD4:AD5"/>
    <mergeCell ref="AE4:AE5"/>
    <mergeCell ref="F4:F5"/>
    <mergeCell ref="G4:G5"/>
    <mergeCell ref="H4:H5"/>
    <mergeCell ref="L4:N4"/>
    <mergeCell ref="AJ4:AL4"/>
    <mergeCell ref="R2:W2"/>
    <mergeCell ref="R3:T4"/>
    <mergeCell ref="U3:W4"/>
    <mergeCell ref="I2:Q2"/>
    <mergeCell ref="O3:Q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23"/>
  <sheetViews>
    <sheetView zoomScale="70" zoomScaleNormal="70" workbookViewId="0">
      <selection activeCell="AF22" sqref="AF22"/>
    </sheetView>
  </sheetViews>
  <sheetFormatPr defaultColWidth="9.1328125" defaultRowHeight="14.25" x14ac:dyDescent="0.45"/>
  <cols>
    <col min="1" max="1" width="5.59765625" style="14" bestFit="1" customWidth="1"/>
    <col min="2" max="2" width="5.86328125" style="14" customWidth="1"/>
    <col min="3" max="3" width="7.1328125" style="14" bestFit="1" customWidth="1"/>
    <col min="4" max="4" width="7.265625" style="14" bestFit="1" customWidth="1"/>
    <col min="5" max="5" width="4.59765625" style="14" bestFit="1" customWidth="1"/>
    <col min="6" max="6" width="4.265625" style="14" customWidth="1"/>
    <col min="7" max="8" width="6.59765625" style="15" bestFit="1" customWidth="1"/>
    <col min="9" max="9" width="5.3984375" style="14" bestFit="1" customWidth="1"/>
    <col min="10" max="10" width="5" style="14" bestFit="1" customWidth="1"/>
    <col min="11" max="11" width="6" style="14" customWidth="1"/>
    <col min="12" max="12" width="6.1328125" style="34" bestFit="1" customWidth="1"/>
    <col min="13" max="13" width="7.86328125" style="14" bestFit="1" customWidth="1"/>
    <col min="14" max="14" width="7.73046875" style="28" bestFit="1" customWidth="1"/>
    <col min="15" max="15" width="5.73046875" style="38" bestFit="1" customWidth="1"/>
    <col min="16" max="16" width="7.73046875" style="14" bestFit="1" customWidth="1"/>
    <col min="17" max="17" width="7.59765625" style="24" customWidth="1"/>
    <col min="18" max="18" width="7.59765625" style="76" customWidth="1"/>
    <col min="19" max="20" width="7.59765625" style="32" customWidth="1"/>
    <col min="21" max="21" width="6.1328125" style="34" bestFit="1" customWidth="1"/>
    <col min="22" max="22" width="5.73046875" style="14" bestFit="1" customWidth="1"/>
    <col min="23" max="23" width="7.73046875" style="28" bestFit="1" customWidth="1"/>
    <col min="24" max="24" width="6.1328125" style="38" bestFit="1" customWidth="1"/>
    <col min="25" max="25" width="5.73046875" style="14" bestFit="1" customWidth="1"/>
    <col min="26" max="26" width="7.73046875" style="24" bestFit="1" customWidth="1"/>
    <col min="27" max="27" width="1.3984375" style="22" customWidth="1"/>
    <col min="28" max="28" width="5.59765625" style="15" bestFit="1" customWidth="1"/>
    <col min="29" max="29" width="5.86328125" style="14" customWidth="1"/>
    <col min="30" max="30" width="7.265625" style="15" bestFit="1" customWidth="1"/>
    <col min="31" max="31" width="4.73046875" style="14" bestFit="1" customWidth="1"/>
    <col min="32" max="32" width="5" style="15" bestFit="1" customWidth="1"/>
    <col min="33" max="33" width="4.265625" style="15" customWidth="1"/>
    <col min="34" max="35" width="6.73046875" style="15" bestFit="1" customWidth="1"/>
    <col min="36" max="36" width="5.59765625" style="15" bestFit="1" customWidth="1"/>
    <col min="37" max="37" width="5.1328125" style="15" bestFit="1" customWidth="1"/>
    <col min="38" max="38" width="6" style="15" customWidth="1"/>
    <col min="39" max="39" width="6.1328125" style="47" bestFit="1" customWidth="1"/>
    <col min="40" max="40" width="7.86328125" style="14" bestFit="1" customWidth="1"/>
    <col min="41" max="41" width="7.73046875" style="28" bestFit="1" customWidth="1"/>
    <col min="42" max="42" width="5.73046875" style="48" bestFit="1" customWidth="1"/>
    <col min="43" max="43" width="7.73046875" style="14" bestFit="1" customWidth="1"/>
    <col min="44" max="44" width="7.59765625" style="24" customWidth="1"/>
    <col min="45" max="45" width="7.59765625" style="76" customWidth="1"/>
    <col min="46" max="47" width="7.59765625" style="32" customWidth="1"/>
    <col min="48" max="48" width="6.1328125" style="47" bestFit="1" customWidth="1"/>
    <col min="49" max="49" width="5.73046875" style="14" bestFit="1" customWidth="1"/>
    <col min="50" max="50" width="7.73046875" style="28" bestFit="1" customWidth="1"/>
    <col min="51" max="51" width="6.1328125" style="48" bestFit="1" customWidth="1"/>
    <col min="52" max="52" width="5.73046875" style="14" bestFit="1" customWidth="1"/>
    <col min="53" max="53" width="7.73046875" style="24" bestFit="1" customWidth="1"/>
    <col min="54" max="54" width="1.3984375" style="22" customWidth="1"/>
    <col min="55" max="56" width="9.1328125" style="13"/>
  </cols>
  <sheetData>
    <row r="1" spans="1:54" s="13" customFormat="1" x14ac:dyDescent="0.45">
      <c r="A1" s="108" t="s">
        <v>23</v>
      </c>
      <c r="B1" s="108"/>
      <c r="C1" s="108"/>
      <c r="F1" s="14"/>
      <c r="G1" s="15"/>
      <c r="H1" s="15"/>
      <c r="I1" s="14"/>
      <c r="J1" s="14"/>
      <c r="K1" s="14"/>
      <c r="L1" s="2"/>
      <c r="M1" s="2"/>
      <c r="N1" s="9"/>
      <c r="O1" s="3"/>
      <c r="P1" s="3"/>
      <c r="Q1" s="9"/>
      <c r="R1" s="9"/>
      <c r="S1" s="9"/>
      <c r="T1" s="9"/>
      <c r="U1" s="3"/>
      <c r="V1" s="3"/>
      <c r="W1" s="9"/>
      <c r="X1" s="3"/>
      <c r="Y1" s="7"/>
      <c r="Z1" s="32"/>
      <c r="AA1" s="22"/>
      <c r="AB1" s="108" t="s">
        <v>7</v>
      </c>
      <c r="AC1" s="108"/>
      <c r="AD1" s="108"/>
      <c r="AF1" s="70"/>
      <c r="AG1" s="15"/>
      <c r="AH1" s="15"/>
      <c r="AI1" s="15"/>
      <c r="AJ1" s="15"/>
      <c r="AK1" s="15"/>
      <c r="AL1" s="15"/>
      <c r="AM1" s="43"/>
      <c r="AN1" s="2"/>
      <c r="AO1" s="9"/>
      <c r="AP1" s="55"/>
      <c r="AQ1" s="3"/>
      <c r="AR1" s="9"/>
      <c r="AS1" s="9"/>
      <c r="AT1" s="9"/>
      <c r="AU1" s="9"/>
      <c r="AV1" s="55"/>
      <c r="AW1" s="3"/>
      <c r="AX1" s="9"/>
      <c r="AY1" s="55"/>
      <c r="AZ1" s="7"/>
      <c r="BA1" s="32"/>
      <c r="BB1" s="22"/>
    </row>
    <row r="2" spans="1:54" s="13" customFormat="1" x14ac:dyDescent="0.45">
      <c r="A2" s="19" t="s">
        <v>9</v>
      </c>
      <c r="B2" s="19"/>
      <c r="D2" s="14">
        <f>SUM(A:A)</f>
        <v>1530</v>
      </c>
      <c r="E2" s="5" t="s">
        <v>11</v>
      </c>
      <c r="F2" s="14"/>
      <c r="G2" s="15"/>
      <c r="H2" s="15"/>
      <c r="I2" s="14"/>
      <c r="J2" s="14"/>
      <c r="K2" s="14"/>
      <c r="L2" s="100" t="s">
        <v>27</v>
      </c>
      <c r="M2" s="101"/>
      <c r="N2" s="101"/>
      <c r="O2" s="101"/>
      <c r="P2" s="101"/>
      <c r="Q2" s="101"/>
      <c r="R2" s="101"/>
      <c r="S2" s="101"/>
      <c r="T2" s="101"/>
      <c r="U2" s="96" t="s">
        <v>18</v>
      </c>
      <c r="V2" s="97"/>
      <c r="W2" s="97"/>
      <c r="X2" s="97"/>
      <c r="Y2" s="97"/>
      <c r="Z2" s="97"/>
      <c r="AA2" s="22"/>
      <c r="AB2" s="68" t="s">
        <v>9</v>
      </c>
      <c r="AC2" s="19"/>
      <c r="AD2" s="70"/>
      <c r="AE2" s="14">
        <f>SUM(AB:AB)</f>
        <v>1040</v>
      </c>
      <c r="AF2" s="72" t="s">
        <v>11</v>
      </c>
      <c r="AG2" s="15"/>
      <c r="AH2" s="15"/>
      <c r="AI2" s="15"/>
      <c r="AJ2" s="15"/>
      <c r="AK2" s="15"/>
      <c r="AL2" s="15"/>
      <c r="AM2" s="100" t="s">
        <v>27</v>
      </c>
      <c r="AN2" s="101"/>
      <c r="AO2" s="101"/>
      <c r="AP2" s="101"/>
      <c r="AQ2" s="101"/>
      <c r="AR2" s="101"/>
      <c r="AS2" s="101"/>
      <c r="AT2" s="101"/>
      <c r="AU2" s="101"/>
      <c r="AV2" s="96" t="s">
        <v>18</v>
      </c>
      <c r="AW2" s="97"/>
      <c r="AX2" s="97"/>
      <c r="AY2" s="97"/>
      <c r="AZ2" s="97"/>
      <c r="BA2" s="97"/>
      <c r="BB2" s="22"/>
    </row>
    <row r="3" spans="1:54" s="13" customFormat="1" x14ac:dyDescent="0.45">
      <c r="A3" s="14"/>
      <c r="B3" s="14"/>
      <c r="C3" s="14"/>
      <c r="D3" s="6">
        <f>D2/60</f>
        <v>25.5</v>
      </c>
      <c r="E3" s="5" t="s">
        <v>10</v>
      </c>
      <c r="F3" s="17"/>
      <c r="G3" s="73"/>
      <c r="H3" s="73"/>
      <c r="I3" s="17"/>
      <c r="J3" s="17"/>
      <c r="K3" s="17"/>
      <c r="L3" s="102" t="s">
        <v>5</v>
      </c>
      <c r="M3" s="103"/>
      <c r="N3" s="103"/>
      <c r="O3" s="103"/>
      <c r="P3" s="103"/>
      <c r="Q3" s="103"/>
      <c r="R3" s="102" t="s">
        <v>25</v>
      </c>
      <c r="S3" s="103"/>
      <c r="T3" s="103"/>
      <c r="U3" s="98" t="s">
        <v>21</v>
      </c>
      <c r="V3" s="99"/>
      <c r="W3" s="99"/>
      <c r="X3" s="98" t="s">
        <v>5</v>
      </c>
      <c r="Y3" s="99"/>
      <c r="Z3" s="99"/>
      <c r="AA3" s="22"/>
      <c r="AB3" s="15"/>
      <c r="AC3" s="14"/>
      <c r="AD3" s="15"/>
      <c r="AE3" s="6">
        <f>AE2/60</f>
        <v>17.333333333333332</v>
      </c>
      <c r="AF3" s="72" t="s">
        <v>10</v>
      </c>
      <c r="AG3" s="73"/>
      <c r="AH3" s="73"/>
      <c r="AI3" s="73"/>
      <c r="AJ3" s="73"/>
      <c r="AK3" s="73"/>
      <c r="AL3" s="73"/>
      <c r="AM3" s="102" t="s">
        <v>5</v>
      </c>
      <c r="AN3" s="103"/>
      <c r="AO3" s="103"/>
      <c r="AP3" s="103"/>
      <c r="AQ3" s="103"/>
      <c r="AR3" s="103"/>
      <c r="AS3" s="102" t="s">
        <v>25</v>
      </c>
      <c r="AT3" s="103"/>
      <c r="AU3" s="103"/>
      <c r="AV3" s="98" t="s">
        <v>21</v>
      </c>
      <c r="AW3" s="99"/>
      <c r="AX3" s="99"/>
      <c r="AY3" s="98" t="s">
        <v>5</v>
      </c>
      <c r="AZ3" s="99"/>
      <c r="BA3" s="99"/>
      <c r="BB3" s="22"/>
    </row>
    <row r="4" spans="1:54" s="13" customFormat="1" ht="15" customHeight="1" x14ac:dyDescent="0.45">
      <c r="A4" s="105" t="s">
        <v>22</v>
      </c>
      <c r="B4" s="105"/>
      <c r="C4" s="113" t="s">
        <v>1</v>
      </c>
      <c r="D4" s="114" t="s">
        <v>0</v>
      </c>
      <c r="E4" s="115" t="s">
        <v>19</v>
      </c>
      <c r="F4" s="107" t="s">
        <v>6</v>
      </c>
      <c r="G4" s="116" t="s">
        <v>2</v>
      </c>
      <c r="H4" s="116" t="s">
        <v>3</v>
      </c>
      <c r="I4" s="117" t="s">
        <v>13</v>
      </c>
      <c r="J4" s="117" t="s">
        <v>14</v>
      </c>
      <c r="K4" s="117" t="s">
        <v>15</v>
      </c>
      <c r="L4" s="102" t="s">
        <v>28</v>
      </c>
      <c r="M4" s="103"/>
      <c r="N4" s="103"/>
      <c r="O4" s="110" t="s">
        <v>20</v>
      </c>
      <c r="P4" s="103"/>
      <c r="Q4" s="111"/>
      <c r="R4" s="102"/>
      <c r="S4" s="103"/>
      <c r="T4" s="103"/>
      <c r="U4" s="98"/>
      <c r="V4" s="99"/>
      <c r="W4" s="99"/>
      <c r="X4" s="98"/>
      <c r="Y4" s="99"/>
      <c r="Z4" s="99"/>
      <c r="AA4" s="22"/>
      <c r="AB4" s="105" t="s">
        <v>22</v>
      </c>
      <c r="AC4" s="105"/>
      <c r="AD4" s="119" t="s">
        <v>1</v>
      </c>
      <c r="AE4" s="114" t="s">
        <v>0</v>
      </c>
      <c r="AF4" s="118" t="s">
        <v>19</v>
      </c>
      <c r="AG4" s="116" t="s">
        <v>6</v>
      </c>
      <c r="AH4" s="116" t="s">
        <v>2</v>
      </c>
      <c r="AI4" s="116" t="s">
        <v>3</v>
      </c>
      <c r="AJ4" s="112" t="s">
        <v>13</v>
      </c>
      <c r="AK4" s="112" t="s">
        <v>14</v>
      </c>
      <c r="AL4" s="112" t="s">
        <v>15</v>
      </c>
      <c r="AM4" s="102" t="s">
        <v>28</v>
      </c>
      <c r="AN4" s="103"/>
      <c r="AO4" s="103"/>
      <c r="AP4" s="110" t="s">
        <v>20</v>
      </c>
      <c r="AQ4" s="103"/>
      <c r="AR4" s="111"/>
      <c r="AS4" s="102"/>
      <c r="AT4" s="103"/>
      <c r="AU4" s="103"/>
      <c r="AV4" s="98"/>
      <c r="AW4" s="99"/>
      <c r="AX4" s="99"/>
      <c r="AY4" s="98"/>
      <c r="AZ4" s="99"/>
      <c r="BA4" s="99"/>
      <c r="BB4" s="22"/>
    </row>
    <row r="5" spans="1:54" s="13" customFormat="1" x14ac:dyDescent="0.45">
      <c r="A5" s="52" t="s">
        <v>11</v>
      </c>
      <c r="B5" s="52" t="s">
        <v>10</v>
      </c>
      <c r="C5" s="113"/>
      <c r="D5" s="114"/>
      <c r="E5" s="115"/>
      <c r="F5" s="107"/>
      <c r="G5" s="116"/>
      <c r="H5" s="116"/>
      <c r="I5" s="117"/>
      <c r="J5" s="117"/>
      <c r="K5" s="117"/>
      <c r="L5" s="33" t="s">
        <v>17</v>
      </c>
      <c r="M5" s="53" t="s">
        <v>12</v>
      </c>
      <c r="N5" s="53" t="s">
        <v>16</v>
      </c>
      <c r="O5" s="37" t="s">
        <v>17</v>
      </c>
      <c r="P5" s="16" t="s">
        <v>12</v>
      </c>
      <c r="Q5" s="16" t="s">
        <v>16</v>
      </c>
      <c r="R5" s="33" t="s">
        <v>17</v>
      </c>
      <c r="S5" s="83" t="s">
        <v>12</v>
      </c>
      <c r="T5" s="83" t="s">
        <v>16</v>
      </c>
      <c r="U5" s="33" t="s">
        <v>17</v>
      </c>
      <c r="V5" s="53" t="s">
        <v>12</v>
      </c>
      <c r="W5" s="53" t="s">
        <v>16</v>
      </c>
      <c r="X5" s="37" t="s">
        <v>17</v>
      </c>
      <c r="Y5" s="16" t="s">
        <v>12</v>
      </c>
      <c r="Z5" s="16" t="s">
        <v>16</v>
      </c>
      <c r="AA5" s="22"/>
      <c r="AB5" s="69" t="s">
        <v>11</v>
      </c>
      <c r="AC5" s="52" t="s">
        <v>10</v>
      </c>
      <c r="AD5" s="119"/>
      <c r="AE5" s="114"/>
      <c r="AF5" s="118"/>
      <c r="AG5" s="116"/>
      <c r="AH5" s="116"/>
      <c r="AI5" s="116"/>
      <c r="AJ5" s="112"/>
      <c r="AK5" s="112"/>
      <c r="AL5" s="112"/>
      <c r="AM5" s="74" t="s">
        <v>17</v>
      </c>
      <c r="AN5" s="53" t="s">
        <v>12</v>
      </c>
      <c r="AO5" s="53" t="s">
        <v>16</v>
      </c>
      <c r="AP5" s="75" t="s">
        <v>17</v>
      </c>
      <c r="AQ5" s="16" t="s">
        <v>12</v>
      </c>
      <c r="AR5" s="16" t="s">
        <v>16</v>
      </c>
      <c r="AS5" s="33" t="s">
        <v>17</v>
      </c>
      <c r="AT5" s="83" t="s">
        <v>12</v>
      </c>
      <c r="AU5" s="83" t="s">
        <v>16</v>
      </c>
      <c r="AV5" s="74" t="s">
        <v>17</v>
      </c>
      <c r="AW5" s="53" t="s">
        <v>12</v>
      </c>
      <c r="AX5" s="53" t="s">
        <v>16</v>
      </c>
      <c r="AY5" s="75" t="s">
        <v>17</v>
      </c>
      <c r="AZ5" s="16" t="s">
        <v>12</v>
      </c>
      <c r="BA5" s="16" t="s">
        <v>16</v>
      </c>
      <c r="BB5" s="22"/>
    </row>
    <row r="6" spans="1:54" s="13" customFormat="1" x14ac:dyDescent="0.45">
      <c r="A6" s="14">
        <v>156</v>
      </c>
      <c r="B6" s="6">
        <f>A6/60</f>
        <v>2.6</v>
      </c>
      <c r="C6" s="14">
        <v>65</v>
      </c>
      <c r="D6" s="4" t="s">
        <v>24</v>
      </c>
      <c r="E6" s="2">
        <v>0</v>
      </c>
      <c r="F6" s="14">
        <v>1</v>
      </c>
      <c r="G6" s="15">
        <v>73.332999999999998</v>
      </c>
      <c r="H6" s="15">
        <v>215.333</v>
      </c>
      <c r="I6" s="14">
        <v>230</v>
      </c>
      <c r="J6" s="14">
        <v>1393</v>
      </c>
      <c r="K6" s="15">
        <f>J6/I6</f>
        <v>6.0565217391304351</v>
      </c>
      <c r="L6" s="34">
        <v>5</v>
      </c>
      <c r="M6" s="8">
        <f>L6/$B6</f>
        <v>1.9230769230769229</v>
      </c>
      <c r="N6" s="29">
        <f>M6/$J6*100</f>
        <v>0.13805290187199734</v>
      </c>
      <c r="O6" s="38">
        <v>0</v>
      </c>
      <c r="P6" s="8">
        <f>O6/$B6</f>
        <v>0</v>
      </c>
      <c r="Q6" s="25">
        <f>P6/$J6*100</f>
        <v>0</v>
      </c>
      <c r="R6" s="82">
        <v>5</v>
      </c>
      <c r="S6" s="8">
        <f>R6/$B6</f>
        <v>1.9230769230769229</v>
      </c>
      <c r="T6" s="25">
        <f>S6/$J6*100</f>
        <v>0.13805290187199734</v>
      </c>
      <c r="U6" s="34">
        <v>6</v>
      </c>
      <c r="V6" s="8">
        <f>U6/$B6</f>
        <v>2.3076923076923075</v>
      </c>
      <c r="W6" s="29">
        <f>V6/$I6*100</f>
        <v>1.0033444816053509</v>
      </c>
      <c r="X6" s="38">
        <v>10</v>
      </c>
      <c r="Y6" s="8">
        <f>X6/$B6</f>
        <v>3.8461538461538458</v>
      </c>
      <c r="Z6" s="25">
        <f>Y6/$I6*100</f>
        <v>1.6722408026755853</v>
      </c>
      <c r="AA6" s="22"/>
      <c r="AB6" s="15">
        <v>130</v>
      </c>
      <c r="AC6" s="6">
        <f>AB6/60</f>
        <v>2.1666666666666665</v>
      </c>
      <c r="AD6" s="43">
        <v>67</v>
      </c>
      <c r="AE6" s="4" t="s">
        <v>24</v>
      </c>
      <c r="AF6" s="43">
        <v>1</v>
      </c>
      <c r="AG6" s="15">
        <v>1</v>
      </c>
      <c r="AH6" s="15">
        <v>76</v>
      </c>
      <c r="AI6" s="15">
        <v>290</v>
      </c>
      <c r="AJ6" s="15">
        <v>111</v>
      </c>
      <c r="AK6" s="15">
        <v>1667</v>
      </c>
      <c r="AL6" s="15">
        <f>AK6/AJ6</f>
        <v>15.018018018018019</v>
      </c>
      <c r="AM6" s="47">
        <v>7</v>
      </c>
      <c r="AN6" s="8">
        <f>AM6/$AC6</f>
        <v>3.2307692307692308</v>
      </c>
      <c r="AO6" s="29">
        <f>AN6/$AK6*100</f>
        <v>0.19380739236768033</v>
      </c>
      <c r="AP6" s="48">
        <v>3</v>
      </c>
      <c r="AQ6" s="8">
        <f>AP6/$AC6</f>
        <v>1.3846153846153848</v>
      </c>
      <c r="AR6" s="25">
        <f>AQ6/$AK6*100</f>
        <v>8.306031101472014E-2</v>
      </c>
      <c r="AS6" s="82">
        <v>6</v>
      </c>
      <c r="AT6" s="12">
        <f>AS6/$AC6</f>
        <v>2.7692307692307696</v>
      </c>
      <c r="AU6" s="25">
        <f>AT6/$AK6*100</f>
        <v>0.16612062202944028</v>
      </c>
      <c r="AV6" s="47">
        <v>2</v>
      </c>
      <c r="AW6" s="8">
        <f>AV6/$AC6</f>
        <v>0.92307692307692313</v>
      </c>
      <c r="AX6" s="29">
        <f>AW6/$AJ6*100</f>
        <v>0.83160083160083165</v>
      </c>
      <c r="AY6" s="48">
        <v>13</v>
      </c>
      <c r="AZ6" s="8">
        <f>AY6/$AC6</f>
        <v>6</v>
      </c>
      <c r="BA6" s="25">
        <f>AZ6/$AJ6*100</f>
        <v>5.4054054054054053</v>
      </c>
      <c r="BB6" s="22"/>
    </row>
    <row r="7" spans="1:54" s="13" customFormat="1" x14ac:dyDescent="0.45">
      <c r="A7" s="14"/>
      <c r="B7" s="14"/>
      <c r="C7" s="14"/>
      <c r="D7" s="4"/>
      <c r="E7" s="2"/>
      <c r="F7" s="14">
        <v>1</v>
      </c>
      <c r="G7" s="15">
        <v>50</v>
      </c>
      <c r="H7" s="15">
        <v>304</v>
      </c>
      <c r="I7" s="14"/>
      <c r="J7" s="14"/>
      <c r="K7" s="14"/>
      <c r="L7" s="34"/>
      <c r="M7" s="8"/>
      <c r="N7" s="28"/>
      <c r="O7" s="38"/>
      <c r="P7" s="14"/>
      <c r="Q7" s="24"/>
      <c r="R7" s="76"/>
      <c r="S7" s="32"/>
      <c r="T7" s="32"/>
      <c r="U7" s="34"/>
      <c r="V7" s="14"/>
      <c r="W7" s="28"/>
      <c r="X7" s="38"/>
      <c r="Y7" s="14"/>
      <c r="Z7" s="24"/>
      <c r="AA7" s="22"/>
      <c r="AB7" s="43"/>
      <c r="AC7" s="2"/>
      <c r="AD7" s="43"/>
      <c r="AE7" s="4"/>
      <c r="AF7" s="43"/>
      <c r="AG7" s="15">
        <v>2</v>
      </c>
      <c r="AH7" s="15">
        <v>332</v>
      </c>
      <c r="AI7" s="15">
        <v>366</v>
      </c>
      <c r="AJ7" s="43"/>
      <c r="AK7" s="43"/>
      <c r="AL7" s="43"/>
      <c r="AM7" s="47"/>
      <c r="AN7" s="10"/>
      <c r="AO7" s="41"/>
      <c r="AP7" s="48"/>
      <c r="AQ7" s="2"/>
      <c r="AR7" s="42"/>
      <c r="AS7" s="76"/>
      <c r="AT7" s="9"/>
      <c r="AU7" s="9"/>
      <c r="AV7" s="47"/>
      <c r="AW7" s="2"/>
      <c r="AX7" s="41"/>
      <c r="AY7" s="48"/>
      <c r="AZ7" s="2"/>
      <c r="BA7" s="42"/>
      <c r="BB7" s="22"/>
    </row>
    <row r="8" spans="1:54" s="13" customFormat="1" x14ac:dyDescent="0.45">
      <c r="A8" s="14"/>
      <c r="B8" s="14"/>
      <c r="C8" s="14"/>
      <c r="D8" s="4"/>
      <c r="E8" s="2"/>
      <c r="F8" s="14">
        <v>1</v>
      </c>
      <c r="G8" s="15">
        <v>180</v>
      </c>
      <c r="H8" s="15">
        <v>46.667000000000002</v>
      </c>
      <c r="I8" s="14"/>
      <c r="J8" s="14"/>
      <c r="K8" s="14"/>
      <c r="L8" s="34"/>
      <c r="M8" s="8"/>
      <c r="N8" s="28"/>
      <c r="O8" s="38"/>
      <c r="P8" s="14"/>
      <c r="Q8" s="24"/>
      <c r="R8" s="76"/>
      <c r="S8" s="32"/>
      <c r="T8" s="32"/>
      <c r="U8" s="34"/>
      <c r="V8" s="14"/>
      <c r="W8" s="28"/>
      <c r="X8" s="38"/>
      <c r="Y8" s="14"/>
      <c r="Z8" s="24"/>
      <c r="AA8" s="22"/>
      <c r="AB8" s="43"/>
      <c r="AC8" s="2"/>
      <c r="AD8" s="43"/>
      <c r="AE8" s="4"/>
      <c r="AF8" s="43"/>
      <c r="AG8" s="15">
        <v>2</v>
      </c>
      <c r="AH8" s="15">
        <v>297</v>
      </c>
      <c r="AI8" s="15">
        <v>376</v>
      </c>
      <c r="AJ8" s="43"/>
      <c r="AK8" s="43"/>
      <c r="AL8" s="43"/>
      <c r="AM8" s="47"/>
      <c r="AN8" s="10"/>
      <c r="AO8" s="41"/>
      <c r="AP8" s="48"/>
      <c r="AQ8" s="2"/>
      <c r="AR8" s="42"/>
      <c r="AS8" s="76"/>
      <c r="AT8" s="9"/>
      <c r="AU8" s="9"/>
      <c r="AV8" s="47"/>
      <c r="AW8" s="2"/>
      <c r="AX8" s="41"/>
      <c r="AY8" s="48"/>
      <c r="AZ8" s="2"/>
      <c r="BA8" s="42"/>
      <c r="BB8" s="22"/>
    </row>
    <row r="9" spans="1:54" s="13" customFormat="1" x14ac:dyDescent="0.45">
      <c r="A9" s="14"/>
      <c r="B9" s="14"/>
      <c r="C9" s="14"/>
      <c r="D9" s="4"/>
      <c r="E9" s="2"/>
      <c r="F9" s="14">
        <v>2</v>
      </c>
      <c r="G9" s="15">
        <v>186.667</v>
      </c>
      <c r="H9" s="15">
        <v>261.33300000000003</v>
      </c>
      <c r="I9" s="14"/>
      <c r="J9" s="14"/>
      <c r="K9" s="14"/>
      <c r="L9" s="34"/>
      <c r="M9" s="8"/>
      <c r="N9" s="28"/>
      <c r="O9" s="38"/>
      <c r="P9" s="14"/>
      <c r="Q9" s="24"/>
      <c r="R9" s="76"/>
      <c r="S9" s="32"/>
      <c r="T9" s="32"/>
      <c r="U9" s="34"/>
      <c r="V9" s="14"/>
      <c r="W9" s="28"/>
      <c r="X9" s="38"/>
      <c r="Y9" s="14"/>
      <c r="Z9" s="24"/>
      <c r="AA9" s="22"/>
      <c r="AB9" s="43"/>
      <c r="AC9" s="2"/>
      <c r="AD9" s="43"/>
      <c r="AE9" s="4"/>
      <c r="AF9" s="43"/>
      <c r="AG9" s="15">
        <v>4</v>
      </c>
      <c r="AH9" s="15">
        <v>126</v>
      </c>
      <c r="AI9" s="15">
        <v>343</v>
      </c>
      <c r="AJ9" s="43"/>
      <c r="AK9" s="43"/>
      <c r="AL9" s="43"/>
      <c r="AM9" s="47"/>
      <c r="AN9" s="10"/>
      <c r="AO9" s="41"/>
      <c r="AP9" s="48"/>
      <c r="AQ9" s="2"/>
      <c r="AR9" s="42"/>
      <c r="AS9" s="76"/>
      <c r="AT9" s="9"/>
      <c r="AU9" s="9"/>
      <c r="AV9" s="47"/>
      <c r="AW9" s="2"/>
      <c r="AX9" s="41"/>
      <c r="AY9" s="48"/>
      <c r="AZ9" s="2"/>
      <c r="BA9" s="42"/>
      <c r="BB9" s="22"/>
    </row>
    <row r="10" spans="1:54" s="13" customFormat="1" ht="14.65" thickBot="1" x14ac:dyDescent="0.5">
      <c r="A10" s="14"/>
      <c r="B10" s="14"/>
      <c r="C10" s="14"/>
      <c r="D10" s="4"/>
      <c r="E10" s="2"/>
      <c r="F10" s="14">
        <v>2</v>
      </c>
      <c r="G10" s="15">
        <v>470.66699999999997</v>
      </c>
      <c r="H10" s="15">
        <v>69.332999999999998</v>
      </c>
      <c r="I10" s="14"/>
      <c r="J10" s="14"/>
      <c r="K10" s="14"/>
      <c r="L10" s="34"/>
      <c r="M10" s="8"/>
      <c r="N10" s="28"/>
      <c r="O10" s="38"/>
      <c r="P10" s="14"/>
      <c r="Q10" s="24"/>
      <c r="R10" s="76"/>
      <c r="S10" s="32"/>
      <c r="T10" s="32"/>
      <c r="U10" s="34"/>
      <c r="V10" s="14"/>
      <c r="W10" s="28"/>
      <c r="X10" s="38"/>
      <c r="Y10" s="14"/>
      <c r="Z10" s="24"/>
      <c r="AA10" s="22"/>
      <c r="AB10" s="43"/>
      <c r="AC10" s="2"/>
      <c r="AD10" s="43"/>
      <c r="AE10" s="4"/>
      <c r="AF10" s="43"/>
      <c r="AG10" s="15">
        <v>5</v>
      </c>
      <c r="AH10" s="15">
        <v>245</v>
      </c>
      <c r="AI10" s="15">
        <v>217</v>
      </c>
      <c r="AJ10" s="43"/>
      <c r="AK10" s="43"/>
      <c r="AL10" s="43"/>
      <c r="AM10" s="47"/>
      <c r="AN10" s="10"/>
      <c r="AO10" s="41"/>
      <c r="AP10" s="48"/>
      <c r="AQ10" s="2"/>
      <c r="AR10" s="42"/>
      <c r="AS10" s="76"/>
      <c r="AT10" s="9"/>
      <c r="AU10" s="9"/>
      <c r="AV10" s="47"/>
      <c r="AW10" s="2"/>
      <c r="AX10" s="41"/>
      <c r="AY10" s="48"/>
      <c r="AZ10" s="2"/>
      <c r="BA10" s="42"/>
      <c r="BB10" s="22"/>
    </row>
    <row r="11" spans="1:54" x14ac:dyDescent="0.45">
      <c r="A11" s="1">
        <v>156</v>
      </c>
      <c r="B11" s="23">
        <f>A11/60</f>
        <v>2.6</v>
      </c>
      <c r="C11" s="1">
        <v>65</v>
      </c>
      <c r="D11" s="20" t="s">
        <v>24</v>
      </c>
      <c r="E11" s="1">
        <v>1</v>
      </c>
      <c r="F11" s="1">
        <v>1</v>
      </c>
      <c r="G11" s="21">
        <v>388.66699999999997</v>
      </c>
      <c r="H11" s="21">
        <v>116.667</v>
      </c>
      <c r="I11" s="1">
        <v>165</v>
      </c>
      <c r="J11" s="1">
        <v>1544</v>
      </c>
      <c r="K11" s="21">
        <f>J11/I11</f>
        <v>9.3575757575757574</v>
      </c>
      <c r="L11" s="36">
        <v>7</v>
      </c>
      <c r="M11" s="11">
        <f>L11/$B11</f>
        <v>2.6923076923076921</v>
      </c>
      <c r="N11" s="30">
        <f>M11/$J11*100</f>
        <v>0.17437225986448784</v>
      </c>
      <c r="O11" s="40">
        <v>0</v>
      </c>
      <c r="P11" s="11">
        <f>O11/$B11</f>
        <v>0</v>
      </c>
      <c r="Q11" s="26">
        <f>P11/$J11*100</f>
        <v>0</v>
      </c>
      <c r="R11" s="81">
        <v>3</v>
      </c>
      <c r="S11" s="11">
        <f>R11/$B11</f>
        <v>1.1538461538461537</v>
      </c>
      <c r="T11" s="80">
        <f>S11/$J11*100</f>
        <v>7.4730968513351925E-2</v>
      </c>
      <c r="U11" s="36">
        <v>1</v>
      </c>
      <c r="V11" s="11">
        <f>U11/$B11</f>
        <v>0.38461538461538458</v>
      </c>
      <c r="W11" s="30">
        <f>V11/$I11*100</f>
        <v>0.23310023310023309</v>
      </c>
      <c r="X11" s="40">
        <v>11</v>
      </c>
      <c r="Y11" s="11">
        <f>X11/$B11</f>
        <v>4.2307692307692308</v>
      </c>
      <c r="Z11" s="26">
        <f>Y11/$I11*100</f>
        <v>2.5641025641025639</v>
      </c>
      <c r="AB11" s="43"/>
      <c r="AC11" s="2"/>
      <c r="AD11" s="43"/>
      <c r="AE11" s="4"/>
      <c r="AF11" s="43"/>
      <c r="AG11" s="15">
        <v>7</v>
      </c>
      <c r="AH11" s="15">
        <v>66</v>
      </c>
      <c r="AI11" s="15">
        <v>117</v>
      </c>
      <c r="AJ11" s="43"/>
      <c r="AK11" s="43"/>
      <c r="AL11" s="43"/>
      <c r="AN11" s="10"/>
      <c r="AO11" s="41"/>
      <c r="AQ11" s="2"/>
      <c r="AR11" s="42"/>
      <c r="AT11" s="9"/>
      <c r="AU11" s="9"/>
      <c r="AW11" s="2"/>
      <c r="AX11" s="41"/>
      <c r="AZ11" s="2"/>
      <c r="BA11" s="42"/>
    </row>
    <row r="12" spans="1:54" x14ac:dyDescent="0.45">
      <c r="A12" s="7"/>
      <c r="B12" s="7"/>
      <c r="C12" s="7"/>
      <c r="D12" s="60"/>
      <c r="E12" s="3"/>
      <c r="F12" s="14">
        <v>1</v>
      </c>
      <c r="G12" s="15">
        <v>212</v>
      </c>
      <c r="H12" s="15">
        <v>293</v>
      </c>
      <c r="M12" s="8"/>
      <c r="AB12" s="43"/>
      <c r="AC12" s="2"/>
      <c r="AD12" s="43"/>
      <c r="AE12" s="4"/>
      <c r="AF12" s="43"/>
      <c r="AG12" s="15">
        <v>9</v>
      </c>
      <c r="AH12" s="15">
        <v>395</v>
      </c>
      <c r="AI12" s="15">
        <v>22</v>
      </c>
      <c r="AJ12" s="43"/>
      <c r="AK12" s="43"/>
      <c r="AL12" s="43"/>
      <c r="AN12" s="10"/>
      <c r="AO12" s="41"/>
      <c r="AQ12" s="2"/>
      <c r="AR12" s="42"/>
      <c r="AT12" s="9"/>
      <c r="AU12" s="9"/>
      <c r="AW12" s="2"/>
      <c r="AX12" s="41"/>
      <c r="AZ12" s="2"/>
      <c r="BA12" s="42"/>
    </row>
    <row r="13" spans="1:54" x14ac:dyDescent="0.45">
      <c r="A13" s="7"/>
      <c r="B13" s="61"/>
      <c r="C13" s="61"/>
      <c r="D13" s="61"/>
      <c r="E13" s="61"/>
      <c r="F13" s="14">
        <v>1</v>
      </c>
      <c r="G13" s="15">
        <v>303.33300000000003</v>
      </c>
      <c r="H13" s="15">
        <v>90.332999999999998</v>
      </c>
      <c r="M13" s="8"/>
      <c r="AB13" s="43"/>
      <c r="AC13" s="44"/>
      <c r="AD13" s="43"/>
      <c r="AE13" s="4"/>
      <c r="AF13" s="43"/>
      <c r="AG13" s="15">
        <v>12</v>
      </c>
      <c r="AH13" s="15">
        <v>236</v>
      </c>
      <c r="AI13" s="15">
        <v>414</v>
      </c>
      <c r="AJ13" s="43"/>
      <c r="AK13" s="43"/>
      <c r="AL13" s="43"/>
      <c r="AN13" s="10"/>
      <c r="AO13" s="45"/>
      <c r="AQ13" s="10"/>
      <c r="AR13" s="46"/>
      <c r="AS13" s="77"/>
      <c r="AT13" s="54"/>
      <c r="AU13" s="54"/>
      <c r="AW13" s="10"/>
      <c r="AX13" s="45"/>
      <c r="AZ13" s="10"/>
      <c r="BA13" s="46"/>
    </row>
    <row r="14" spans="1:54" x14ac:dyDescent="0.45">
      <c r="A14" s="7"/>
      <c r="B14" s="7"/>
      <c r="C14" s="7"/>
      <c r="D14" s="60"/>
      <c r="E14" s="3"/>
      <c r="F14" s="14">
        <v>1</v>
      </c>
      <c r="G14" s="15">
        <v>345.33300000000003</v>
      </c>
      <c r="H14" s="15">
        <v>298.33300000000003</v>
      </c>
      <c r="M14" s="8"/>
      <c r="AB14" s="43"/>
      <c r="AC14" s="2"/>
      <c r="AD14" s="43"/>
      <c r="AE14" s="4"/>
      <c r="AF14" s="43"/>
      <c r="AG14" s="15">
        <v>17</v>
      </c>
      <c r="AH14" s="15">
        <v>69</v>
      </c>
      <c r="AI14" s="15">
        <v>350</v>
      </c>
      <c r="AJ14" s="43"/>
      <c r="AK14" s="43"/>
      <c r="AL14" s="43"/>
      <c r="AN14" s="10"/>
      <c r="AO14" s="41"/>
      <c r="AQ14" s="2"/>
      <c r="AR14" s="42"/>
      <c r="AT14" s="9"/>
      <c r="AU14" s="9"/>
      <c r="AW14" s="2"/>
      <c r="AX14" s="41"/>
      <c r="AZ14" s="2"/>
      <c r="BA14" s="42"/>
    </row>
    <row r="15" spans="1:54" ht="14.65" thickBot="1" x14ac:dyDescent="0.5">
      <c r="F15" s="14">
        <v>1</v>
      </c>
      <c r="G15" s="15">
        <v>310</v>
      </c>
      <c r="H15" s="15">
        <v>94.332999999999998</v>
      </c>
      <c r="AB15" s="43"/>
      <c r="AC15" s="2"/>
      <c r="AD15" s="43"/>
      <c r="AE15" s="4"/>
      <c r="AF15" s="43"/>
      <c r="AG15" s="15">
        <v>19</v>
      </c>
      <c r="AH15" s="15">
        <v>156</v>
      </c>
      <c r="AI15" s="15">
        <v>126</v>
      </c>
      <c r="AJ15" s="43"/>
      <c r="AK15" s="43"/>
      <c r="AL15" s="43"/>
      <c r="AN15" s="10"/>
      <c r="AO15" s="41"/>
      <c r="AQ15" s="2"/>
      <c r="AR15" s="42"/>
      <c r="AT15" s="9"/>
      <c r="AU15" s="9"/>
      <c r="AW15" s="2"/>
      <c r="AX15" s="41"/>
      <c r="AZ15" s="2"/>
      <c r="BA15" s="42"/>
    </row>
    <row r="16" spans="1:54" x14ac:dyDescent="0.45">
      <c r="F16" s="14">
        <v>6</v>
      </c>
      <c r="G16" s="15">
        <v>322.66699999999997</v>
      </c>
      <c r="H16" s="15">
        <v>403</v>
      </c>
      <c r="AB16" s="21">
        <v>130</v>
      </c>
      <c r="AC16" s="23">
        <f>AB16/60</f>
        <v>2.1666666666666665</v>
      </c>
      <c r="AD16" s="21">
        <v>66</v>
      </c>
      <c r="AE16" s="20" t="s">
        <v>24</v>
      </c>
      <c r="AF16" s="21">
        <v>0</v>
      </c>
      <c r="AG16" s="21">
        <v>1</v>
      </c>
      <c r="AH16" s="21">
        <v>256</v>
      </c>
      <c r="AI16" s="21">
        <v>171.333</v>
      </c>
      <c r="AJ16" s="21">
        <v>31</v>
      </c>
      <c r="AK16" s="21">
        <v>1254</v>
      </c>
      <c r="AL16" s="21">
        <f>AK16/AJ16</f>
        <v>40.451612903225808</v>
      </c>
      <c r="AM16" s="35">
        <v>1</v>
      </c>
      <c r="AN16" s="11">
        <f>AM16/$AC16</f>
        <v>0.46153846153846156</v>
      </c>
      <c r="AO16" s="30">
        <f>AN16/$AK16*100</f>
        <v>3.6805299963194697E-2</v>
      </c>
      <c r="AP16" s="39">
        <v>1</v>
      </c>
      <c r="AQ16" s="11">
        <f>AP16/$AC16</f>
        <v>0.46153846153846156</v>
      </c>
      <c r="AR16" s="26">
        <f>AQ16/$AK16*100</f>
        <v>3.6805299963194697E-2</v>
      </c>
      <c r="AS16" s="81">
        <v>10</v>
      </c>
      <c r="AT16" s="11">
        <f>AS16/$AC16</f>
        <v>4.6153846153846159</v>
      </c>
      <c r="AU16" s="80">
        <f>AT16/$AK16*100</f>
        <v>0.36805299963194704</v>
      </c>
      <c r="AV16" s="35">
        <v>1</v>
      </c>
      <c r="AW16" s="11">
        <f>AV16/$AC16</f>
        <v>0.46153846153846156</v>
      </c>
      <c r="AX16" s="30">
        <f>AW16/$AJ16*100</f>
        <v>1.4888337468982631</v>
      </c>
      <c r="AY16" s="39">
        <v>2</v>
      </c>
      <c r="AZ16" s="11">
        <f>AY16/$AC16</f>
        <v>0.92307692307692313</v>
      </c>
      <c r="BA16" s="26">
        <f>AZ16/$AJ16*100</f>
        <v>2.9776674937965262</v>
      </c>
    </row>
    <row r="17" spans="1:53" ht="14.65" thickBot="1" x14ac:dyDescent="0.5">
      <c r="F17" s="14">
        <v>6</v>
      </c>
      <c r="G17" s="15">
        <v>448.66699999999997</v>
      </c>
      <c r="H17" s="15">
        <v>39.667000000000002</v>
      </c>
      <c r="AB17" s="43"/>
      <c r="AC17" s="2"/>
      <c r="AD17" s="43"/>
      <c r="AE17" s="4"/>
      <c r="AF17" s="43"/>
      <c r="AG17" s="15">
        <v>11</v>
      </c>
      <c r="AH17" s="15">
        <v>146</v>
      </c>
      <c r="AI17" s="15">
        <v>382</v>
      </c>
      <c r="AJ17" s="43"/>
      <c r="AK17" s="43"/>
      <c r="AL17" s="43"/>
      <c r="AN17" s="2"/>
      <c r="AO17" s="41"/>
      <c r="AQ17" s="2"/>
      <c r="AR17" s="42"/>
      <c r="AT17" s="9"/>
      <c r="AU17" s="9"/>
      <c r="AW17" s="2"/>
      <c r="AX17" s="41"/>
      <c r="AZ17" s="2"/>
      <c r="BA17" s="42"/>
    </row>
    <row r="18" spans="1:53" ht="14.65" thickBot="1" x14ac:dyDescent="0.5">
      <c r="A18" s="1">
        <v>156</v>
      </c>
      <c r="B18" s="23">
        <f>A18/60</f>
        <v>2.6</v>
      </c>
      <c r="C18" s="1">
        <v>65</v>
      </c>
      <c r="D18" s="20" t="s">
        <v>24</v>
      </c>
      <c r="E18" s="1">
        <v>2</v>
      </c>
      <c r="F18" s="1">
        <v>1</v>
      </c>
      <c r="G18" s="21">
        <v>444</v>
      </c>
      <c r="H18" s="21">
        <v>68</v>
      </c>
      <c r="I18" s="1">
        <v>221</v>
      </c>
      <c r="J18" s="1">
        <v>817</v>
      </c>
      <c r="K18" s="21">
        <f>J18/I18</f>
        <v>3.6968325791855206</v>
      </c>
      <c r="L18" s="36">
        <v>9</v>
      </c>
      <c r="M18" s="11">
        <f>L18/$B18</f>
        <v>3.4615384615384612</v>
      </c>
      <c r="N18" s="30">
        <f>M18/$J18*100</f>
        <v>0.42368891818096216</v>
      </c>
      <c r="O18" s="40">
        <v>1</v>
      </c>
      <c r="P18" s="11">
        <f>O18/$B18</f>
        <v>0.38461538461538458</v>
      </c>
      <c r="Q18" s="26">
        <f>P18/$J18*100</f>
        <v>4.707654646455136E-2</v>
      </c>
      <c r="R18" s="81">
        <v>6</v>
      </c>
      <c r="S18" s="11">
        <f>R18/$B18</f>
        <v>2.3076923076923075</v>
      </c>
      <c r="T18" s="80">
        <f>S18/$J18*100</f>
        <v>0.28245927878730814</v>
      </c>
      <c r="U18" s="36">
        <v>4</v>
      </c>
      <c r="V18" s="11">
        <f>U18/$B18</f>
        <v>1.5384615384615383</v>
      </c>
      <c r="W18" s="30">
        <f>V18/$I18*100</f>
        <v>0.69613644274277753</v>
      </c>
      <c r="X18" s="40">
        <v>26</v>
      </c>
      <c r="Y18" s="11">
        <f>X18/$B18</f>
        <v>10</v>
      </c>
      <c r="Z18" s="26">
        <f>Y18/$I18*100</f>
        <v>4.5248868778280542</v>
      </c>
      <c r="AB18" s="21">
        <v>130</v>
      </c>
      <c r="AC18" s="23">
        <f t="shared" ref="AC18:AC23" si="0">AB18/60</f>
        <v>2.1666666666666665</v>
      </c>
      <c r="AD18" s="21">
        <v>66</v>
      </c>
      <c r="AE18" s="20" t="s">
        <v>24</v>
      </c>
      <c r="AF18" s="21">
        <v>1</v>
      </c>
      <c r="AG18" s="21" t="s">
        <v>4</v>
      </c>
      <c r="AH18" s="21" t="s">
        <v>4</v>
      </c>
      <c r="AI18" s="21" t="s">
        <v>4</v>
      </c>
      <c r="AJ18" s="21">
        <v>52</v>
      </c>
      <c r="AK18" s="21">
        <v>995</v>
      </c>
      <c r="AL18" s="21">
        <f t="shared" ref="AL18:AL23" si="1">AK18/AJ18</f>
        <v>19.134615384615383</v>
      </c>
      <c r="AM18" s="35">
        <v>0</v>
      </c>
      <c r="AN18" s="11">
        <f t="shared" ref="AN18:AN23" si="2">AM18/$AC18</f>
        <v>0</v>
      </c>
      <c r="AO18" s="30">
        <f t="shared" ref="AO18:AO23" si="3">AN18/$AK18*100</f>
        <v>0</v>
      </c>
      <c r="AP18" s="39">
        <v>0</v>
      </c>
      <c r="AQ18" s="11">
        <f t="shared" ref="AQ18:AQ23" si="4">AP18/$AC18</f>
        <v>0</v>
      </c>
      <c r="AR18" s="26">
        <f t="shared" ref="AR18:AR23" si="5">AQ18/$AK18*100</f>
        <v>0</v>
      </c>
      <c r="AS18" s="81">
        <v>2</v>
      </c>
      <c r="AT18" s="11">
        <f t="shared" ref="AT18:AT23" si="6">AS18/$AC18</f>
        <v>0.92307692307692313</v>
      </c>
      <c r="AU18" s="80">
        <f t="shared" ref="AU18:AU23" si="7">AT18/$AK18*100</f>
        <v>9.2771550057982224E-2</v>
      </c>
      <c r="AV18" s="35">
        <v>0</v>
      </c>
      <c r="AW18" s="11">
        <f t="shared" ref="AW18:AW23" si="8">AV18/$AC18</f>
        <v>0</v>
      </c>
      <c r="AX18" s="30">
        <f t="shared" ref="AX18:AX23" si="9">AW18/$AJ18*100</f>
        <v>0</v>
      </c>
      <c r="AY18" s="39">
        <v>9</v>
      </c>
      <c r="AZ18" s="11">
        <f t="shared" ref="AZ18:AZ23" si="10">AY18/$AC18</f>
        <v>4.1538461538461542</v>
      </c>
      <c r="BA18" s="26">
        <f t="shared" ref="BA18:BA23" si="11">AZ18/$AJ18*100</f>
        <v>7.9881656804733732</v>
      </c>
    </row>
    <row r="19" spans="1:53" ht="14.65" thickBot="1" x14ac:dyDescent="0.5">
      <c r="F19" s="14">
        <v>1</v>
      </c>
      <c r="G19" s="15">
        <v>278</v>
      </c>
      <c r="H19" s="15">
        <v>160</v>
      </c>
      <c r="AB19" s="21">
        <v>130</v>
      </c>
      <c r="AC19" s="23">
        <f t="shared" si="0"/>
        <v>2.1666666666666665</v>
      </c>
      <c r="AD19" s="21">
        <v>66</v>
      </c>
      <c r="AE19" s="20" t="s">
        <v>24</v>
      </c>
      <c r="AF19" s="21">
        <v>2</v>
      </c>
      <c r="AG19" s="21">
        <v>7</v>
      </c>
      <c r="AH19" s="21">
        <v>469</v>
      </c>
      <c r="AI19" s="21">
        <v>183</v>
      </c>
      <c r="AJ19" s="21">
        <v>42</v>
      </c>
      <c r="AK19" s="21">
        <v>1431</v>
      </c>
      <c r="AL19" s="21">
        <f t="shared" si="1"/>
        <v>34.071428571428569</v>
      </c>
      <c r="AM19" s="35">
        <v>0</v>
      </c>
      <c r="AN19" s="11">
        <f t="shared" si="2"/>
        <v>0</v>
      </c>
      <c r="AO19" s="30">
        <f t="shared" si="3"/>
        <v>0</v>
      </c>
      <c r="AP19" s="39">
        <v>1</v>
      </c>
      <c r="AQ19" s="11">
        <f t="shared" si="4"/>
        <v>0.46153846153846156</v>
      </c>
      <c r="AR19" s="26">
        <f t="shared" si="5"/>
        <v>3.2252862441541685E-2</v>
      </c>
      <c r="AS19" s="81">
        <v>18</v>
      </c>
      <c r="AT19" s="11">
        <f t="shared" si="6"/>
        <v>8.3076923076923084</v>
      </c>
      <c r="AU19" s="80">
        <f t="shared" si="7"/>
        <v>0.58055152394775045</v>
      </c>
      <c r="AV19" s="35">
        <v>0</v>
      </c>
      <c r="AW19" s="11">
        <f t="shared" si="8"/>
        <v>0</v>
      </c>
      <c r="AX19" s="30">
        <f t="shared" si="9"/>
        <v>0</v>
      </c>
      <c r="AY19" s="39">
        <v>7</v>
      </c>
      <c r="AZ19" s="11">
        <f t="shared" si="10"/>
        <v>3.2307692307692308</v>
      </c>
      <c r="BA19" s="26">
        <f t="shared" si="11"/>
        <v>7.6923076923076925</v>
      </c>
    </row>
    <row r="20" spans="1:53" ht="14.65" thickBot="1" x14ac:dyDescent="0.5">
      <c r="F20" s="14">
        <v>1</v>
      </c>
      <c r="G20" s="15">
        <v>53.332999999999998</v>
      </c>
      <c r="H20" s="15">
        <v>439.33300000000003</v>
      </c>
      <c r="AB20" s="21">
        <v>130</v>
      </c>
      <c r="AC20" s="23">
        <f t="shared" si="0"/>
        <v>2.1666666666666665</v>
      </c>
      <c r="AD20" s="21">
        <v>66</v>
      </c>
      <c r="AE20" s="20" t="s">
        <v>24</v>
      </c>
      <c r="AF20" s="21">
        <v>3</v>
      </c>
      <c r="AG20" s="21">
        <v>1</v>
      </c>
      <c r="AH20" s="21">
        <v>202</v>
      </c>
      <c r="AI20" s="21">
        <v>183</v>
      </c>
      <c r="AJ20" s="21">
        <v>23</v>
      </c>
      <c r="AK20" s="21">
        <v>1344</v>
      </c>
      <c r="AL20" s="21">
        <f t="shared" si="1"/>
        <v>58.434782608695649</v>
      </c>
      <c r="AM20" s="35">
        <v>1</v>
      </c>
      <c r="AN20" s="11">
        <f t="shared" si="2"/>
        <v>0.46153846153846156</v>
      </c>
      <c r="AO20" s="30">
        <f t="shared" si="3"/>
        <v>3.4340659340659344E-2</v>
      </c>
      <c r="AP20" s="39">
        <v>0</v>
      </c>
      <c r="AQ20" s="11">
        <f t="shared" si="4"/>
        <v>0</v>
      </c>
      <c r="AR20" s="26">
        <f t="shared" si="5"/>
        <v>0</v>
      </c>
      <c r="AS20" s="81">
        <v>10</v>
      </c>
      <c r="AT20" s="11">
        <f t="shared" si="6"/>
        <v>4.6153846153846159</v>
      </c>
      <c r="AU20" s="80">
        <f t="shared" si="7"/>
        <v>0.34340659340659346</v>
      </c>
      <c r="AV20" s="35">
        <v>0</v>
      </c>
      <c r="AW20" s="11">
        <f t="shared" si="8"/>
        <v>0</v>
      </c>
      <c r="AX20" s="30">
        <f t="shared" si="9"/>
        <v>0</v>
      </c>
      <c r="AY20" s="39">
        <v>1</v>
      </c>
      <c r="AZ20" s="11">
        <f t="shared" si="10"/>
        <v>0.46153846153846156</v>
      </c>
      <c r="BA20" s="26">
        <f t="shared" si="11"/>
        <v>2.0066889632107023</v>
      </c>
    </row>
    <row r="21" spans="1:53" ht="14.65" thickBot="1" x14ac:dyDescent="0.5">
      <c r="F21" s="14">
        <v>1</v>
      </c>
      <c r="G21" s="15">
        <v>68</v>
      </c>
      <c r="H21" s="15">
        <v>35.332999999999998</v>
      </c>
      <c r="AB21" s="21">
        <v>130</v>
      </c>
      <c r="AC21" s="23">
        <f t="shared" si="0"/>
        <v>2.1666666666666665</v>
      </c>
      <c r="AD21" s="21">
        <v>66</v>
      </c>
      <c r="AE21" s="20" t="s">
        <v>24</v>
      </c>
      <c r="AF21" s="21">
        <v>4</v>
      </c>
      <c r="AG21" s="21" t="s">
        <v>4</v>
      </c>
      <c r="AH21" s="21" t="s">
        <v>4</v>
      </c>
      <c r="AI21" s="21" t="s">
        <v>4</v>
      </c>
      <c r="AJ21" s="21">
        <v>40</v>
      </c>
      <c r="AK21" s="21">
        <v>706</v>
      </c>
      <c r="AL21" s="21">
        <f t="shared" si="1"/>
        <v>17.649999999999999</v>
      </c>
      <c r="AM21" s="35">
        <v>0</v>
      </c>
      <c r="AN21" s="11">
        <f t="shared" si="2"/>
        <v>0</v>
      </c>
      <c r="AO21" s="30">
        <f t="shared" si="3"/>
        <v>0</v>
      </c>
      <c r="AP21" s="39">
        <v>0</v>
      </c>
      <c r="AQ21" s="11">
        <f t="shared" si="4"/>
        <v>0</v>
      </c>
      <c r="AR21" s="26">
        <f t="shared" si="5"/>
        <v>0</v>
      </c>
      <c r="AS21" s="81">
        <v>4</v>
      </c>
      <c r="AT21" s="11">
        <f t="shared" si="6"/>
        <v>1.8461538461538463</v>
      </c>
      <c r="AU21" s="80">
        <f t="shared" si="7"/>
        <v>0.26149487905861846</v>
      </c>
      <c r="AV21" s="35">
        <v>0</v>
      </c>
      <c r="AW21" s="11">
        <f t="shared" si="8"/>
        <v>0</v>
      </c>
      <c r="AX21" s="30">
        <f t="shared" si="9"/>
        <v>0</v>
      </c>
      <c r="AY21" s="39">
        <v>3</v>
      </c>
      <c r="AZ21" s="11">
        <f t="shared" si="10"/>
        <v>1.3846153846153848</v>
      </c>
      <c r="BA21" s="26">
        <f t="shared" si="11"/>
        <v>3.4615384615384617</v>
      </c>
    </row>
    <row r="22" spans="1:53" ht="14.65" thickBot="1" x14ac:dyDescent="0.5">
      <c r="F22" s="14">
        <v>3</v>
      </c>
      <c r="G22" s="15">
        <v>392</v>
      </c>
      <c r="H22" s="15">
        <v>98</v>
      </c>
      <c r="AB22" s="21">
        <v>130</v>
      </c>
      <c r="AC22" s="23">
        <f t="shared" si="0"/>
        <v>2.1666666666666665</v>
      </c>
      <c r="AD22" s="21">
        <v>67</v>
      </c>
      <c r="AE22" s="11" t="s">
        <v>24</v>
      </c>
      <c r="AF22" s="21">
        <v>3</v>
      </c>
      <c r="AG22" s="21">
        <v>2</v>
      </c>
      <c r="AH22" s="59">
        <v>416</v>
      </c>
      <c r="AI22" s="59">
        <v>342.66699999999997</v>
      </c>
      <c r="AJ22" s="21">
        <v>102</v>
      </c>
      <c r="AK22" s="21">
        <v>908</v>
      </c>
      <c r="AL22" s="21">
        <f t="shared" si="1"/>
        <v>8.9019607843137258</v>
      </c>
      <c r="AM22" s="35">
        <v>1</v>
      </c>
      <c r="AN22" s="11">
        <f t="shared" si="2"/>
        <v>0.46153846153846156</v>
      </c>
      <c r="AO22" s="30">
        <f t="shared" si="3"/>
        <v>5.0830227041680782E-2</v>
      </c>
      <c r="AP22" s="39">
        <v>0</v>
      </c>
      <c r="AQ22" s="11">
        <f t="shared" si="4"/>
        <v>0</v>
      </c>
      <c r="AR22" s="26">
        <f t="shared" si="5"/>
        <v>0</v>
      </c>
      <c r="AS22" s="81">
        <v>8</v>
      </c>
      <c r="AT22" s="11">
        <f t="shared" si="6"/>
        <v>3.6923076923076925</v>
      </c>
      <c r="AU22" s="80">
        <f t="shared" si="7"/>
        <v>0.40664181633344626</v>
      </c>
      <c r="AV22" s="35">
        <v>3</v>
      </c>
      <c r="AW22" s="11">
        <f t="shared" si="8"/>
        <v>1.3846153846153848</v>
      </c>
      <c r="AX22" s="63">
        <f t="shared" si="9"/>
        <v>1.3574660633484166</v>
      </c>
      <c r="AY22" s="39">
        <v>6</v>
      </c>
      <c r="AZ22" s="11">
        <f t="shared" si="10"/>
        <v>2.7692307692307696</v>
      </c>
      <c r="BA22" s="26">
        <f t="shared" si="11"/>
        <v>2.7149321266968331</v>
      </c>
    </row>
    <row r="23" spans="1:53" x14ac:dyDescent="0.45">
      <c r="F23" s="14">
        <v>7</v>
      </c>
      <c r="G23" s="15">
        <v>294</v>
      </c>
      <c r="H23" s="15">
        <v>200.667</v>
      </c>
      <c r="AB23" s="21">
        <v>130</v>
      </c>
      <c r="AC23" s="23">
        <f t="shared" si="0"/>
        <v>2.1666666666666665</v>
      </c>
      <c r="AD23" s="21">
        <v>67</v>
      </c>
      <c r="AE23" s="11" t="s">
        <v>24</v>
      </c>
      <c r="AF23" s="21">
        <v>4</v>
      </c>
      <c r="AG23" s="59">
        <v>13</v>
      </c>
      <c r="AH23" s="59">
        <v>226.667</v>
      </c>
      <c r="AI23" s="67">
        <v>118.667</v>
      </c>
      <c r="AJ23" s="59">
        <v>101</v>
      </c>
      <c r="AK23" s="51">
        <v>1649</v>
      </c>
      <c r="AL23" s="21">
        <f t="shared" si="1"/>
        <v>16.326732673267326</v>
      </c>
      <c r="AM23" s="35">
        <v>1</v>
      </c>
      <c r="AN23" s="11">
        <f t="shared" si="2"/>
        <v>0.46153846153846156</v>
      </c>
      <c r="AO23" s="30">
        <f t="shared" si="3"/>
        <v>2.7988990996874567E-2</v>
      </c>
      <c r="AP23" s="39">
        <v>1</v>
      </c>
      <c r="AQ23" s="11">
        <f t="shared" si="4"/>
        <v>0.46153846153846156</v>
      </c>
      <c r="AR23" s="26">
        <f t="shared" si="5"/>
        <v>2.7988990996874567E-2</v>
      </c>
      <c r="AS23" s="81">
        <v>5</v>
      </c>
      <c r="AT23" s="11">
        <f t="shared" si="6"/>
        <v>2.3076923076923079</v>
      </c>
      <c r="AU23" s="80">
        <f t="shared" si="7"/>
        <v>0.13994495498437284</v>
      </c>
      <c r="AV23" s="35">
        <v>1</v>
      </c>
      <c r="AW23" s="11">
        <f t="shared" si="8"/>
        <v>0.46153846153846156</v>
      </c>
      <c r="AX23" s="63">
        <f t="shared" si="9"/>
        <v>0.45696877380045697</v>
      </c>
      <c r="AY23" s="39">
        <v>12</v>
      </c>
      <c r="AZ23" s="11">
        <f t="shared" si="10"/>
        <v>5.5384615384615392</v>
      </c>
      <c r="BA23" s="26">
        <f t="shared" si="11"/>
        <v>5.483625285605485</v>
      </c>
    </row>
    <row r="24" spans="1:53" ht="14.65" thickBot="1" x14ac:dyDescent="0.5">
      <c r="F24" s="14">
        <v>9</v>
      </c>
      <c r="G24" s="15">
        <v>302.66699999999997</v>
      </c>
      <c r="H24" s="15">
        <v>184</v>
      </c>
      <c r="AC24" s="8"/>
      <c r="AD24" s="55"/>
      <c r="AE24" s="65"/>
      <c r="AF24" s="55"/>
      <c r="AG24" s="56">
        <v>10</v>
      </c>
      <c r="AH24" s="56">
        <v>83.332999999999998</v>
      </c>
      <c r="AI24" s="55">
        <v>150.667</v>
      </c>
      <c r="AJ24" s="56"/>
      <c r="AK24" s="50"/>
      <c r="AN24" s="8"/>
      <c r="AO24" s="29"/>
      <c r="AQ24" s="8"/>
      <c r="AR24" s="25"/>
      <c r="AS24" s="77"/>
      <c r="AT24" s="61"/>
      <c r="AU24" s="61"/>
      <c r="AW24" s="8"/>
      <c r="AX24" s="29"/>
      <c r="AZ24" s="8"/>
      <c r="BA24" s="25"/>
    </row>
    <row r="25" spans="1:53" x14ac:dyDescent="0.45">
      <c r="F25" s="14">
        <v>9</v>
      </c>
      <c r="G25" s="15">
        <v>276</v>
      </c>
      <c r="H25" s="15">
        <v>7.3330000000000002</v>
      </c>
      <c r="AB25" s="21"/>
      <c r="AC25" s="11"/>
      <c r="AD25" s="64"/>
      <c r="AE25" s="62"/>
      <c r="AF25" s="64"/>
      <c r="AG25" s="59"/>
      <c r="AH25" s="59"/>
      <c r="AI25" s="59"/>
      <c r="AJ25" s="59"/>
      <c r="AK25" s="51"/>
      <c r="AL25" s="21"/>
      <c r="AM25" s="35"/>
      <c r="AN25" s="11"/>
      <c r="AO25" s="30"/>
      <c r="AP25" s="39"/>
      <c r="AQ25" s="11"/>
      <c r="AR25" s="26"/>
      <c r="AS25" s="88"/>
      <c r="AT25" s="87"/>
      <c r="AU25" s="87"/>
      <c r="AV25" s="35"/>
      <c r="AW25" s="11"/>
      <c r="AX25" s="30"/>
      <c r="AY25" s="39"/>
      <c r="AZ25" s="11"/>
      <c r="BA25" s="26"/>
    </row>
    <row r="26" spans="1:53" x14ac:dyDescent="0.45">
      <c r="F26" s="14">
        <v>12</v>
      </c>
      <c r="G26" s="15">
        <v>416</v>
      </c>
      <c r="H26" s="15">
        <v>282</v>
      </c>
      <c r="AC26" s="8"/>
      <c r="AD26" s="71"/>
      <c r="AE26" s="66"/>
      <c r="AF26" s="71"/>
      <c r="AG26" s="56"/>
      <c r="AH26" s="56"/>
      <c r="AI26" s="56"/>
      <c r="AJ26" s="56"/>
      <c r="AK26" s="50"/>
      <c r="AN26" s="8"/>
      <c r="AO26" s="29"/>
      <c r="AQ26" s="8"/>
      <c r="AR26" s="25"/>
      <c r="AS26" s="77"/>
      <c r="AT26" s="61"/>
      <c r="AU26" s="61"/>
      <c r="AW26" s="8"/>
      <c r="AX26" s="29"/>
      <c r="AZ26" s="8"/>
      <c r="BA26" s="25"/>
    </row>
    <row r="27" spans="1:53" ht="14.65" thickBot="1" x14ac:dyDescent="0.5">
      <c r="F27" s="14">
        <v>15</v>
      </c>
      <c r="G27" s="15">
        <v>256</v>
      </c>
      <c r="H27" s="15">
        <v>198.667</v>
      </c>
      <c r="AC27" s="8"/>
      <c r="AD27" s="71"/>
      <c r="AE27" s="66"/>
      <c r="AF27" s="71"/>
      <c r="AG27" s="56"/>
      <c r="AH27" s="55"/>
      <c r="AI27" s="56"/>
      <c r="AJ27" s="56"/>
      <c r="AN27" s="8"/>
      <c r="AO27" s="29"/>
      <c r="AQ27" s="8"/>
      <c r="AR27" s="25"/>
      <c r="AS27" s="77"/>
      <c r="AT27" s="61"/>
      <c r="AU27" s="61"/>
      <c r="AW27" s="8"/>
      <c r="AX27" s="29"/>
      <c r="AZ27" s="8"/>
      <c r="BA27" s="25"/>
    </row>
    <row r="28" spans="1:53" x14ac:dyDescent="0.45">
      <c r="A28" s="1">
        <v>156</v>
      </c>
      <c r="B28" s="23">
        <f>A28/60</f>
        <v>2.6</v>
      </c>
      <c r="C28" s="1">
        <v>65</v>
      </c>
      <c r="D28" s="20" t="s">
        <v>24</v>
      </c>
      <c r="E28" s="1">
        <v>3</v>
      </c>
      <c r="F28" s="1">
        <v>2</v>
      </c>
      <c r="G28" s="21">
        <v>194</v>
      </c>
      <c r="H28" s="21">
        <v>388.66699999999997</v>
      </c>
      <c r="I28" s="1">
        <v>191</v>
      </c>
      <c r="J28" s="1">
        <v>1205</v>
      </c>
      <c r="K28" s="21">
        <f>J28/I28</f>
        <v>6.3089005235602098</v>
      </c>
      <c r="L28" s="36">
        <v>13</v>
      </c>
      <c r="M28" s="11">
        <f>L28/$B28</f>
        <v>5</v>
      </c>
      <c r="N28" s="30">
        <f>M28/$J28*100</f>
        <v>0.41493775933609961</v>
      </c>
      <c r="O28" s="40">
        <v>0</v>
      </c>
      <c r="P28" s="11">
        <f>O28/$B28</f>
        <v>0</v>
      </c>
      <c r="Q28" s="26">
        <f>P28/$J28*100</f>
        <v>0</v>
      </c>
      <c r="R28" s="81">
        <v>4</v>
      </c>
      <c r="S28" s="11">
        <f>R28/$B28</f>
        <v>1.5384615384615383</v>
      </c>
      <c r="T28" s="80">
        <f>S28/$J28*100</f>
        <v>0.12767315671879986</v>
      </c>
      <c r="U28" s="36">
        <v>7</v>
      </c>
      <c r="V28" s="11">
        <f>U28/$B28</f>
        <v>2.6923076923076921</v>
      </c>
      <c r="W28" s="30">
        <f>V28/$I28*100</f>
        <v>1.4095851792186869</v>
      </c>
      <c r="X28" s="40">
        <v>13</v>
      </c>
      <c r="Y28" s="11">
        <f>X28/$B28</f>
        <v>5</v>
      </c>
      <c r="Z28" s="26">
        <f>Y28/$I28*100</f>
        <v>2.6178010471204187</v>
      </c>
      <c r="AC28" s="8"/>
      <c r="AD28" s="49"/>
      <c r="AE28" s="49"/>
      <c r="AF28" s="66"/>
      <c r="AG28" s="56"/>
      <c r="AH28" s="55"/>
      <c r="AI28" s="56"/>
      <c r="AJ28" s="56"/>
      <c r="AN28" s="8"/>
      <c r="AO28" s="29"/>
      <c r="AQ28" s="8"/>
      <c r="AR28" s="25"/>
      <c r="AS28" s="77"/>
      <c r="AT28" s="61"/>
      <c r="AU28" s="61"/>
      <c r="AW28" s="8"/>
      <c r="AX28" s="29"/>
      <c r="AZ28" s="8"/>
      <c r="BA28" s="25"/>
    </row>
    <row r="29" spans="1:53" x14ac:dyDescent="0.45">
      <c r="F29" s="14">
        <v>2</v>
      </c>
      <c r="G29" s="15">
        <v>365.33300000000003</v>
      </c>
      <c r="H29" s="15">
        <v>79.332999999999998</v>
      </c>
      <c r="AC29" s="8"/>
      <c r="AD29" s="49"/>
      <c r="AE29" s="49"/>
      <c r="AF29" s="66"/>
      <c r="AG29" s="56"/>
      <c r="AH29" s="55"/>
      <c r="AI29" s="56"/>
      <c r="AJ29" s="56"/>
      <c r="AN29" s="8"/>
      <c r="AO29" s="29"/>
      <c r="AQ29" s="8"/>
      <c r="AR29" s="25"/>
      <c r="AS29" s="77"/>
      <c r="AT29" s="61"/>
      <c r="AU29" s="61"/>
      <c r="AW29" s="8"/>
      <c r="AX29" s="29"/>
      <c r="AZ29" s="8"/>
      <c r="BA29" s="25"/>
    </row>
    <row r="30" spans="1:53" x14ac:dyDescent="0.45">
      <c r="F30" s="14">
        <v>7</v>
      </c>
      <c r="G30" s="15">
        <v>432</v>
      </c>
      <c r="H30" s="15">
        <v>32.667000000000002</v>
      </c>
      <c r="AC30" s="8"/>
      <c r="AD30" s="49"/>
      <c r="AE30" s="49"/>
      <c r="AF30" s="66"/>
      <c r="AG30" s="56"/>
      <c r="AH30" s="55"/>
      <c r="AI30" s="56"/>
      <c r="AJ30" s="56"/>
      <c r="AN30" s="8"/>
      <c r="AO30" s="29"/>
      <c r="AQ30" s="8"/>
      <c r="AR30" s="25"/>
      <c r="AS30" s="77"/>
      <c r="AT30" s="61"/>
      <c r="AU30" s="61"/>
      <c r="AW30" s="8"/>
      <c r="AX30" s="29"/>
      <c r="AZ30" s="8"/>
      <c r="BA30" s="25"/>
    </row>
    <row r="31" spans="1:53" x14ac:dyDescent="0.45">
      <c r="F31" s="14">
        <v>7</v>
      </c>
      <c r="G31" s="15">
        <v>262.66699999999997</v>
      </c>
      <c r="H31" s="15">
        <v>179.333</v>
      </c>
      <c r="AC31" s="8"/>
      <c r="AD31" s="49"/>
      <c r="AE31" s="49"/>
      <c r="AF31" s="66"/>
      <c r="AG31" s="56"/>
      <c r="AH31" s="55"/>
      <c r="AI31" s="56"/>
      <c r="AJ31" s="56"/>
      <c r="AN31" s="8"/>
      <c r="AO31" s="29"/>
      <c r="AQ31" s="8"/>
      <c r="AR31" s="25"/>
      <c r="AS31" s="77"/>
      <c r="AT31" s="61"/>
      <c r="AU31" s="61"/>
      <c r="AW31" s="8"/>
      <c r="AX31" s="29"/>
      <c r="AZ31" s="8"/>
      <c r="BA31" s="25"/>
    </row>
    <row r="32" spans="1:53" x14ac:dyDescent="0.45">
      <c r="F32" s="14">
        <v>8</v>
      </c>
      <c r="G32" s="15">
        <v>471.33300000000003</v>
      </c>
      <c r="H32" s="15">
        <v>263.33300000000003</v>
      </c>
      <c r="AC32" s="8"/>
      <c r="AD32" s="49"/>
      <c r="AE32" s="49"/>
      <c r="AF32" s="66"/>
      <c r="AG32" s="56"/>
      <c r="AH32" s="55"/>
      <c r="AI32" s="56"/>
      <c r="AJ32" s="56"/>
      <c r="AN32" s="8"/>
      <c r="AO32" s="29"/>
      <c r="AQ32" s="8"/>
      <c r="AR32" s="25"/>
      <c r="AS32" s="77"/>
      <c r="AT32" s="61"/>
      <c r="AU32" s="61"/>
      <c r="AW32" s="8"/>
      <c r="AX32" s="29"/>
      <c r="AZ32" s="8"/>
      <c r="BA32" s="25"/>
    </row>
    <row r="33" spans="1:53" x14ac:dyDescent="0.45">
      <c r="F33" s="14">
        <v>8</v>
      </c>
      <c r="G33" s="15">
        <v>436</v>
      </c>
      <c r="H33" s="15">
        <v>30</v>
      </c>
      <c r="AC33" s="8"/>
      <c r="AD33" s="49"/>
      <c r="AE33" s="49"/>
      <c r="AF33" s="66"/>
      <c r="AG33" s="56"/>
      <c r="AH33" s="55"/>
      <c r="AI33" s="56"/>
      <c r="AJ33" s="56"/>
      <c r="AN33" s="8"/>
      <c r="AO33" s="29"/>
      <c r="AQ33" s="8"/>
      <c r="AR33" s="25"/>
      <c r="AS33" s="77"/>
      <c r="AT33" s="61"/>
      <c r="AU33" s="61"/>
      <c r="AW33" s="8"/>
      <c r="AX33" s="29"/>
      <c r="AZ33" s="8"/>
      <c r="BA33" s="25"/>
    </row>
    <row r="34" spans="1:53" x14ac:dyDescent="0.45">
      <c r="F34" s="14">
        <v>8</v>
      </c>
      <c r="G34" s="15">
        <v>258.66699999999997</v>
      </c>
      <c r="H34" s="15">
        <v>182.667</v>
      </c>
      <c r="AC34" s="8"/>
      <c r="AD34" s="49"/>
      <c r="AE34" s="49"/>
      <c r="AF34" s="66"/>
      <c r="AG34" s="56"/>
      <c r="AH34" s="55"/>
      <c r="AI34" s="56"/>
      <c r="AJ34" s="56"/>
      <c r="AN34" s="8"/>
      <c r="AO34" s="29"/>
      <c r="AQ34" s="8"/>
      <c r="AR34" s="25"/>
      <c r="AS34" s="77"/>
      <c r="AT34" s="61"/>
      <c r="AU34" s="61"/>
      <c r="AW34" s="8"/>
      <c r="AX34" s="29"/>
      <c r="AZ34" s="8"/>
      <c r="BA34" s="25"/>
    </row>
    <row r="35" spans="1:53" x14ac:dyDescent="0.45">
      <c r="F35" s="14">
        <v>14</v>
      </c>
      <c r="G35" s="15">
        <v>338.66699999999997</v>
      </c>
      <c r="H35" s="15">
        <v>381.33300000000003</v>
      </c>
      <c r="AC35" s="8"/>
      <c r="AD35" s="49"/>
      <c r="AE35" s="49"/>
      <c r="AF35" s="66"/>
      <c r="AN35" s="8"/>
      <c r="AO35" s="29"/>
      <c r="AQ35" s="8"/>
      <c r="AR35" s="25"/>
      <c r="AS35" s="77"/>
      <c r="AT35" s="61"/>
      <c r="AU35" s="61"/>
      <c r="AW35" s="8"/>
      <c r="AX35" s="29"/>
      <c r="AZ35" s="8"/>
      <c r="BA35" s="25"/>
    </row>
    <row r="36" spans="1:53" x14ac:dyDescent="0.45">
      <c r="F36" s="14">
        <v>16</v>
      </c>
      <c r="G36" s="15">
        <v>477.33300000000003</v>
      </c>
      <c r="H36" s="15">
        <v>146.667</v>
      </c>
      <c r="AC36" s="8"/>
      <c r="AE36" s="8"/>
      <c r="AN36" s="8"/>
      <c r="AO36" s="29"/>
      <c r="AQ36" s="8"/>
      <c r="AR36" s="25"/>
      <c r="AS36" s="77"/>
      <c r="AT36" s="61"/>
      <c r="AU36" s="61"/>
      <c r="AW36" s="8"/>
      <c r="AX36" s="29"/>
      <c r="AZ36" s="8"/>
      <c r="BA36" s="25"/>
    </row>
    <row r="37" spans="1:53" x14ac:dyDescent="0.45">
      <c r="F37" s="14">
        <v>16</v>
      </c>
      <c r="G37" s="15">
        <v>328.66699999999997</v>
      </c>
      <c r="H37" s="15">
        <v>378</v>
      </c>
      <c r="AC37" s="8"/>
      <c r="AE37" s="8"/>
      <c r="AN37" s="8"/>
      <c r="AO37" s="29"/>
      <c r="AQ37" s="8"/>
      <c r="AR37" s="25"/>
      <c r="AS37" s="77"/>
      <c r="AT37" s="61"/>
      <c r="AU37" s="61"/>
      <c r="AW37" s="8"/>
      <c r="AX37" s="29"/>
      <c r="AZ37" s="8"/>
      <c r="BA37" s="25"/>
    </row>
    <row r="38" spans="1:53" x14ac:dyDescent="0.45">
      <c r="F38" s="14">
        <v>18</v>
      </c>
      <c r="G38" s="15">
        <v>370.66699999999997</v>
      </c>
      <c r="H38" s="15">
        <v>63.332999999999998</v>
      </c>
    </row>
    <row r="39" spans="1:53" x14ac:dyDescent="0.45">
      <c r="F39" s="14">
        <v>18</v>
      </c>
      <c r="G39" s="15">
        <v>448.66699999999997</v>
      </c>
      <c r="H39" s="15">
        <v>34.667000000000002</v>
      </c>
    </row>
    <row r="40" spans="1:53" ht="14.65" thickBot="1" x14ac:dyDescent="0.5">
      <c r="F40" s="14">
        <v>18</v>
      </c>
      <c r="G40" s="15">
        <v>472</v>
      </c>
      <c r="H40" s="15">
        <v>148</v>
      </c>
    </row>
    <row r="41" spans="1:53" x14ac:dyDescent="0.45">
      <c r="A41" s="1">
        <v>156</v>
      </c>
      <c r="B41" s="23">
        <f>A41/60</f>
        <v>2.6</v>
      </c>
      <c r="C41" s="1">
        <v>65</v>
      </c>
      <c r="D41" s="20" t="s">
        <v>24</v>
      </c>
      <c r="E41" s="1">
        <v>4</v>
      </c>
      <c r="F41" s="1">
        <v>1</v>
      </c>
      <c r="G41" s="21">
        <v>209.333</v>
      </c>
      <c r="H41" s="21">
        <v>187.333</v>
      </c>
      <c r="I41" s="1">
        <v>208</v>
      </c>
      <c r="J41" s="1">
        <v>1149</v>
      </c>
      <c r="K41" s="21">
        <f>J41/I41</f>
        <v>5.5240384615384617</v>
      </c>
      <c r="L41" s="36">
        <v>7</v>
      </c>
      <c r="M41" s="11">
        <f>L41/$B41</f>
        <v>2.6923076923076921</v>
      </c>
      <c r="N41" s="30">
        <f>M41/$J41*100</f>
        <v>0.23431746669344578</v>
      </c>
      <c r="O41" s="40">
        <v>0</v>
      </c>
      <c r="P41" s="11">
        <f>O41/$B41</f>
        <v>0</v>
      </c>
      <c r="Q41" s="26">
        <f>P41/$J41*100</f>
        <v>0</v>
      </c>
      <c r="R41" s="81">
        <v>5</v>
      </c>
      <c r="S41" s="11">
        <f>R41/$B41</f>
        <v>1.9230769230769229</v>
      </c>
      <c r="T41" s="80">
        <f>S41/$J41*100</f>
        <v>0.16736961906674697</v>
      </c>
      <c r="U41" s="36">
        <v>6</v>
      </c>
      <c r="V41" s="11">
        <f>U41/$B41</f>
        <v>2.3076923076923075</v>
      </c>
      <c r="W41" s="30">
        <f>V41/$I41*100</f>
        <v>1.1094674556213018</v>
      </c>
      <c r="X41" s="40">
        <v>9</v>
      </c>
      <c r="Y41" s="11">
        <f>X41/$B41</f>
        <v>3.4615384615384612</v>
      </c>
      <c r="Z41" s="26">
        <f>Y41/$I41*100</f>
        <v>1.6642011834319526</v>
      </c>
    </row>
    <row r="42" spans="1:53" x14ac:dyDescent="0.45">
      <c r="F42" s="14">
        <v>1</v>
      </c>
      <c r="G42" s="15">
        <v>275.33300000000003</v>
      </c>
      <c r="H42" s="15">
        <v>155.333</v>
      </c>
    </row>
    <row r="43" spans="1:53" x14ac:dyDescent="0.45">
      <c r="F43" s="14">
        <v>1</v>
      </c>
      <c r="G43" s="15">
        <v>472</v>
      </c>
      <c r="H43" s="15">
        <v>315.33300000000003</v>
      </c>
    </row>
    <row r="44" spans="1:53" x14ac:dyDescent="0.45">
      <c r="F44" s="14">
        <v>2</v>
      </c>
      <c r="G44" s="15">
        <v>150.667</v>
      </c>
      <c r="H44" s="15">
        <v>162.667</v>
      </c>
    </row>
    <row r="45" spans="1:53" x14ac:dyDescent="0.45">
      <c r="F45" s="14">
        <v>2</v>
      </c>
      <c r="G45" s="15">
        <v>312</v>
      </c>
      <c r="H45" s="15">
        <v>439.33300000000003</v>
      </c>
    </row>
    <row r="46" spans="1:53" x14ac:dyDescent="0.45">
      <c r="F46" s="14">
        <v>5</v>
      </c>
      <c r="G46" s="15">
        <v>166</v>
      </c>
      <c r="H46" s="15">
        <v>172</v>
      </c>
    </row>
    <row r="47" spans="1:53" ht="14.65" thickBot="1" x14ac:dyDescent="0.5">
      <c r="F47" s="14">
        <v>13</v>
      </c>
      <c r="G47" s="15">
        <v>316.66699999999997</v>
      </c>
      <c r="H47" s="15">
        <v>270.66699999999997</v>
      </c>
    </row>
    <row r="48" spans="1:53" x14ac:dyDescent="0.45">
      <c r="A48" s="1">
        <v>150</v>
      </c>
      <c r="B48" s="23">
        <f>A48/60</f>
        <v>2.5</v>
      </c>
      <c r="C48" s="1">
        <v>64</v>
      </c>
      <c r="D48" s="20" t="s">
        <v>24</v>
      </c>
      <c r="E48" s="1">
        <v>0</v>
      </c>
      <c r="F48" s="1">
        <v>1</v>
      </c>
      <c r="G48" s="21">
        <v>38</v>
      </c>
      <c r="H48" s="21">
        <v>157.333</v>
      </c>
      <c r="I48" s="1">
        <v>224</v>
      </c>
      <c r="J48" s="1">
        <v>1369</v>
      </c>
      <c r="K48" s="21">
        <f>J48/I48</f>
        <v>6.1116071428571432</v>
      </c>
      <c r="L48" s="36">
        <v>5</v>
      </c>
      <c r="M48" s="11">
        <f>L48/$B48</f>
        <v>2</v>
      </c>
      <c r="N48" s="30">
        <f>M48/$J48*100</f>
        <v>0.14609203798392989</v>
      </c>
      <c r="O48" s="40">
        <v>0</v>
      </c>
      <c r="P48" s="11">
        <f>O48/$B48</f>
        <v>0</v>
      </c>
      <c r="Q48" s="26">
        <f>P48/$J48*100</f>
        <v>0</v>
      </c>
      <c r="R48" s="81">
        <v>29</v>
      </c>
      <c r="S48" s="11">
        <f>R48/$B48</f>
        <v>11.6</v>
      </c>
      <c r="T48" s="80">
        <f>S48/$J48*100</f>
        <v>0.84733382030679327</v>
      </c>
      <c r="U48" s="36">
        <v>14</v>
      </c>
      <c r="V48" s="11">
        <f>U48/$B48</f>
        <v>5.6</v>
      </c>
      <c r="W48" s="30">
        <f>V48/$I48*100</f>
        <v>2.5</v>
      </c>
      <c r="X48" s="40">
        <v>12</v>
      </c>
      <c r="Y48" s="11">
        <f>X48/$B48</f>
        <v>4.8</v>
      </c>
      <c r="Z48" s="26">
        <f>Y48/$I48*100</f>
        <v>2.1428571428571428</v>
      </c>
    </row>
    <row r="49" spans="1:26" x14ac:dyDescent="0.45">
      <c r="F49" s="14">
        <v>2</v>
      </c>
      <c r="G49" s="15">
        <v>352.66699999999997</v>
      </c>
      <c r="H49" s="15">
        <v>210.667</v>
      </c>
    </row>
    <row r="50" spans="1:26" x14ac:dyDescent="0.45">
      <c r="F50" s="14">
        <v>5</v>
      </c>
      <c r="G50" s="15">
        <v>404.66699999999997</v>
      </c>
      <c r="H50" s="15">
        <v>361.33300000000003</v>
      </c>
    </row>
    <row r="51" spans="1:26" x14ac:dyDescent="0.45">
      <c r="F51" s="14">
        <v>7</v>
      </c>
      <c r="G51" s="15">
        <v>134.667</v>
      </c>
      <c r="H51" s="15">
        <v>254</v>
      </c>
    </row>
    <row r="52" spans="1:26" ht="14.65" thickBot="1" x14ac:dyDescent="0.5">
      <c r="F52" s="14">
        <v>12</v>
      </c>
      <c r="G52" s="15">
        <v>200.667</v>
      </c>
      <c r="H52" s="15">
        <v>68</v>
      </c>
    </row>
    <row r="53" spans="1:26" x14ac:dyDescent="0.45">
      <c r="A53" s="1">
        <v>150</v>
      </c>
      <c r="B53" s="23">
        <f>A53/60</f>
        <v>2.5</v>
      </c>
      <c r="C53" s="1">
        <v>64</v>
      </c>
      <c r="D53" s="20" t="s">
        <v>24</v>
      </c>
      <c r="E53" s="1">
        <v>1</v>
      </c>
      <c r="F53" s="1">
        <v>1</v>
      </c>
      <c r="G53" s="21">
        <v>489.33300000000003</v>
      </c>
      <c r="H53" s="21">
        <v>242.667</v>
      </c>
      <c r="I53" s="1">
        <v>163</v>
      </c>
      <c r="J53" s="1">
        <v>1757</v>
      </c>
      <c r="K53" s="21">
        <f>J53/I53</f>
        <v>10.779141104294478</v>
      </c>
      <c r="L53" s="36">
        <v>11</v>
      </c>
      <c r="M53" s="11">
        <f>L53/$B53</f>
        <v>4.4000000000000004</v>
      </c>
      <c r="N53" s="30">
        <f>M53/$J53*100</f>
        <v>0.25042686397268071</v>
      </c>
      <c r="O53" s="40">
        <v>2</v>
      </c>
      <c r="P53" s="11">
        <f>O53/$B53</f>
        <v>0.8</v>
      </c>
      <c r="Q53" s="26">
        <f>P53/$J53*100</f>
        <v>4.5532157085941952E-2</v>
      </c>
      <c r="R53" s="81">
        <v>21</v>
      </c>
      <c r="S53" s="11">
        <f>R53/$B53</f>
        <v>8.4</v>
      </c>
      <c r="T53" s="80">
        <f>S53/$J53*100</f>
        <v>0.47808764940239051</v>
      </c>
      <c r="U53" s="36">
        <v>13</v>
      </c>
      <c r="V53" s="11">
        <f>U53/$B53</f>
        <v>5.2</v>
      </c>
      <c r="W53" s="30">
        <f>V53/$I53*100</f>
        <v>3.1901840490797548</v>
      </c>
      <c r="X53" s="40">
        <v>17</v>
      </c>
      <c r="Y53" s="11">
        <f>X53/$B53</f>
        <v>6.8</v>
      </c>
      <c r="Z53" s="26">
        <f>Y53/$I53*100</f>
        <v>4.1717791411042944</v>
      </c>
    </row>
    <row r="54" spans="1:26" x14ac:dyDescent="0.45">
      <c r="F54" s="14">
        <v>6</v>
      </c>
      <c r="G54" s="15">
        <v>137.333</v>
      </c>
      <c r="H54" s="15">
        <v>134</v>
      </c>
    </row>
    <row r="55" spans="1:26" x14ac:dyDescent="0.45">
      <c r="F55" s="14">
        <v>7</v>
      </c>
      <c r="G55" s="15">
        <v>182.667</v>
      </c>
      <c r="H55" s="15">
        <v>436</v>
      </c>
    </row>
    <row r="56" spans="1:26" x14ac:dyDescent="0.45">
      <c r="F56" s="14">
        <v>7</v>
      </c>
      <c r="G56" s="15">
        <v>469.33300000000003</v>
      </c>
      <c r="H56" s="15">
        <v>230</v>
      </c>
    </row>
    <row r="57" spans="1:26" x14ac:dyDescent="0.45">
      <c r="F57" s="14">
        <v>7</v>
      </c>
      <c r="G57" s="15">
        <v>448.66699999999997</v>
      </c>
      <c r="H57" s="15">
        <v>21.332999999999998</v>
      </c>
    </row>
    <row r="58" spans="1:26" x14ac:dyDescent="0.45">
      <c r="F58" s="14">
        <v>9</v>
      </c>
      <c r="G58" s="15">
        <v>173.333</v>
      </c>
      <c r="H58" s="15">
        <v>435.33300000000003</v>
      </c>
    </row>
    <row r="59" spans="1:26" x14ac:dyDescent="0.45">
      <c r="F59" s="14">
        <v>9</v>
      </c>
      <c r="G59" s="15">
        <v>330.66699999999997</v>
      </c>
      <c r="H59" s="15">
        <v>30</v>
      </c>
    </row>
    <row r="60" spans="1:26" x14ac:dyDescent="0.45">
      <c r="F60" s="14">
        <v>10</v>
      </c>
      <c r="G60" s="15">
        <v>405.33300000000003</v>
      </c>
      <c r="H60" s="15">
        <v>50</v>
      </c>
    </row>
    <row r="61" spans="1:26" x14ac:dyDescent="0.45">
      <c r="F61" s="14">
        <v>11</v>
      </c>
      <c r="G61" s="15">
        <v>473.33300000000003</v>
      </c>
      <c r="H61" s="15">
        <v>482</v>
      </c>
    </row>
    <row r="62" spans="1:26" x14ac:dyDescent="0.45">
      <c r="F62" s="14">
        <v>11</v>
      </c>
      <c r="G62" s="15">
        <v>195.333</v>
      </c>
      <c r="H62" s="15">
        <v>258.66699999999997</v>
      </c>
    </row>
    <row r="63" spans="1:26" x14ac:dyDescent="0.45">
      <c r="F63" s="14">
        <v>12</v>
      </c>
      <c r="G63" s="15">
        <v>256.66699999999997</v>
      </c>
      <c r="H63" s="15">
        <v>190</v>
      </c>
    </row>
    <row r="64" spans="1:26" x14ac:dyDescent="0.45">
      <c r="F64" s="14">
        <v>12</v>
      </c>
      <c r="G64" s="15">
        <v>474.66699999999997</v>
      </c>
      <c r="H64" s="15">
        <v>250.667</v>
      </c>
    </row>
    <row r="65" spans="1:54" ht="14.65" thickBot="1" x14ac:dyDescent="0.5">
      <c r="F65" s="14">
        <v>14</v>
      </c>
      <c r="G65" s="15">
        <v>8.6669999999999998</v>
      </c>
      <c r="H65" s="15">
        <v>312</v>
      </c>
    </row>
    <row r="66" spans="1:54" x14ac:dyDescent="0.45">
      <c r="A66" s="1">
        <v>150</v>
      </c>
      <c r="B66" s="23">
        <f>A66/60</f>
        <v>2.5</v>
      </c>
      <c r="C66" s="1">
        <v>64</v>
      </c>
      <c r="D66" s="20" t="s">
        <v>24</v>
      </c>
      <c r="E66" s="1">
        <v>2</v>
      </c>
      <c r="F66" s="21">
        <v>1</v>
      </c>
      <c r="G66" s="21">
        <v>390.33300000000003</v>
      </c>
      <c r="H66" s="21">
        <v>466.66699999999997</v>
      </c>
      <c r="I66" s="1">
        <v>215</v>
      </c>
      <c r="J66" s="1">
        <v>1768</v>
      </c>
      <c r="K66" s="21">
        <f>J66/I66</f>
        <v>8.2232558139534877</v>
      </c>
      <c r="L66" s="36">
        <v>5</v>
      </c>
      <c r="M66" s="11">
        <f>L66/$B66</f>
        <v>2</v>
      </c>
      <c r="N66" s="30">
        <f>M66/$J66*100</f>
        <v>0.11312217194570137</v>
      </c>
      <c r="O66" s="40">
        <v>4</v>
      </c>
      <c r="P66" s="11">
        <f>O66/$B66</f>
        <v>1.6</v>
      </c>
      <c r="Q66" s="26">
        <f>P66/$J66*100</f>
        <v>9.0497737556561084E-2</v>
      </c>
      <c r="R66" s="81">
        <v>23</v>
      </c>
      <c r="S66" s="11">
        <f>R66/$B66</f>
        <v>9.1999999999999993</v>
      </c>
      <c r="T66" s="80">
        <f>S66/$J66*100</f>
        <v>0.52036199095022617</v>
      </c>
      <c r="U66" s="36">
        <v>11</v>
      </c>
      <c r="V66" s="11">
        <f>U66/$B66</f>
        <v>4.4000000000000004</v>
      </c>
      <c r="W66" s="30">
        <f>V66/$I66*100</f>
        <v>2.0465116279069768</v>
      </c>
      <c r="X66" s="40">
        <v>18</v>
      </c>
      <c r="Y66" s="11">
        <f>X66/$B66</f>
        <v>7.2</v>
      </c>
      <c r="Z66" s="26">
        <f>Y66/$I66*100</f>
        <v>3.3488372093023258</v>
      </c>
    </row>
    <row r="67" spans="1:54" s="13" customFormat="1" x14ac:dyDescent="0.45">
      <c r="A67" s="2"/>
      <c r="B67" s="44"/>
      <c r="C67" s="2"/>
      <c r="D67" s="4"/>
      <c r="E67" s="2"/>
      <c r="F67" s="15">
        <v>1</v>
      </c>
      <c r="G67" s="15">
        <v>396.33300000000003</v>
      </c>
      <c r="H67" s="15">
        <v>405.33300000000003</v>
      </c>
      <c r="I67" s="2"/>
      <c r="J67" s="2"/>
      <c r="K67" s="43"/>
      <c r="L67" s="34"/>
      <c r="M67" s="10"/>
      <c r="N67" s="45"/>
      <c r="O67" s="38"/>
      <c r="P67" s="10"/>
      <c r="Q67" s="46"/>
      <c r="R67" s="77"/>
      <c r="S67" s="54"/>
      <c r="T67" s="54"/>
      <c r="U67" s="34"/>
      <c r="V67" s="10"/>
      <c r="W67" s="45"/>
      <c r="X67" s="38"/>
      <c r="Y67" s="10"/>
      <c r="Z67" s="46"/>
      <c r="AA67" s="22"/>
      <c r="AB67" s="15"/>
      <c r="AC67" s="14"/>
      <c r="AD67" s="15"/>
      <c r="AE67" s="14"/>
      <c r="AF67" s="15"/>
      <c r="AG67" s="15"/>
      <c r="AH67" s="15"/>
      <c r="AI67" s="15"/>
      <c r="AJ67" s="15"/>
      <c r="AK67" s="15"/>
      <c r="AL67" s="15"/>
      <c r="AM67" s="47"/>
      <c r="AN67" s="14"/>
      <c r="AO67" s="28"/>
      <c r="AP67" s="48"/>
      <c r="AQ67" s="14"/>
      <c r="AR67" s="24"/>
      <c r="AS67" s="76"/>
      <c r="AT67" s="32"/>
      <c r="AU67" s="32"/>
      <c r="AV67" s="47"/>
      <c r="AW67" s="14"/>
      <c r="AX67" s="28"/>
      <c r="AY67" s="48"/>
      <c r="AZ67" s="14"/>
      <c r="BA67" s="24"/>
      <c r="BB67" s="22"/>
    </row>
    <row r="68" spans="1:54" s="13" customFormat="1" x14ac:dyDescent="0.45">
      <c r="A68" s="2"/>
      <c r="B68" s="44"/>
      <c r="C68" s="2"/>
      <c r="D68" s="4"/>
      <c r="E68" s="2"/>
      <c r="F68" s="14">
        <v>1</v>
      </c>
      <c r="G68" s="15">
        <v>385</v>
      </c>
      <c r="H68" s="15">
        <v>334</v>
      </c>
      <c r="I68" s="2"/>
      <c r="J68" s="2"/>
      <c r="K68" s="43"/>
      <c r="L68" s="34"/>
      <c r="M68" s="10"/>
      <c r="N68" s="45"/>
      <c r="O68" s="38"/>
      <c r="P68" s="10"/>
      <c r="Q68" s="46"/>
      <c r="R68" s="77"/>
      <c r="S68" s="54"/>
      <c r="T68" s="54"/>
      <c r="U68" s="34"/>
      <c r="V68" s="10"/>
      <c r="W68" s="45"/>
      <c r="X68" s="38"/>
      <c r="Y68" s="10"/>
      <c r="Z68" s="46"/>
      <c r="AA68" s="22"/>
      <c r="AB68" s="15"/>
      <c r="AC68" s="14"/>
      <c r="AD68" s="15"/>
      <c r="AE68" s="14"/>
      <c r="AF68" s="15"/>
      <c r="AG68" s="15"/>
      <c r="AH68" s="15"/>
      <c r="AI68" s="15"/>
      <c r="AJ68" s="15"/>
      <c r="AK68" s="15"/>
      <c r="AL68" s="15"/>
      <c r="AM68" s="47"/>
      <c r="AN68" s="14"/>
      <c r="AO68" s="28"/>
      <c r="AP68" s="48"/>
      <c r="AQ68" s="14"/>
      <c r="AR68" s="24"/>
      <c r="AS68" s="76"/>
      <c r="AT68" s="32"/>
      <c r="AU68" s="32"/>
      <c r="AV68" s="47"/>
      <c r="AW68" s="14"/>
      <c r="AX68" s="28"/>
      <c r="AY68" s="48"/>
      <c r="AZ68" s="14"/>
      <c r="BA68" s="24"/>
      <c r="BB68" s="22"/>
    </row>
    <row r="69" spans="1:54" s="13" customFormat="1" x14ac:dyDescent="0.45">
      <c r="A69" s="2"/>
      <c r="B69" s="44"/>
      <c r="C69" s="2"/>
      <c r="D69" s="4"/>
      <c r="E69" s="2"/>
      <c r="F69" s="14">
        <v>3</v>
      </c>
      <c r="G69" s="15">
        <v>359.66699999999997</v>
      </c>
      <c r="H69" s="15">
        <v>172.667</v>
      </c>
      <c r="I69" s="2"/>
      <c r="J69" s="2"/>
      <c r="K69" s="43"/>
      <c r="L69" s="34"/>
      <c r="M69" s="10"/>
      <c r="N69" s="45"/>
      <c r="O69" s="38"/>
      <c r="P69" s="10"/>
      <c r="Q69" s="46"/>
      <c r="R69" s="77"/>
      <c r="S69" s="54"/>
      <c r="T69" s="54"/>
      <c r="U69" s="34"/>
      <c r="V69" s="10"/>
      <c r="W69" s="45"/>
      <c r="X69" s="38"/>
      <c r="Y69" s="10"/>
      <c r="Z69" s="46"/>
      <c r="AA69" s="22"/>
      <c r="AB69" s="15"/>
      <c r="AC69" s="14"/>
      <c r="AD69" s="15"/>
      <c r="AE69" s="14"/>
      <c r="AF69" s="15"/>
      <c r="AG69" s="15"/>
      <c r="AH69" s="15"/>
      <c r="AI69" s="15"/>
      <c r="AJ69" s="15"/>
      <c r="AK69" s="15"/>
      <c r="AL69" s="15"/>
      <c r="AM69" s="47"/>
      <c r="AN69" s="14"/>
      <c r="AO69" s="28"/>
      <c r="AP69" s="48"/>
      <c r="AQ69" s="14"/>
      <c r="AR69" s="24"/>
      <c r="AS69" s="76"/>
      <c r="AT69" s="32"/>
      <c r="AU69" s="32"/>
      <c r="AV69" s="47"/>
      <c r="AW69" s="14"/>
      <c r="AX69" s="28"/>
      <c r="AY69" s="48"/>
      <c r="AZ69" s="14"/>
      <c r="BA69" s="24"/>
      <c r="BB69" s="22"/>
    </row>
    <row r="70" spans="1:54" s="13" customFormat="1" x14ac:dyDescent="0.45">
      <c r="A70" s="2"/>
      <c r="B70" s="44"/>
      <c r="C70" s="2"/>
      <c r="D70" s="4"/>
      <c r="E70" s="2"/>
      <c r="F70" s="14">
        <v>9</v>
      </c>
      <c r="G70" s="15">
        <v>134.333</v>
      </c>
      <c r="H70" s="15">
        <v>130</v>
      </c>
      <c r="I70" s="2"/>
      <c r="J70" s="2"/>
      <c r="K70" s="43"/>
      <c r="L70" s="34"/>
      <c r="M70" s="10"/>
      <c r="N70" s="45"/>
      <c r="O70" s="38"/>
      <c r="P70" s="10"/>
      <c r="Q70" s="46"/>
      <c r="R70" s="77"/>
      <c r="S70" s="54"/>
      <c r="T70" s="54"/>
      <c r="U70" s="34"/>
      <c r="V70" s="10"/>
      <c r="W70" s="45"/>
      <c r="X70" s="38"/>
      <c r="Y70" s="10"/>
      <c r="Z70" s="46"/>
      <c r="AA70" s="22"/>
      <c r="AB70" s="15"/>
      <c r="AC70" s="14"/>
      <c r="AD70" s="15"/>
      <c r="AE70" s="14"/>
      <c r="AF70" s="15"/>
      <c r="AG70" s="15"/>
      <c r="AH70" s="15"/>
      <c r="AI70" s="15"/>
      <c r="AJ70" s="15"/>
      <c r="AK70" s="15"/>
      <c r="AL70" s="15"/>
      <c r="AM70" s="47"/>
      <c r="AN70" s="14"/>
      <c r="AO70" s="28"/>
      <c r="AP70" s="48"/>
      <c r="AQ70" s="14"/>
      <c r="AR70" s="24"/>
      <c r="AS70" s="76"/>
      <c r="AT70" s="32"/>
      <c r="AU70" s="32"/>
      <c r="AV70" s="47"/>
      <c r="AW70" s="14"/>
      <c r="AX70" s="28"/>
      <c r="AY70" s="48"/>
      <c r="AZ70" s="14"/>
      <c r="BA70" s="24"/>
      <c r="BB70" s="22"/>
    </row>
    <row r="71" spans="1:54" x14ac:dyDescent="0.45">
      <c r="F71" s="14">
        <v>11</v>
      </c>
      <c r="G71" s="15">
        <v>126.333</v>
      </c>
      <c r="H71" s="15">
        <v>130.667</v>
      </c>
    </row>
    <row r="72" spans="1:54" x14ac:dyDescent="0.45">
      <c r="F72" s="14">
        <v>13</v>
      </c>
      <c r="G72" s="15">
        <v>31.667000000000002</v>
      </c>
      <c r="H72" s="15">
        <v>201.333</v>
      </c>
    </row>
    <row r="73" spans="1:54" x14ac:dyDescent="0.45">
      <c r="F73" s="14">
        <v>14</v>
      </c>
      <c r="G73" s="15">
        <v>475</v>
      </c>
      <c r="H73" s="15">
        <v>104.667</v>
      </c>
    </row>
    <row r="74" spans="1:54" ht="14.65" thickBot="1" x14ac:dyDescent="0.5">
      <c r="F74" s="14">
        <v>14</v>
      </c>
      <c r="G74" s="15">
        <v>360.33300000000003</v>
      </c>
      <c r="H74" s="15">
        <v>366.66699999999997</v>
      </c>
    </row>
    <row r="75" spans="1:54" x14ac:dyDescent="0.45">
      <c r="A75" s="1">
        <v>150</v>
      </c>
      <c r="B75" s="23">
        <f>A75/60</f>
        <v>2.5</v>
      </c>
      <c r="C75" s="1">
        <v>64</v>
      </c>
      <c r="D75" s="20" t="s">
        <v>24</v>
      </c>
      <c r="E75" s="1">
        <v>3</v>
      </c>
      <c r="F75" s="21">
        <v>3</v>
      </c>
      <c r="G75" s="21">
        <v>201.333</v>
      </c>
      <c r="H75" s="21">
        <v>83.332999999999998</v>
      </c>
      <c r="I75" s="1">
        <v>230</v>
      </c>
      <c r="J75" s="1">
        <v>1725</v>
      </c>
      <c r="K75" s="21">
        <f>J75/I75</f>
        <v>7.5</v>
      </c>
      <c r="L75" s="36">
        <v>4</v>
      </c>
      <c r="M75" s="11">
        <f>L75/$B75</f>
        <v>1.6</v>
      </c>
      <c r="N75" s="30">
        <f>M75/$J75*100</f>
        <v>9.2753623188405798E-2</v>
      </c>
      <c r="O75" s="40">
        <v>1</v>
      </c>
      <c r="P75" s="11">
        <f>O75/$B75</f>
        <v>0.4</v>
      </c>
      <c r="Q75" s="26">
        <f>P75/$J75*100</f>
        <v>2.318840579710145E-2</v>
      </c>
      <c r="R75" s="81">
        <v>17</v>
      </c>
      <c r="S75" s="11">
        <f>R75/$B75</f>
        <v>6.8</v>
      </c>
      <c r="T75" s="80">
        <f>S75/$J75*100</f>
        <v>0.39420289855072466</v>
      </c>
      <c r="U75" s="36">
        <v>17</v>
      </c>
      <c r="V75" s="11">
        <f>U75/$B75</f>
        <v>6.8</v>
      </c>
      <c r="W75" s="30">
        <f>V75/$I75*100</f>
        <v>2.9565217391304346</v>
      </c>
      <c r="X75" s="40">
        <v>14</v>
      </c>
      <c r="Y75" s="11">
        <f>X75/$B75</f>
        <v>5.6</v>
      </c>
      <c r="Z75" s="26">
        <f>Y75/$I75*100</f>
        <v>2.4347826086956523</v>
      </c>
    </row>
    <row r="76" spans="1:54" x14ac:dyDescent="0.45">
      <c r="F76" s="15">
        <v>3</v>
      </c>
      <c r="G76" s="15">
        <v>258.66699999999997</v>
      </c>
      <c r="H76" s="15">
        <v>41.332999999999998</v>
      </c>
    </row>
    <row r="77" spans="1:54" x14ac:dyDescent="0.45">
      <c r="F77" s="15">
        <v>3</v>
      </c>
      <c r="G77" s="15">
        <v>151.333</v>
      </c>
      <c r="H77" s="15">
        <v>176</v>
      </c>
    </row>
    <row r="78" spans="1:54" x14ac:dyDescent="0.45">
      <c r="F78" s="15">
        <v>6</v>
      </c>
      <c r="G78" s="15">
        <v>107.333</v>
      </c>
      <c r="H78" s="15">
        <v>349.33300000000003</v>
      </c>
    </row>
    <row r="79" spans="1:54" ht="14.65" thickBot="1" x14ac:dyDescent="0.5">
      <c r="F79" s="15">
        <v>14</v>
      </c>
      <c r="G79" s="15">
        <v>375.33300000000003</v>
      </c>
      <c r="H79" s="15">
        <v>218.667</v>
      </c>
    </row>
    <row r="80" spans="1:54" x14ac:dyDescent="0.45">
      <c r="A80" s="1">
        <v>150</v>
      </c>
      <c r="B80" s="23">
        <f>A80/60</f>
        <v>2.5</v>
      </c>
      <c r="C80" s="1">
        <v>64</v>
      </c>
      <c r="D80" s="20" t="s">
        <v>24</v>
      </c>
      <c r="E80" s="1">
        <v>4</v>
      </c>
      <c r="F80" s="1">
        <v>3</v>
      </c>
      <c r="G80" s="21">
        <v>104</v>
      </c>
      <c r="H80" s="21">
        <v>261.33300000000003</v>
      </c>
      <c r="I80" s="1">
        <v>192</v>
      </c>
      <c r="J80" s="1">
        <v>1757</v>
      </c>
      <c r="K80" s="21">
        <f>J80/I80</f>
        <v>9.1510416666666661</v>
      </c>
      <c r="L80" s="36">
        <v>4</v>
      </c>
      <c r="M80" s="11">
        <f>L80/$B80</f>
        <v>1.6</v>
      </c>
      <c r="N80" s="30">
        <f>M80/$J80*100</f>
        <v>9.1064314171883903E-2</v>
      </c>
      <c r="O80" s="40">
        <v>2</v>
      </c>
      <c r="P80" s="11">
        <f>O80/$B80</f>
        <v>0.8</v>
      </c>
      <c r="Q80" s="26">
        <f>P80/$J80*100</f>
        <v>4.5532157085941952E-2</v>
      </c>
      <c r="R80" s="81">
        <v>23</v>
      </c>
      <c r="S80" s="11">
        <f>R80/$B80</f>
        <v>9.1999999999999993</v>
      </c>
      <c r="T80" s="80">
        <f>S80/$J80*100</f>
        <v>0.5236198064883324</v>
      </c>
      <c r="U80" s="36">
        <v>18</v>
      </c>
      <c r="V80" s="11">
        <f>U80/$B80</f>
        <v>7.2</v>
      </c>
      <c r="W80" s="30">
        <f>V80/$I80*100</f>
        <v>3.75</v>
      </c>
      <c r="X80" s="40">
        <v>22</v>
      </c>
      <c r="Y80" s="11">
        <f>X80/$B80</f>
        <v>8.8000000000000007</v>
      </c>
      <c r="Z80" s="26">
        <f>Y80/$I80*100</f>
        <v>4.5833333333333339</v>
      </c>
    </row>
    <row r="81" spans="1:26" x14ac:dyDescent="0.45">
      <c r="F81" s="14">
        <v>5</v>
      </c>
      <c r="G81" s="15">
        <v>478.66699999999997</v>
      </c>
      <c r="H81" s="15">
        <v>207.333</v>
      </c>
    </row>
    <row r="82" spans="1:26" x14ac:dyDescent="0.45">
      <c r="F82" s="14">
        <v>9</v>
      </c>
      <c r="G82" s="15">
        <v>162.667</v>
      </c>
      <c r="H82" s="15">
        <v>86</v>
      </c>
    </row>
    <row r="83" spans="1:26" x14ac:dyDescent="0.45">
      <c r="F83" s="14">
        <v>10</v>
      </c>
      <c r="G83" s="15">
        <v>242</v>
      </c>
      <c r="H83" s="15">
        <v>251.333</v>
      </c>
    </row>
    <row r="84" spans="1:26" x14ac:dyDescent="0.45">
      <c r="F84" s="14">
        <v>13</v>
      </c>
      <c r="G84" s="15">
        <v>322.66699999999997</v>
      </c>
      <c r="H84" s="15">
        <v>59.332999999999998</v>
      </c>
    </row>
    <row r="85" spans="1:26" ht="14.65" thickBot="1" x14ac:dyDescent="0.5">
      <c r="F85" s="14">
        <v>18</v>
      </c>
      <c r="G85" s="15">
        <v>364</v>
      </c>
      <c r="H85" s="15">
        <v>350</v>
      </c>
    </row>
    <row r="86" spans="1:26" x14ac:dyDescent="0.45">
      <c r="A86" s="1"/>
      <c r="B86" s="1"/>
      <c r="C86" s="1"/>
      <c r="D86" s="1"/>
      <c r="E86" s="1"/>
      <c r="F86" s="1"/>
      <c r="G86" s="21"/>
      <c r="H86" s="21"/>
      <c r="I86" s="1"/>
      <c r="J86" s="1"/>
      <c r="K86" s="1"/>
      <c r="L86" s="36"/>
      <c r="M86" s="1"/>
      <c r="N86" s="31"/>
      <c r="O86" s="40"/>
      <c r="P86" s="1"/>
      <c r="Q86" s="27"/>
      <c r="R86" s="78"/>
      <c r="S86" s="79"/>
      <c r="T86" s="79"/>
      <c r="U86" s="36"/>
      <c r="V86" s="1"/>
      <c r="W86" s="31"/>
      <c r="X86" s="40"/>
      <c r="Y86" s="1"/>
      <c r="Z86" s="27"/>
    </row>
    <row r="88" spans="1:26" x14ac:dyDescent="0.45">
      <c r="C88" s="43"/>
      <c r="D88" s="43"/>
      <c r="E88" s="43"/>
      <c r="F88" s="43"/>
      <c r="G88" s="43"/>
      <c r="H88" s="43"/>
      <c r="I88" s="43"/>
      <c r="J88" s="15"/>
      <c r="K88" s="15"/>
      <c r="L88" s="47"/>
    </row>
    <row r="89" spans="1:26" x14ac:dyDescent="0.45">
      <c r="C89" s="43"/>
      <c r="D89" s="43"/>
      <c r="E89" s="85"/>
      <c r="F89" s="43"/>
      <c r="G89" s="43"/>
      <c r="H89" s="43"/>
      <c r="I89" s="86"/>
      <c r="J89" s="15"/>
      <c r="K89" s="15"/>
      <c r="L89" s="47"/>
    </row>
    <row r="90" spans="1:26" x14ac:dyDescent="0.45">
      <c r="C90" s="2"/>
      <c r="D90" s="43"/>
      <c r="E90" s="85"/>
      <c r="F90" s="43"/>
      <c r="G90" s="43"/>
      <c r="H90" s="43"/>
      <c r="I90" s="86"/>
      <c r="J90" s="15"/>
      <c r="K90" s="15"/>
    </row>
    <row r="91" spans="1:26" x14ac:dyDescent="0.45">
      <c r="B91" s="3"/>
      <c r="C91" s="3"/>
      <c r="D91" s="43"/>
      <c r="E91" s="85"/>
      <c r="F91" s="55"/>
      <c r="G91" s="43"/>
      <c r="H91" s="43"/>
      <c r="I91" s="86"/>
      <c r="J91" s="15"/>
      <c r="K91" s="15"/>
    </row>
    <row r="92" spans="1:26" x14ac:dyDescent="0.45">
      <c r="B92" s="3"/>
      <c r="C92" s="3"/>
      <c r="D92" s="43"/>
      <c r="E92" s="85"/>
      <c r="F92" s="55"/>
      <c r="G92" s="43"/>
      <c r="H92" s="43"/>
      <c r="I92" s="86"/>
      <c r="J92" s="15"/>
      <c r="K92" s="15"/>
    </row>
    <row r="93" spans="1:26" x14ac:dyDescent="0.45">
      <c r="B93" s="3"/>
      <c r="C93" s="54"/>
      <c r="D93" s="43"/>
      <c r="E93" s="85"/>
      <c r="F93" s="54"/>
      <c r="G93" s="43"/>
      <c r="H93" s="43"/>
      <c r="I93" s="86"/>
      <c r="J93" s="15"/>
      <c r="K93" s="15"/>
    </row>
    <row r="94" spans="1:26" x14ac:dyDescent="0.45">
      <c r="B94" s="3"/>
      <c r="C94" s="54"/>
      <c r="D94" s="43"/>
      <c r="E94" s="85"/>
      <c r="F94" s="54"/>
      <c r="G94" s="43"/>
      <c r="H94" s="43"/>
      <c r="I94" s="86"/>
      <c r="J94" s="15"/>
      <c r="K94" s="15"/>
    </row>
    <row r="95" spans="1:26" x14ac:dyDescent="0.45">
      <c r="B95" s="3"/>
      <c r="C95" s="54"/>
      <c r="D95" s="43"/>
      <c r="E95" s="85"/>
      <c r="F95" s="54"/>
      <c r="G95" s="43"/>
      <c r="H95" s="43"/>
      <c r="I95" s="86"/>
    </row>
    <row r="96" spans="1:26" x14ac:dyDescent="0.45">
      <c r="B96" s="3"/>
      <c r="C96" s="54"/>
      <c r="D96" s="43"/>
      <c r="E96" s="85"/>
      <c r="F96" s="3"/>
      <c r="G96" s="43"/>
      <c r="H96" s="43"/>
      <c r="I96" s="86"/>
    </row>
    <row r="97" spans="2:9" x14ac:dyDescent="0.45">
      <c r="B97" s="3"/>
      <c r="C97" s="54"/>
      <c r="D97" s="43"/>
      <c r="E97" s="85"/>
      <c r="F97" s="3"/>
      <c r="G97" s="43"/>
      <c r="H97" s="43"/>
      <c r="I97" s="86"/>
    </row>
    <row r="98" spans="2:9" x14ac:dyDescent="0.45">
      <c r="B98" s="3"/>
      <c r="C98" s="54"/>
      <c r="D98" s="43"/>
      <c r="E98" s="85"/>
      <c r="F98" s="3"/>
      <c r="G98" s="43"/>
      <c r="H98" s="43"/>
      <c r="I98" s="86"/>
    </row>
    <row r="99" spans="2:9" x14ac:dyDescent="0.45">
      <c r="B99" s="3"/>
      <c r="C99" s="54"/>
      <c r="D99" s="54"/>
      <c r="E99" s="3"/>
      <c r="F99" s="3"/>
      <c r="G99" s="43"/>
      <c r="H99" s="43"/>
      <c r="I99" s="86"/>
    </row>
    <row r="100" spans="2:9" x14ac:dyDescent="0.45">
      <c r="B100" s="3"/>
      <c r="C100" s="54"/>
      <c r="D100" s="54"/>
      <c r="E100" s="3"/>
      <c r="F100" s="3"/>
      <c r="G100" s="43"/>
      <c r="H100" s="43"/>
      <c r="I100" s="86"/>
    </row>
    <row r="101" spans="2:9" x14ac:dyDescent="0.45">
      <c r="B101" s="3"/>
      <c r="C101" s="54"/>
      <c r="D101" s="54"/>
      <c r="E101" s="3"/>
      <c r="F101" s="3"/>
      <c r="G101" s="43"/>
      <c r="H101" s="43"/>
      <c r="I101" s="86"/>
    </row>
    <row r="102" spans="2:9" x14ac:dyDescent="0.45">
      <c r="B102" s="3"/>
      <c r="C102" s="54"/>
      <c r="D102" s="43"/>
      <c r="E102" s="85"/>
      <c r="F102" s="3"/>
      <c r="G102" s="43"/>
      <c r="H102" s="43"/>
      <c r="I102" s="86"/>
    </row>
    <row r="103" spans="2:9" x14ac:dyDescent="0.45">
      <c r="B103" s="3"/>
      <c r="C103" s="3"/>
      <c r="D103" s="43"/>
      <c r="E103" s="85"/>
      <c r="F103" s="3"/>
      <c r="G103" s="43"/>
      <c r="H103" s="43"/>
      <c r="I103" s="86"/>
    </row>
    <row r="104" spans="2:9" x14ac:dyDescent="0.45">
      <c r="B104" s="3"/>
      <c r="C104" s="3"/>
      <c r="D104" s="43"/>
      <c r="E104" s="85"/>
      <c r="F104" s="3"/>
      <c r="G104" s="43"/>
      <c r="H104" s="43"/>
      <c r="I104" s="86"/>
    </row>
    <row r="105" spans="2:9" x14ac:dyDescent="0.45">
      <c r="B105" s="3"/>
      <c r="C105" s="54"/>
      <c r="D105" s="43"/>
      <c r="E105" s="85"/>
      <c r="F105" s="3"/>
      <c r="G105" s="43"/>
      <c r="H105" s="43"/>
      <c r="I105" s="86"/>
    </row>
    <row r="106" spans="2:9" x14ac:dyDescent="0.45">
      <c r="B106" s="3"/>
      <c r="C106" s="54"/>
      <c r="D106" s="43"/>
      <c r="E106" s="85"/>
      <c r="F106" s="3"/>
      <c r="G106" s="43"/>
      <c r="H106" s="43"/>
      <c r="I106" s="86"/>
    </row>
    <row r="107" spans="2:9" x14ac:dyDescent="0.45">
      <c r="B107" s="3"/>
      <c r="C107" s="54"/>
      <c r="D107" s="43"/>
      <c r="E107" s="85"/>
      <c r="F107" s="3"/>
      <c r="G107" s="43"/>
      <c r="H107" s="43"/>
      <c r="I107" s="86"/>
    </row>
    <row r="108" spans="2:9" x14ac:dyDescent="0.45">
      <c r="B108" s="3"/>
      <c r="C108" s="54"/>
      <c r="D108" s="43"/>
      <c r="E108" s="85"/>
      <c r="F108" s="3"/>
      <c r="G108" s="43"/>
      <c r="H108" s="43"/>
      <c r="I108" s="86"/>
    </row>
    <row r="109" spans="2:9" x14ac:dyDescent="0.45">
      <c r="B109" s="3"/>
      <c r="C109" s="54"/>
      <c r="D109" s="43"/>
      <c r="E109" s="85"/>
      <c r="F109" s="3"/>
      <c r="G109" s="43"/>
      <c r="H109" s="43"/>
      <c r="I109" s="86"/>
    </row>
    <row r="110" spans="2:9" x14ac:dyDescent="0.45">
      <c r="B110" s="3"/>
      <c r="C110" s="54"/>
      <c r="D110" s="54"/>
      <c r="E110" s="3"/>
      <c r="F110" s="3"/>
      <c r="G110" s="43"/>
      <c r="H110" s="43"/>
      <c r="I110" s="2"/>
    </row>
    <row r="111" spans="2:9" x14ac:dyDescent="0.45">
      <c r="B111" s="3"/>
      <c r="C111" s="54"/>
      <c r="D111" s="54"/>
      <c r="E111" s="3"/>
      <c r="F111" s="3"/>
    </row>
    <row r="112" spans="2:9" x14ac:dyDescent="0.45">
      <c r="B112" s="3"/>
      <c r="C112" s="54"/>
      <c r="D112" s="54"/>
      <c r="E112" s="3"/>
      <c r="F112" s="3"/>
    </row>
    <row r="122" spans="4:4" x14ac:dyDescent="0.45">
      <c r="D122" s="49"/>
    </row>
    <row r="123" spans="4:4" x14ac:dyDescent="0.45">
      <c r="D123" s="49"/>
    </row>
  </sheetData>
  <mergeCells count="38">
    <mergeCell ref="K4:K5"/>
    <mergeCell ref="A1:C1"/>
    <mergeCell ref="AB1:AD1"/>
    <mergeCell ref="L3:Q3"/>
    <mergeCell ref="A4:B4"/>
    <mergeCell ref="C4:C5"/>
    <mergeCell ref="D4:D5"/>
    <mergeCell ref="E4:E5"/>
    <mergeCell ref="F4:F5"/>
    <mergeCell ref="H4:H5"/>
    <mergeCell ref="I4:I5"/>
    <mergeCell ref="J4:J5"/>
    <mergeCell ref="L2:T2"/>
    <mergeCell ref="L4:N4"/>
    <mergeCell ref="O4:Q4"/>
    <mergeCell ref="G4:G5"/>
    <mergeCell ref="AB4:AC4"/>
    <mergeCell ref="R3:T4"/>
    <mergeCell ref="U3:W4"/>
    <mergeCell ref="X3:Z4"/>
    <mergeCell ref="AM2:AU2"/>
    <mergeCell ref="AJ4:AJ5"/>
    <mergeCell ref="AK4:AK5"/>
    <mergeCell ref="AL4:AL5"/>
    <mergeCell ref="AI4:AI5"/>
    <mergeCell ref="AM3:AR3"/>
    <mergeCell ref="AF4:AF5"/>
    <mergeCell ref="AD4:AD5"/>
    <mergeCell ref="AE4:AE5"/>
    <mergeCell ref="AM4:AO4"/>
    <mergeCell ref="AP4:AR4"/>
    <mergeCell ref="AG4:AG5"/>
    <mergeCell ref="AH4:AH5"/>
    <mergeCell ref="AV2:BA2"/>
    <mergeCell ref="AS3:AU4"/>
    <mergeCell ref="AV3:AX4"/>
    <mergeCell ref="AY3:BA4"/>
    <mergeCell ref="U2:Z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d6-3</vt:lpstr>
      <vt:lpstr>d9-6</vt:lpstr>
    </vt:vector>
  </TitlesOfParts>
  <Company>UMC St Radboud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</dc:creator>
  <cp:lastModifiedBy>BW</cp:lastModifiedBy>
  <dcterms:created xsi:type="dcterms:W3CDTF">2014-10-07T09:43:27Z</dcterms:created>
  <dcterms:modified xsi:type="dcterms:W3CDTF">2018-07-08T22:09:14Z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