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Date</t>
        </is>
      </c>
      <c r="C1" s="1" t="inlineStr">
        <is>
          <t>Name</t>
        </is>
      </c>
      <c r="D1" s="1" t="inlineStr">
        <is>
          <t>Article Link</t>
        </is>
      </c>
      <c r="E1" s="1" t="inlineStr">
        <is>
          <t>Twitter Handle</t>
        </is>
      </c>
      <c r="F1" s="1" t="inlineStr">
        <is>
          <t>MM Tweet</t>
        </is>
      </c>
      <c r="G1" s="1" t="inlineStr">
        <is>
          <t>link_article</t>
        </is>
      </c>
      <c r="H1" s="1" t="inlineStr">
        <is>
          <t>link_handle</t>
        </is>
      </c>
      <c r="I1" s="1" t="inlineStr">
        <is>
          <t>link_tweet</t>
        </is>
      </c>
    </row>
    <row r="2">
      <c r="A2" t="n">
        <v>1</v>
      </c>
      <c r="B2" t="inlineStr">
        <is>
          <t>Oct 21, 2019</t>
        </is>
      </c>
      <c r="C2" t="inlineStr">
        <is>
          <t>Dr. Keiko Nomura</t>
        </is>
      </c>
      <c r="D2" t="inlineStr">
        <is>
          <t>Scientific Reports</t>
        </is>
      </c>
      <c r="E2" t="inlineStr">
        <is>
          <t>@Keiko_geo</t>
        </is>
      </c>
      <c r="F2" t="inlineStr">
        <is>
          <t>Nomura 2019</t>
        </is>
      </c>
      <c r="G2">
        <f>HYPERLINK("https://www.nature.com/articles/s41598-019-48443-3","https://www.nature.com/articles/s41598-019-48443-3")</f>
        <v/>
      </c>
      <c r="H2">
        <f>HYPERLINK("http://www.twitter.com/Keiko_geo","http://www.twitter.com/Keiko_geo")</f>
        <v/>
      </c>
      <c r="I2">
        <f>HYPERLINK("https://twitter.com/LadiesOfLandsat/status/1186296231892533249?s=20","https://twitter.com/LadiesOfLandsat/status/1186296231892533249?s=20")</f>
        <v/>
      </c>
    </row>
    <row r="3">
      <c r="A3" t="n">
        <v>2</v>
      </c>
      <c r="B3" t="inlineStr">
        <is>
          <t>Oct 28, 2019</t>
        </is>
      </c>
      <c r="C3" t="inlineStr">
        <is>
          <t>Dr. Catherine Nakalembe</t>
        </is>
      </c>
      <c r="D3" t="inlineStr">
        <is>
          <t>Natural Hazards</t>
        </is>
      </c>
      <c r="E3" t="inlineStr">
        <is>
          <t>@CLNakalembe</t>
        </is>
      </c>
      <c r="F3" t="inlineStr">
        <is>
          <t>Nakalembe 2019</t>
        </is>
      </c>
      <c r="G3">
        <f>HYPERLINK("https://link.springer.com/article/10.1007/s11069-017-3106-x","https://link.springer.com/article/10.1007/s11069-017-3106-x")</f>
        <v/>
      </c>
      <c r="H3">
        <f>HYPERLINK("http://www.twitter.com/CLNakalembe","http://www.twitter.com/CLNakalembe")</f>
        <v/>
      </c>
      <c r="I3">
        <f>HYPERLINK("https://twitter.com/LadiesOfLandsat/status/1188832795201720322?s=20","https://twitter.com/LadiesOfLandsat/status/1188832795201720322?s=20")</f>
        <v/>
      </c>
    </row>
    <row r="4">
      <c r="A4" t="n">
        <v>3</v>
      </c>
      <c r="B4" t="inlineStr">
        <is>
          <t>Nov 4, 2019</t>
        </is>
      </c>
      <c r="C4" t="inlineStr">
        <is>
          <t>Dr. Mary Henry and Dr. Jessica McCarty</t>
        </is>
      </c>
      <c r="D4" t="inlineStr">
        <is>
          <t>Remote Sensing</t>
        </is>
      </c>
      <c r="E4" t="inlineStr">
        <is>
          <t>@MaryHenryGEO and @jmccarty_geo</t>
        </is>
      </c>
      <c r="F4" t="inlineStr">
        <is>
          <t>Henry 2019</t>
        </is>
      </c>
      <c r="G4">
        <f>HYPERLINK("https://www.mdpi.com/2072-4292/11/2/104/htm","https://www.mdpi.com/2072-4292/11/2/104/htm")</f>
        <v/>
      </c>
      <c r="H4">
        <f>HYPERLINK("http://www.twitter.com/MaryHenryGEO","http://www.twitter.com/MaryHenryGEO")</f>
        <v/>
      </c>
      <c r="I4">
        <f>HYPERLINK("https://twitter.com/LadiesOfLandsat/status/1191384611114422273?s=20","https://twitter.com/LadiesOfLandsat/status/1191384611114422273?s=20")</f>
        <v/>
      </c>
    </row>
    <row r="5">
      <c r="A5" t="n">
        <v>4</v>
      </c>
      <c r="B5" t="inlineStr">
        <is>
          <t>Nov 11, 2019</t>
        </is>
      </c>
      <c r="C5" t="inlineStr">
        <is>
          <t>Sherrie Wang</t>
        </is>
      </c>
      <c r="D5" t="inlineStr">
        <is>
          <t>Remote Sensing of Environment</t>
        </is>
      </c>
      <c r="E5" t="inlineStr">
        <is>
          <t>@sherwang</t>
        </is>
      </c>
      <c r="F5" t="inlineStr">
        <is>
          <t>Wang 2019</t>
        </is>
      </c>
      <c r="G5">
        <f>HYPERLINK("https://www.sciencedirect.com/science/article/abs/pii/S0034425718305790","https://www.sciencedirect.com/science/article/abs/pii/S0034425718305790")</f>
        <v/>
      </c>
      <c r="H5">
        <f>HYPERLINK("http://www.twitter.com/sherwang","http://www.twitter.com/sherwang")</f>
        <v/>
      </c>
      <c r="I5">
        <f>HYPERLINK("https://twitter.com/LadiesOfLandsat/status/1193921377474097154?s=20","https://twitter.com/LadiesOfLandsat/status/1193921377474097154?s=20")</f>
        <v/>
      </c>
    </row>
    <row r="6">
      <c r="A6" t="n">
        <v>5</v>
      </c>
      <c r="B6" t="inlineStr">
        <is>
          <t>Nov 18, 2019</t>
        </is>
      </c>
      <c r="C6" t="inlineStr">
        <is>
          <t>Dr. Michelle Kalamandeen</t>
        </is>
      </c>
      <c r="D6" t="inlineStr">
        <is>
          <t>Scientific Reports</t>
        </is>
      </c>
      <c r="E6" t="inlineStr">
        <is>
          <t>@Earth2Mika</t>
        </is>
      </c>
      <c r="F6" t="inlineStr">
        <is>
          <t>Kalamandeen 2018</t>
        </is>
      </c>
      <c r="G6">
        <f>HYPERLINK("https://www.nature.com/articles/s41598-018-19358-2","https://www.nature.com/articles/s41598-018-19358-2")</f>
        <v/>
      </c>
      <c r="H6">
        <f>HYPERLINK("http://www.twitter.com/Earth2Mika","http://www.twitter.com/Earth2Mika")</f>
        <v/>
      </c>
      <c r="I6">
        <f>HYPERLINK("https://twitter.com/LadiesOfLandsat/status/1196458378148679680?s=20","https://twitter.com/LadiesOfLandsat/status/1196458378148679680?s=20")</f>
        <v/>
      </c>
    </row>
    <row r="7">
      <c r="A7" t="n">
        <v>6</v>
      </c>
      <c r="B7" t="inlineStr">
        <is>
          <t>Nov 25, 2019</t>
        </is>
      </c>
      <c r="C7" t="inlineStr">
        <is>
          <t>Dr. Jody Vogeler</t>
        </is>
      </c>
      <c r="D7" t="inlineStr">
        <is>
          <t>Remote Sensing of Environment</t>
        </is>
      </c>
      <c r="E7" t="inlineStr">
        <is>
          <t>@JodyVogeler</t>
        </is>
      </c>
      <c r="F7" t="inlineStr">
        <is>
          <t>Vogeler 2018</t>
        </is>
      </c>
      <c r="G7">
        <f>HYPERLINK("https://www.sciencedirect.com/science/article/abs/pii/S0034425718300579?via%3Dihub","https://www.sciencedirect.com/science/article/abs/pii/S0034425718300579?via%3Dihub")</f>
        <v/>
      </c>
      <c r="H7">
        <f>HYPERLINK("http://www.twitter.com/JodyVogeler","http://www.twitter.com/JodyVogeler")</f>
        <v/>
      </c>
      <c r="I7">
        <f>HYPERLINK("https://twitter.com/LadiesOfLandsat/status/1198994866354741251?s=20","https://twitter.com/LadiesOfLandsat/status/1198994866354741251?s=20")</f>
        <v/>
      </c>
    </row>
    <row r="8">
      <c r="A8" t="n">
        <v>7</v>
      </c>
      <c r="B8" t="inlineStr">
        <is>
          <t>Dec 2, 2019</t>
        </is>
      </c>
      <c r="C8" t="inlineStr">
        <is>
          <t>Dr. Temilola Fatoyinbo</t>
        </is>
      </c>
      <c r="D8" t="inlineStr">
        <is>
          <t>Environmental Research Letters</t>
        </is>
      </c>
      <c r="E8" t="inlineStr">
        <is>
          <t>@EarthToLola</t>
        </is>
      </c>
      <c r="F8" t="inlineStr">
        <is>
          <t>Fatoyinbo 2018</t>
        </is>
      </c>
      <c r="G8">
        <f>HYPERLINK("https://iopscience.iop.org/article/10.1088/1748-9326/aa9f03/meta","https://iopscience.iop.org/article/10.1088/1748-9326/aa9f03/meta")</f>
        <v/>
      </c>
      <c r="H8">
        <f>HYPERLINK("http://www.twitter.com/EarthToLola","http://www.twitter.com/EarthToLola")</f>
        <v/>
      </c>
      <c r="I8">
        <f>HYPERLINK("/ladiesoflandsat/LOLManuscriptMonday/blob/main","/ladiesoflandsat/LOLManuscriptMonday/blob/main")</f>
        <v/>
      </c>
    </row>
    <row r="9">
      <c r="A9" t="n">
        <v>8</v>
      </c>
      <c r="B9" t="inlineStr">
        <is>
          <t>Dec 9, 2019</t>
        </is>
      </c>
      <c r="C9" t="inlineStr">
        <is>
          <t>Dr. Brianna R. Pagán</t>
        </is>
      </c>
      <c r="D9" t="inlineStr">
        <is>
          <t>Remote Sensing</t>
        </is>
      </c>
      <c r="E9" t="inlineStr">
        <is>
          <t>@Brianna_R_Pagan</t>
        </is>
      </c>
      <c r="F9" t="inlineStr">
        <is>
          <t>Pagán 2019</t>
        </is>
      </c>
      <c r="G9">
        <f>HYPERLINK("https://www.mdpi.com/2072-4292/11/4/413","https://www.mdpi.com/2072-4292/11/4/413")</f>
        <v/>
      </c>
      <c r="H9">
        <f>HYPERLINK("http://www.twitter.com/Brianna_R_Pagan","http://www.twitter.com/Brianna_R_Pagan")</f>
        <v/>
      </c>
      <c r="I9">
        <f>HYPERLINK("https://twitter.com/LadiesOfLandsat/status/1204068397614542849?s=20","https://twitter.com/LadiesOfLandsat/status/1204068397614542849?s=20")</f>
        <v/>
      </c>
    </row>
    <row r="10">
      <c r="A10" t="n">
        <v>9</v>
      </c>
      <c r="B10" t="inlineStr">
        <is>
          <t>Dec 16, 2019</t>
        </is>
      </c>
      <c r="C10" t="inlineStr">
        <is>
          <t>Susan M. Kotikot</t>
        </is>
      </c>
      <c r="D10" t="inlineStr">
        <is>
          <t>Remote Sensing</t>
        </is>
      </c>
      <c r="E10" t="inlineStr"/>
      <c r="F10" t="inlineStr">
        <is>
          <t>Kotikot 2020</t>
        </is>
      </c>
      <c r="G10">
        <f>HYPERLINK("https://www.sciencedirect.com/science/article/pii/S0303243418309899","https://www.sciencedirect.com/science/article/pii/S0303243418309899")</f>
        <v/>
      </c>
      <c r="H10">
        <f>HYPERLINK("/ladiesoflandsat/LOLManuscriptMonday/blob/main","/ladiesoflandsat/LOLManuscriptMonday/blob/main")</f>
        <v/>
      </c>
      <c r="I10">
        <f>HYPERLINK("https://twitter.com/LadiesOfLandsat/status/1206605259755401218?s=20","https://twitter.com/LadiesOfLandsat/status/1206605259755401218?s=20")</f>
        <v/>
      </c>
    </row>
    <row r="11">
      <c r="A11" t="n">
        <v>10</v>
      </c>
      <c r="B11" t="inlineStr">
        <is>
          <t>Dec 23, 2019</t>
        </is>
      </c>
      <c r="C11" t="inlineStr">
        <is>
          <t>Tianjia Liu</t>
        </is>
      </c>
      <c r="D11" t="inlineStr">
        <is>
          <t>Environmental Research Communications</t>
        </is>
      </c>
      <c r="E11" t="inlineStr">
        <is>
          <t>@TheRealPyroTina</t>
        </is>
      </c>
      <c r="F11" t="inlineStr">
        <is>
          <t>Liu 2019</t>
        </is>
      </c>
      <c r="G11">
        <f>HYPERLINK("https://iopscience.iop.org/article/10.1088/2515-7620/ab056c","https://iopscience.iop.org/article/10.1088/2515-7620/ab056c")</f>
        <v/>
      </c>
      <c r="H11">
        <f>HYPERLINK("http://www.twitter.com/TheRealPyroTina","http://www.twitter.com/TheRealPyroTina")</f>
        <v/>
      </c>
      <c r="I11">
        <f>HYPERLINK("https://twitter.com/LadiesOfLandsat/status/1209248987498369024?s=20","https://twitter.com/LadiesOfLandsat/status/1209248987498369024?s=20")</f>
        <v/>
      </c>
    </row>
    <row r="12">
      <c r="A12" t="n">
        <v>11</v>
      </c>
      <c r="B12" t="inlineStr">
        <is>
          <t>Dec 30, 2019</t>
        </is>
      </c>
      <c r="C12" t="inlineStr">
        <is>
          <t>Jen Hirdman</t>
        </is>
      </c>
      <c r="D12" t="inlineStr">
        <is>
          <t>Remote Sensing</t>
        </is>
      </c>
      <c r="E12" t="inlineStr">
        <is>
          <t>@JNHird</t>
        </is>
      </c>
      <c r="F12" t="inlineStr">
        <is>
          <t>Hird 2017</t>
        </is>
      </c>
      <c r="G12">
        <f>HYPERLINK("https://www.mdpi.com/2072-4292/9/12/1315/htm","https://www.mdpi.com/2072-4292/9/12/1315/htm")</f>
        <v/>
      </c>
      <c r="H12">
        <f>HYPERLINK("http://www.twitter.com/JNHird","http://www.twitter.com/JNHird")</f>
        <v/>
      </c>
      <c r="I12">
        <f>HYPERLINK("https://twitter.com/LadiesOfLandsat/status/1211678631279374336?s=20","https://twitter.com/LadiesOfLandsat/status/1211678631279374336?s=20")</f>
        <v/>
      </c>
    </row>
    <row r="13">
      <c r="A13" t="n">
        <v>12</v>
      </c>
      <c r="B13" t="inlineStr">
        <is>
          <t>Jan 6, 2020</t>
        </is>
      </c>
      <c r="C13" t="inlineStr">
        <is>
          <t>Dr. Maryam Pourshamsi</t>
        </is>
      </c>
      <c r="D13" t="inlineStr">
        <is>
          <t>IEEE Journal of Selected Topics in Applied Earth Observations and Remote Sensing</t>
        </is>
      </c>
      <c r="E13" t="inlineStr">
        <is>
          <t>@marpourshamsi</t>
        </is>
      </c>
      <c r="F13" t="inlineStr">
        <is>
          <t>Pourshamsi 2018</t>
        </is>
      </c>
      <c r="G13">
        <f>HYPERLINK("https://ieeexplore.ieee.org/abstract/document/8469014","https://ieeexplore.ieee.org/abstract/document/8469014")</f>
        <v/>
      </c>
      <c r="H13">
        <f>HYPERLINK("http://www.twitter.com/marpourshamsi","http://www.twitter.com/marpourshamsi")</f>
        <v/>
      </c>
      <c r="I13">
        <f>HYPERLINK("https://twitter.com/LadiesOfLandsat/status/1214215096098021377?s=20","https://twitter.com/LadiesOfLandsat/status/1214215096098021377?s=20")</f>
        <v/>
      </c>
    </row>
    <row r="14">
      <c r="A14" t="n">
        <v>13</v>
      </c>
      <c r="B14" t="inlineStr">
        <is>
          <t>Jan 13, 2020</t>
        </is>
      </c>
      <c r="C14" t="inlineStr">
        <is>
          <t>Dr. Beth Tellman</t>
        </is>
      </c>
      <c r="D14" t="inlineStr">
        <is>
          <t>Nature Sustainability</t>
        </is>
      </c>
      <c r="E14" t="inlineStr">
        <is>
          <t>@pazjusticiavida</t>
        </is>
      </c>
      <c r="F14" t="inlineStr">
        <is>
          <t>Tellman 2020</t>
        </is>
      </c>
      <c r="G14">
        <f>HYPERLINK("https://www.nature.com/articles/s41893-019-0457-1","https://www.nature.com/articles/s41893-019-0457-1")</f>
        <v/>
      </c>
      <c r="H14">
        <f>HYPERLINK("http://www.twitter.com/pazjusticiavida","http://www.twitter.com/pazjusticiavida")</f>
        <v/>
      </c>
      <c r="I14">
        <f>HYPERLINK("https://twitter.com/LadiesOfLandsat/status/1216755880877862918?s=20","https://twitter.com/LadiesOfLandsat/status/1216755880877862918?s=20")</f>
        <v/>
      </c>
    </row>
    <row r="15">
      <c r="A15" t="n">
        <v>14</v>
      </c>
      <c r="B15" t="inlineStr">
        <is>
          <t>Jan 20, 2020</t>
        </is>
      </c>
      <c r="C15" t="inlineStr">
        <is>
          <t>Andréa Puzzi Nicolau</t>
        </is>
      </c>
      <c r="D15" t="inlineStr">
        <is>
          <t>Environmental Research Letters</t>
        </is>
      </c>
      <c r="E15" t="inlineStr">
        <is>
          <t>@puzzinicolau</t>
        </is>
      </c>
      <c r="F15" t="inlineStr">
        <is>
          <t>Puzzi Nicolau 2019</t>
        </is>
      </c>
      <c r="G15">
        <f>HYPERLINK("https://iopscience.iop.org/article/10.1088/1748-9326/ab57c3","https://iopscience.iop.org/article/10.1088/1748-9326/ab57c3")</f>
        <v/>
      </c>
      <c r="H15">
        <f>HYPERLINK("http://www.twitter.com/puzzinicolau","http://www.twitter.com/puzzinicolau")</f>
        <v/>
      </c>
      <c r="I15">
        <f>HYPERLINK("https://twitter.com/LadiesOfLandsat/status/1219288915078799360?s=20","https://twitter.com/LadiesOfLandsat/status/1219288915078799360?s=20")</f>
        <v/>
      </c>
    </row>
    <row r="16">
      <c r="A16" t="n">
        <v>15</v>
      </c>
      <c r="B16" t="inlineStr">
        <is>
          <t>Jan 27, 2020</t>
        </is>
      </c>
      <c r="C16" t="inlineStr">
        <is>
          <t>Lillian Ndungu</t>
        </is>
      </c>
      <c r="D16" t="inlineStr">
        <is>
          <t>Frontiers in Environmental Science</t>
        </is>
      </c>
      <c r="E16" t="inlineStr">
        <is>
          <t>@lilianwangui</t>
        </is>
      </c>
      <c r="F16" t="inlineStr">
        <is>
          <t>Ndungu 2019</t>
        </is>
      </c>
      <c r="G16">
        <f>HYPERLINK("https://www.frontiersin.org/articles/10.3389/fenvs.2019.00187/full?&amp;utm_source=Email_to_authors_&amp;utm_medium=Email&amp;utm_content=T1_11.5e1_author&amp;utm_campaign=Email_publication&amp;field=&amp;journalName=Frontiers_in_Environmental_Science&amp;id=475659","https://www.frontiersin.org/articles/10.3389/fenvs.2019.00187/full?&amp;utm_source=Email_to_authors_&amp;utm_medium=Email&amp;utm_content=T1_11.5e1_author&amp;utm_campaign=Email_publication&amp;field=&amp;journalName=Frontiers_in_Environmental_Science&amp;id=475659")</f>
        <v/>
      </c>
      <c r="H16">
        <f>HYPERLINK("http://www.twitter.com/lilianwangui","http://www.twitter.com/lilianwangui")</f>
        <v/>
      </c>
      <c r="I16">
        <f>HYPERLINK("https://twitter.com/LadiesOfLandsat/status/1221826465593004033?s=20","https://twitter.com/LadiesOfLandsat/status/1221826465593004033?s=20")</f>
        <v/>
      </c>
    </row>
    <row r="17">
      <c r="A17" t="n">
        <v>16</v>
      </c>
      <c r="B17" t="inlineStr">
        <is>
          <t>Feb 3, 2020</t>
        </is>
      </c>
      <c r="C17" t="inlineStr">
        <is>
          <t>Kelsey Herndon</t>
        </is>
      </c>
      <c r="D17" t="inlineStr">
        <is>
          <t>Sensors</t>
        </is>
      </c>
      <c r="E17" t="inlineStr">
        <is>
          <t>@KEHerndon</t>
        </is>
      </c>
      <c r="F17" t="inlineStr">
        <is>
          <t>Herndon 2020</t>
        </is>
      </c>
      <c r="G17">
        <f>HYPERLINK("https://www.mdpi.com/1424-8220/20/2/431","https://www.mdpi.com/1424-8220/20/2/431")</f>
        <v/>
      </c>
      <c r="H17">
        <f>HYPERLINK("http://www.twitter.com/KEHerndon","http://www.twitter.com/KEHerndon")</f>
        <v/>
      </c>
      <c r="I17">
        <f>HYPERLINK("https://twitter.com/LadiesOfLandsat/status/1224362311894343682?s=20","https://twitter.com/LadiesOfLandsat/status/1224362311894343682?s=20")</f>
        <v/>
      </c>
    </row>
    <row r="18">
      <c r="A18" t="n">
        <v>17</v>
      </c>
      <c r="B18" t="inlineStr">
        <is>
          <t>Feb 10, 2020</t>
        </is>
      </c>
      <c r="C18" t="inlineStr">
        <is>
          <t>Enass Said Al-Kharusi</t>
        </is>
      </c>
      <c r="D18" t="inlineStr">
        <is>
          <t>Remote Sensing</t>
        </is>
      </c>
      <c r="E18" t="inlineStr">
        <is>
          <t>@SaidEnass</t>
        </is>
      </c>
      <c r="F18" t="inlineStr">
        <is>
          <t>Al-Kharusi 2020</t>
        </is>
      </c>
      <c r="G18">
        <f>HYPERLINK("https://www.mdpi.com/2072-4292/12/1/157/htm","https://www.mdpi.com/2072-4292/12/1/157/htm")</f>
        <v/>
      </c>
      <c r="H18">
        <f>HYPERLINK("http://www.twitter.com/SaidEnass","http://www.twitter.com/SaidEnass")</f>
        <v/>
      </c>
      <c r="I18">
        <f>HYPERLINK("https://twitter.com/LadiesOfLandsat/status/1226898687584096256?s=20","https://twitter.com/LadiesOfLandsat/status/1226898687584096256?s=20")</f>
        <v/>
      </c>
    </row>
    <row r="19">
      <c r="A19" t="n">
        <v>18</v>
      </c>
      <c r="B19" t="inlineStr">
        <is>
          <t>Feb 17, 2020</t>
        </is>
      </c>
      <c r="C19" t="inlineStr">
        <is>
          <t>Dr. Amy Neuenschwander</t>
        </is>
      </c>
      <c r="D19" t="inlineStr">
        <is>
          <t>Remote Sensing of Enviornment</t>
        </is>
      </c>
      <c r="E19" t="inlineStr">
        <is>
          <t>@longhornglam</t>
        </is>
      </c>
      <c r="F19" t="inlineStr">
        <is>
          <t>Neuenschwander 2019</t>
        </is>
      </c>
      <c r="G19">
        <f>HYPERLINK("https://www.sciencedirect.com/science/article/abs/pii/S0034425718305066?via%3Dihub","https://www.sciencedirect.com/science/article/abs/pii/S0034425718305066?via%3Dihub")</f>
        <v/>
      </c>
      <c r="H19">
        <f>HYPERLINK("http://www.twitter.com/longhornglam","http://www.twitter.com/longhornglam")</f>
        <v/>
      </c>
      <c r="I19">
        <f>HYPERLINK("https://twitter.com/LadiesOfLandsat/status/1229436472257843201?s=20","https://twitter.com/LadiesOfLandsat/status/1229436472257843201?s=20")</f>
        <v/>
      </c>
    </row>
    <row r="20">
      <c r="A20" t="n">
        <v>19</v>
      </c>
      <c r="B20" t="inlineStr">
        <is>
          <t>Feb 24, 2020</t>
        </is>
      </c>
      <c r="C20" t="inlineStr">
        <is>
          <t>Dr. Pinki Mondal</t>
        </is>
      </c>
      <c r="D20" t="inlineStr">
        <is>
          <t>Remote Sensing of Environment</t>
        </is>
      </c>
      <c r="E20" t="inlineStr">
        <is>
          <t>@environmondal</t>
        </is>
      </c>
      <c r="F20" t="inlineStr">
        <is>
          <t>Mondal 2020</t>
        </is>
      </c>
      <c r="G20">
        <f>HYPERLINK("https://www.sciencedirect.com/science/article/abs/pii/S0034425719306121","https://www.sciencedirect.com/science/article/abs/pii/S0034425719306121")</f>
        <v/>
      </c>
      <c r="H20">
        <f>HYPERLINK("http://www.twitter.com/environmondal","http://www.twitter.com/environmondal")</f>
        <v/>
      </c>
      <c r="I20">
        <f>HYPERLINK("https://twitter.com/LadiesOfLandsat/status/1231973907403505668?s=20","https://twitter.com/LadiesOfLandsat/status/1231973907403505668?s=20")</f>
        <v/>
      </c>
    </row>
    <row r="21">
      <c r="A21" t="n">
        <v>20</v>
      </c>
      <c r="B21" t="inlineStr">
        <is>
          <t>Mar 2, 2020</t>
        </is>
      </c>
      <c r="C21" t="inlineStr">
        <is>
          <t>Dr. Agnieszka Faulkner</t>
        </is>
      </c>
      <c r="D21" t="inlineStr">
        <is>
          <t>Remote Sensing</t>
        </is>
      </c>
      <c r="E21" t="inlineStr">
        <is>
          <t>@its__Agnes</t>
        </is>
      </c>
      <c r="F21" t="inlineStr">
        <is>
          <t>Faulkner 2019</t>
        </is>
      </c>
      <c r="G21">
        <f>HYPERLINK("https://www.mdpi.com/2072-4292/11/18/2132","https://www.mdpi.com/2072-4292/11/18/2132")</f>
        <v/>
      </c>
      <c r="H21">
        <f>HYPERLINK("http://www.twitter.com/its__Agnes","http://www.twitter.com/its__Agnes")</f>
        <v/>
      </c>
      <c r="I21">
        <f>HYPERLINK("https://twitter.com/LadiesOfLandsat/status/1234467231511318529?s=20","https://twitter.com/LadiesOfLandsat/status/1234467231511318529?s=20")</f>
        <v/>
      </c>
    </row>
    <row r="22">
      <c r="A22" t="n">
        <v>21</v>
      </c>
      <c r="B22" t="inlineStr">
        <is>
          <t>Mar 9, 2020</t>
        </is>
      </c>
      <c r="C22" t="inlineStr">
        <is>
          <t>Grace Koech</t>
        </is>
      </c>
      <c r="D22" t="inlineStr">
        <is>
          <t>Modeling Earth Systems and Environment</t>
        </is>
      </c>
      <c r="E22" t="inlineStr">
        <is>
          <t>@GraceKoech1</t>
        </is>
      </c>
      <c r="F22" t="inlineStr">
        <is>
          <t>Koech 2020</t>
        </is>
      </c>
      <c r="G22">
        <f>HYPERLINK("https://link.springer.com/article/10.1007/s40808-019-00695-8","https://link.springer.com/article/10.1007/s40808-019-00695-8")</f>
        <v/>
      </c>
      <c r="H22">
        <f>HYPERLINK("http://www.twitter.com/GraceKoech1","http://www.twitter.com/GraceKoech1")</f>
        <v/>
      </c>
      <c r="I22">
        <f>HYPERLINK("https://twitter.com/LadiesOfLandsat/status/1237022923862540289?s=20","https://twitter.com/LadiesOfLandsat/status/1237022923862540289?s=20")</f>
        <v/>
      </c>
    </row>
    <row r="23">
      <c r="A23" t="n">
        <v>22</v>
      </c>
      <c r="B23" t="inlineStr">
        <is>
          <t>Mar 16, 2020</t>
        </is>
      </c>
      <c r="C23" t="inlineStr">
        <is>
          <t>Dr. Eleanor Stokes</t>
        </is>
      </c>
      <c r="D23" t="inlineStr">
        <is>
          <t>Remote Sensing of Environment</t>
        </is>
      </c>
      <c r="E23" t="inlineStr">
        <is>
          <t>@UrbanElla</t>
        </is>
      </c>
      <c r="F23" t="inlineStr">
        <is>
          <t>Stokes 2019</t>
        </is>
      </c>
      <c r="G23">
        <f>HYPERLINK("https://ieeexplore.ieee.org/abstract/document/8809074","https://ieeexplore.ieee.org/abstract/document/8809074")</f>
        <v/>
      </c>
      <c r="H23">
        <f>HYPERLINK("/ladiesoflandsat/LOLManuscriptMonday/blob/main/www.twitter.com/UrbanElla","/ladiesoflandsat/LOLManuscriptMonday/blob/main/www.twitter.com/UrbanElla")</f>
        <v/>
      </c>
      <c r="I23">
        <f>HYPERLINK("https://twitter.com/LadiesOfLandsat/status/1239562335158710272?s=20","https://twitter.com/LadiesOfLandsat/status/1239562335158710272?s=20")</f>
        <v/>
      </c>
    </row>
    <row r="24">
      <c r="A24" t="n">
        <v>23</v>
      </c>
      <c r="B24" t="inlineStr">
        <is>
          <t>Mar 23, 2020</t>
        </is>
      </c>
      <c r="C24" t="inlineStr">
        <is>
          <t>Africa Flores-Anderson</t>
        </is>
      </c>
      <c r="D24" t="inlineStr">
        <is>
          <t>Frontiers in Environmental Science</t>
        </is>
      </c>
      <c r="E24" t="inlineStr">
        <is>
          <t>@africa_science</t>
        </is>
      </c>
      <c r="F24" t="inlineStr">
        <is>
          <t>Flores-Anderson 2020</t>
        </is>
      </c>
      <c r="G24">
        <f>HYPERLINK("https://t.co/3ujzkMnVyZ?amp=1","https://t.co/3ujzkMnVyZ?amp=1")</f>
        <v/>
      </c>
      <c r="H24">
        <f>HYPERLINK("http://www.twitter.com/africa_science","http://www.twitter.com/africa_science")</f>
        <v/>
      </c>
      <c r="I24">
        <f>HYPERLINK("https://twitter.com/LadiesOfLandsat/status/1242073655611478019?s=20","https://twitter.com/LadiesOfLandsat/status/1242073655611478019?s=20")</f>
        <v/>
      </c>
    </row>
    <row r="25">
      <c r="A25" t="n">
        <v>24</v>
      </c>
      <c r="B25" t="inlineStr">
        <is>
          <t>Mar 30, 2020</t>
        </is>
      </c>
      <c r="C25" t="inlineStr">
        <is>
          <t>Amanda Weigel</t>
        </is>
      </c>
      <c r="D25" t="inlineStr">
        <is>
          <t>Earth Interactions</t>
        </is>
      </c>
      <c r="E25" t="inlineStr">
        <is>
          <t>@amweigelWX</t>
        </is>
      </c>
      <c r="F25" t="inlineStr">
        <is>
          <t>Weigel 2019</t>
        </is>
      </c>
      <c r="G25">
        <f>HYPERLINK("https://t.co/ad9psvbIne?amp=1","https://t.co/ad9psvbIne?amp=1")</f>
        <v/>
      </c>
      <c r="H25">
        <f>HYPERLINK("http://www.twitter.com/amweigelWX","http://www.twitter.com/amweigelWX")</f>
        <v/>
      </c>
      <c r="I25">
        <f>HYPERLINK("https://twitter.com/LadiesOfLandsat/status/1244635251361660931?s=20","https://twitter.com/LadiesOfLandsat/status/1244635251361660931?s=20")</f>
        <v/>
      </c>
    </row>
    <row r="26">
      <c r="A26" t="n">
        <v>25</v>
      </c>
      <c r="B26" t="inlineStr">
        <is>
          <t>Apr 6, 2020</t>
        </is>
      </c>
      <c r="C26" t="inlineStr">
        <is>
          <t>Dr. Nkeiruka Nneti Onyia</t>
        </is>
      </c>
      <c r="D26" t="inlineStr">
        <is>
          <t>Remote Sensing</t>
        </is>
      </c>
      <c r="E26" t="inlineStr">
        <is>
          <t>@NNkeiru</t>
        </is>
      </c>
      <c r="F26" t="inlineStr">
        <is>
          <t>Onyia 2018</t>
        </is>
      </c>
      <c r="G26">
        <f>HYPERLINK("https://www.mdpi.com/2072-4292/10/6/897/htm","https://www.mdpi.com/2072-4292/10/6/897/htm")</f>
        <v/>
      </c>
      <c r="H26">
        <f>HYPERLINK("http://www.twitter.com/NNkeiru","http://www.twitter.com/NNkeiru")</f>
        <v/>
      </c>
      <c r="I26">
        <f>HYPERLINK("https://twitter.com/LadiesOfLandsat/status/1247162029699485697?s=20","https://twitter.com/LadiesOfLandsat/status/1247162029699485697?s=20")</f>
        <v/>
      </c>
    </row>
    <row r="27">
      <c r="A27" t="n">
        <v>26</v>
      </c>
      <c r="B27" t="inlineStr">
        <is>
          <t>Apr 13, 2020</t>
        </is>
      </c>
      <c r="C27" t="inlineStr">
        <is>
          <t>Dr. Mika Tosca</t>
        </is>
      </c>
      <c r="D27" t="inlineStr">
        <is>
          <t>Remote Sensing</t>
        </is>
      </c>
      <c r="E27" t="inlineStr">
        <is>
          <t>@trans_icon_mika</t>
        </is>
      </c>
      <c r="F27" t="inlineStr">
        <is>
          <t>Tosca 2017</t>
        </is>
      </c>
      <c r="G27">
        <f>HYPERLINK("https://www.mdpi.com/2072-4292/9/7/674/htm","https://www.mdpi.com/2072-4292/9/7/674/htm")</f>
        <v/>
      </c>
      <c r="H27">
        <f>HYPERLINK("http://www.twitter.com/trans_icon_mika","http://www.twitter.com/trans_icon_mika")</f>
        <v/>
      </c>
      <c r="I27">
        <f>HYPERLINK("https://twitter.com/LadiesOfLandsat/status/1249717756691439622?s=20","https://twitter.com/LadiesOfLandsat/status/1249717756691439622?s=20")</f>
        <v/>
      </c>
    </row>
    <row r="28">
      <c r="A28" t="n">
        <v>27</v>
      </c>
      <c r="B28" t="inlineStr">
        <is>
          <t>Apr 20, 2020</t>
        </is>
      </c>
      <c r="C28" t="inlineStr">
        <is>
          <t>Dr. Gopika Suresh</t>
        </is>
      </c>
      <c r="D28" t="inlineStr">
        <is>
          <t>Remote Sensing Applications: Society and Environment</t>
        </is>
      </c>
      <c r="E28" t="inlineStr">
        <is>
          <t>@Go__pika</t>
        </is>
      </c>
      <c r="F28" t="inlineStr">
        <is>
          <t>Suresh 2017</t>
        </is>
      </c>
      <c r="G28">
        <f>HYPERLINK("https://www.sciencedirect.com/science/article/pii/S2352938516300817","https://www.sciencedirect.com/science/article/pii/S2352938516300817")</f>
        <v/>
      </c>
      <c r="H28">
        <f>HYPERLINK("http://www.twitter.com/Go__pika","http://www.twitter.com/Go__pika")</f>
        <v/>
      </c>
      <c r="I28">
        <f>HYPERLINK("https://twitter.com/LadiesOfLandsat/status/1252239576359473153?s=20","https://twitter.com/LadiesOfLandsat/status/1252239576359473153?s=20")</f>
        <v/>
      </c>
    </row>
    <row r="29">
      <c r="A29" t="n">
        <v>28</v>
      </c>
      <c r="B29" t="inlineStr">
        <is>
          <t>Apr 27, 2020</t>
        </is>
      </c>
      <c r="C29" t="inlineStr">
        <is>
          <t>Dr. Laura Dingle Robertson</t>
        </is>
      </c>
      <c r="D29" t="inlineStr">
        <is>
          <t>Wetlands</t>
        </is>
      </c>
      <c r="E29" t="inlineStr">
        <is>
          <t>@LDR1</t>
        </is>
      </c>
      <c r="F29" t="inlineStr">
        <is>
          <t>Dingle Robertson 2015</t>
        </is>
      </c>
      <c r="G29">
        <f>HYPERLINK("https://link.springer.com/article/10.1007/s13157-015-0696-5","https://link.springer.com/article/10.1007/s13157-015-0696-5")</f>
        <v/>
      </c>
      <c r="H29">
        <f>HYPERLINK("http://www.twitter.com/LDR1","http://www.twitter.com/LDR1")</f>
        <v/>
      </c>
      <c r="I29">
        <f>HYPERLINK("https://twitter.com/LadiesOfLandsat/status/1254750782156681216?s=20","https://twitter.com/LadiesOfLandsat/status/1254750782156681216?s=20")</f>
        <v/>
      </c>
    </row>
    <row r="30">
      <c r="A30" t="n">
        <v>29</v>
      </c>
      <c r="B30" t="inlineStr">
        <is>
          <t>May 4, 2020</t>
        </is>
      </c>
      <c r="C30" t="inlineStr">
        <is>
          <t>Phoebe Oduor</t>
        </is>
      </c>
      <c r="D30" t="inlineStr">
        <is>
          <t>Earth Science Satellite Applications</t>
        </is>
      </c>
      <c r="E30" t="inlineStr">
        <is>
          <t>@poduor24</t>
        </is>
      </c>
      <c r="F30" t="inlineStr">
        <is>
          <t>Oduor 2016</t>
        </is>
      </c>
      <c r="G30">
        <f>HYPERLINK("https://link.springer.com/chapter/10.1007/978-3-319-33438-7_4","https://link.springer.com/chapter/10.1007/978-3-319-33438-7_4")</f>
        <v/>
      </c>
      <c r="H30">
        <f>HYPERLINK("http://www.twitter.com/poduor24","http://www.twitter.com/poduor24")</f>
        <v/>
      </c>
      <c r="I30">
        <f>HYPERLINK("https://twitter.com/LadiesOfLandsat/status/1257309003589144577?s=20","https://twitter.com/LadiesOfLandsat/status/1257309003589144577?s=20")</f>
        <v/>
      </c>
    </row>
    <row r="31">
      <c r="A31" t="n">
        <v>30</v>
      </c>
      <c r="B31" t="inlineStr">
        <is>
          <t>May 11, 2020</t>
        </is>
      </c>
      <c r="C31" t="inlineStr">
        <is>
          <t>Jesslyn Brown</t>
        </is>
      </c>
      <c r="D31" t="inlineStr">
        <is>
          <t>Remote Sensing of Environment</t>
        </is>
      </c>
      <c r="E31" t="inlineStr">
        <is>
          <t>@jesslynbrown1</t>
        </is>
      </c>
      <c r="F31" t="inlineStr">
        <is>
          <t>Brown 2020</t>
        </is>
      </c>
      <c r="G31">
        <f>HYPERLINK("https://www.sciencedirect.com/science/article/pii/S003442571930375X?casa_token=szzPAhwc1boAAAAA:umiFz362PGCliUX5VXqoKtwuRUak3kEPLJ_4FdRA1QRkgt5t7TILF_njFrDE1ffHjqSvWiFlsPZe#bb0025","https://www.sciencedirect.com/science/article/pii/S003442571930375X?casa_token=szzPAhwc1boAAAAA:umiFz362PGCliUX5VXqoKtwuRUak3kEPLJ_4FdRA1QRkgt5t7TILF_njFrDE1ffHjqSvWiFlsPZe#bb0025")</f>
        <v/>
      </c>
      <c r="H31">
        <f>HYPERLINK("http://www.twitter.com/jesslynbrown1","http://www.twitter.com/jesslynbrown1")</f>
        <v/>
      </c>
      <c r="I31">
        <f>HYPERLINK("https://twitter.com/LadiesOfLandsat/status/1259840024260075522?s=20","https://twitter.com/LadiesOfLandsat/status/1259840024260075522?s=20")</f>
        <v/>
      </c>
    </row>
    <row r="32">
      <c r="A32" t="n">
        <v>31</v>
      </c>
      <c r="B32" t="inlineStr">
        <is>
          <t>May 18, 2020</t>
        </is>
      </c>
      <c r="C32" t="inlineStr">
        <is>
          <t>Dr. Harini Nagendra</t>
        </is>
      </c>
      <c r="D32" t="inlineStr">
        <is>
          <t>Journal of Land Use Science</t>
        </is>
      </c>
      <c r="E32" t="inlineStr">
        <is>
          <t>@HariniNagendra</t>
        </is>
      </c>
      <c r="F32" t="inlineStr">
        <is>
          <t>Nagendra 2019</t>
        </is>
      </c>
      <c r="G32">
        <f>HYPERLINK("https://www.tandfonline.com/eprint/GQEPFZWZHDFGRSUYI27T/full?target=10.1080/1747423X.2020.1720842","https://www.tandfonline.com/eprint/GQEPFZWZHDFGRSUYI27T/full?target=10.1080/1747423X.2020.1720842")</f>
        <v/>
      </c>
      <c r="H32">
        <f>HYPERLINK("http://www.twitter.com/HariniNagendra","http://www.twitter.com/HariniNagendra")</f>
        <v/>
      </c>
      <c r="I32">
        <f>HYPERLINK("https://twitter.com/LadiesOfLandsat/status/1262370358109319168?s=20","https://twitter.com/LadiesOfLandsat/status/1262370358109319168?s=20")</f>
        <v/>
      </c>
    </row>
    <row r="33">
      <c r="A33" t="n">
        <v>32</v>
      </c>
      <c r="B33" t="inlineStr">
        <is>
          <t>May 25, 2020</t>
        </is>
      </c>
      <c r="C33" t="inlineStr">
        <is>
          <t>Dr. Inga Jonkheere</t>
        </is>
      </c>
      <c r="D33" t="inlineStr">
        <is>
          <t>Hemispherical Photography in Forest Science: Theory, Methods, Applications</t>
        </is>
      </c>
      <c r="E33" t="inlineStr">
        <is>
          <t>@aingejo</t>
        </is>
      </c>
      <c r="F33" t="inlineStr">
        <is>
          <t>Jonkheere 2017</t>
        </is>
      </c>
      <c r="G33">
        <f>HYPERLINK("https://link.springer.com/chapter/10.1007/978-94-024-1098-3_5","https://link.springer.com/chapter/10.1007/978-94-024-1098-3_5")</f>
        <v/>
      </c>
      <c r="H33">
        <f>HYPERLINK("http://www.twitter.com/aingejo","http://www.twitter.com/aingejo")</f>
        <v/>
      </c>
      <c r="I33">
        <f>HYPERLINK("https://twitter.com/LadiesOfLandsat/status/1264939888731918338?s=20","https://twitter.com/LadiesOfLandsat/status/1264939888731918338?s=20")</f>
        <v/>
      </c>
    </row>
    <row r="34">
      <c r="A34" t="n">
        <v>33</v>
      </c>
      <c r="B34" t="inlineStr">
        <is>
          <t>Jun 1, 2020</t>
        </is>
      </c>
      <c r="C34" t="inlineStr">
        <is>
          <t>Radhika Bhargava</t>
        </is>
      </c>
      <c r="D34" t="inlineStr">
        <is>
          <t>Estuarine, Coastal and Shelf Science</t>
        </is>
      </c>
      <c r="E34" t="inlineStr">
        <is>
          <t>@radb06</t>
        </is>
      </c>
      <c r="F34" t="inlineStr">
        <is>
          <t>Bhargava 2021</t>
        </is>
      </c>
      <c r="G34">
        <f>HYPERLINK("https://www.sciencedirect.com/science/article/pii/S0272771419312272","https://www.sciencedirect.com/science/article/pii/S0272771419312272")</f>
        <v/>
      </c>
      <c r="H34">
        <f>HYPERLINK("http://www.twitter.com/radb06","http://www.twitter.com/radb06")</f>
        <v/>
      </c>
      <c r="I34">
        <f>HYPERLINK("https://twitter.com/LadiesOfLandsat/status/1267425288348209153?s=20","https://twitter.com/LadiesOfLandsat/status/1267425288348209153?s=20")</f>
        <v/>
      </c>
    </row>
    <row r="35">
      <c r="A35" t="n">
        <v>34</v>
      </c>
      <c r="B35" t="inlineStr">
        <is>
          <t>Jun 8, 2020</t>
        </is>
      </c>
      <c r="C35" t="inlineStr">
        <is>
          <t>Dr. Raha Hakimdavar</t>
        </is>
      </c>
      <c r="D35" t="inlineStr">
        <is>
          <t>Remote Sensing</t>
        </is>
      </c>
      <c r="E35" t="inlineStr">
        <is>
          <t>@RahaHakimdavar</t>
        </is>
      </c>
      <c r="F35" t="inlineStr">
        <is>
          <t>Hakimdavar 2020</t>
        </is>
      </c>
      <c r="G35">
        <f>HYPERLINK("https://www.mdpi.com/2072-4292/12/10/1634/htm","https://www.mdpi.com/2072-4292/12/10/1634/htm")</f>
        <v/>
      </c>
      <c r="H35">
        <f>HYPERLINK("http://www.twitter.com/RahaHakimdavar","http://www.twitter.com/RahaHakimdavar")</f>
        <v/>
      </c>
      <c r="I35">
        <f>HYPERLINK("https://twitter.com/LadiesOfLandsat/status/1269988629457309696?s=20","https://twitter.com/LadiesOfLandsat/status/1269988629457309696?s=20")</f>
        <v/>
      </c>
    </row>
    <row r="36">
      <c r="A36" t="n">
        <v>35</v>
      </c>
      <c r="B36" t="inlineStr">
        <is>
          <t>Jun 15, 2020</t>
        </is>
      </c>
      <c r="C36" t="inlineStr">
        <is>
          <t>Dr. Polyanna Da Conceição Bispo</t>
        </is>
      </c>
      <c r="D36" t="inlineStr">
        <is>
          <t>Remote Sensing of Environment</t>
        </is>
      </c>
      <c r="E36" t="inlineStr">
        <is>
          <t>@Polybispo</t>
        </is>
      </c>
      <c r="F36" t="inlineStr">
        <is>
          <t>Da Conceição Bispo 2019</t>
        </is>
      </c>
      <c r="G36">
        <f>HYPERLINK("https://www.sciencedirect.com/science/article/pii/S0034425719302068","https://www.sciencedirect.com/science/article/pii/S0034425719302068")</f>
        <v/>
      </c>
      <c r="H36">
        <f>HYPERLINK("http://www.twitter.com/Polybispo","http://www.twitter.com/Polybispo")</f>
        <v/>
      </c>
      <c r="I36">
        <f>HYPERLINK("https://twitter.com/LadiesOfLandsat/status/1272498748908875779?s=20","https://twitter.com/LadiesOfLandsat/status/1272498748908875779?s=20")</f>
        <v/>
      </c>
    </row>
    <row r="37">
      <c r="A37" t="n">
        <v>36</v>
      </c>
      <c r="B37" t="inlineStr">
        <is>
          <t>Jun 22, 2020</t>
        </is>
      </c>
      <c r="C37" t="inlineStr">
        <is>
          <t>Dr. Samiah Moustafa</t>
        </is>
      </c>
      <c r="D37" t="inlineStr">
        <is>
          <t>Remote Sensing of Environment</t>
        </is>
      </c>
      <c r="E37" t="inlineStr">
        <is>
          <t>@Samiahmou</t>
        </is>
      </c>
      <c r="F37" t="inlineStr">
        <is>
          <t>Moustafa 2017</t>
        </is>
      </c>
      <c r="G37">
        <f>HYPERLINK("https://www.sciencedirect.com/science/article/pii/S0034425717302304?casa_token=qfg_YdUDR5AAAAAA:V45udeiX2JpEX5mGoK_LvEmt9aZuFFm3aVbeIQ-BDkg-kif59QVy5bnJyWkybpeqCa6TUvqaMQdc","https://www.sciencedirect.com/science/article/pii/S0034425717302304?casa_token=qfg_YdUDR5AAAAAA:V45udeiX2JpEX5mGoK_LvEmt9aZuFFm3aVbeIQ-BDkg-kif59QVy5bnJyWkybpeqCa6TUvqaMQdc")</f>
        <v/>
      </c>
      <c r="H37">
        <f>HYPERLINK("http://www.twitter.com/Samiahmou","http://www.twitter.com/Samiahmou")</f>
        <v/>
      </c>
      <c r="I37">
        <f>HYPERLINK("https://twitter.com/LadiesOfLandsat/status/1275067675505381384?s=20","https://twitter.com/LadiesOfLandsat/status/1275067675505381384?s=20")</f>
        <v/>
      </c>
    </row>
    <row r="38">
      <c r="A38" t="n">
        <v>37</v>
      </c>
      <c r="B38" t="inlineStr">
        <is>
          <t>Jun 29, 2020</t>
        </is>
      </c>
      <c r="C38" t="inlineStr">
        <is>
          <t>Dr. Fabiola D. Yépez and Ana Lucrecia Rivera</t>
        </is>
      </c>
      <c r="D38" t="inlineStr">
        <is>
          <t>International Archives of the Photogrammetry, Remote Sensing and Spatial Information Sciences</t>
        </is>
      </c>
      <c r="E38" t="inlineStr">
        <is>
          <t>@fabiolayepez and @LucreciaRivera</t>
        </is>
      </c>
      <c r="F38" t="inlineStr">
        <is>
          <t>Yépez 2013</t>
        </is>
      </c>
      <c r="G38">
        <f>HYPERLINK("https://www.researchgate.net/publication/269923809_Assessing_hydrometeorological_impacts_with_terrestrial_and_aerial_Lidar_data_in_Monterrey_Mexico","https://www.researchgate.net/publication/269923809_Assessing_hydrometeorological_impacts_with_terrestrial_and_aerial_Lidar_data_in_Monterrey_Mexico")</f>
        <v/>
      </c>
      <c r="H38">
        <f>HYPERLINK("http://ww.twitter.com/fabiolayepez","http://ww.twitter.com/fabiolayepez")</f>
        <v/>
      </c>
      <c r="I38">
        <f>HYPERLINK("https://twitter.com/LadiesOfLandsat/status/1277604174583169032?s=20","https://twitter.com/LadiesOfLandsat/status/1277604174583169032?s=20")</f>
        <v/>
      </c>
    </row>
    <row r="39">
      <c r="A39" t="n">
        <v>38</v>
      </c>
      <c r="B39" t="inlineStr">
        <is>
          <t>Jul 6, 2020</t>
        </is>
      </c>
      <c r="C39" t="inlineStr">
        <is>
          <t>Dr. Michelle Stuhlmacher</t>
        </is>
      </c>
      <c r="D39" t="inlineStr">
        <is>
          <t>Land Use Policy</t>
        </is>
      </c>
      <c r="E39" t="inlineStr">
        <is>
          <t>@MFStuhlmacher</t>
        </is>
      </c>
      <c r="F39" t="inlineStr">
        <is>
          <t>Stuhlmacher 2020</t>
        </is>
      </c>
      <c r="G39">
        <f>HYPERLINK("https://www.sciencedirect.com/science/article/abs/pii/S026483771931244X?dgcid=author","https://www.sciencedirect.com/science/article/abs/pii/S026483771931244X?dgcid=author")</f>
        <v/>
      </c>
      <c r="H39">
        <f>HYPERLINK("http://www.twitter.com/MFStuhlmacher","http://www.twitter.com/MFStuhlmacher")</f>
        <v/>
      </c>
      <c r="I39">
        <f>HYPERLINK("https://twitter.com/LadiesOfLandsat/status/1280130815708585984?s=20","https://twitter.com/LadiesOfLandsat/status/1280130815708585984?s=20")</f>
        <v/>
      </c>
    </row>
    <row r="40">
      <c r="A40" t="n">
        <v>39</v>
      </c>
      <c r="B40" t="inlineStr">
        <is>
          <t>Jul 13, 2020</t>
        </is>
      </c>
      <c r="C40" t="inlineStr">
        <is>
          <t>Richa Marwaha</t>
        </is>
      </c>
      <c r="D40" t="inlineStr">
        <is>
          <t>Journal of Applied Remote Sensing</t>
        </is>
      </c>
      <c r="E40" t="inlineStr">
        <is>
          <t>@richa_marwaha</t>
        </is>
      </c>
      <c r="F40" t="inlineStr">
        <is>
          <t>Marwaha 2015</t>
        </is>
      </c>
      <c r="G40">
        <f>HYPERLINK("https://www.researchgate.net/profile/Anil_Kumar15/publication/288903888_Object-oriented_and_pixel-based_classification_approach_for_land_cover_using_airborne_long-wave_infrared_hyperspectral_data/links/5747c15508aef66a78b08168/Object-oriented-and-pixel-based-classification-approach-for-land-cover-using-airborne-long-wave-infrared-hyperspectral-data.pdf","https://www.researchgate.net/profile/Anil_Kumar15/publication/288903888_Object-oriented_and_pixel-based_classification_approach_for_land_cover_using_airborne_long-wave_infrared_hyperspectral_data/links/5747c15508aef66a78b08168/Object-oriented-and-pixel-based-classification-approach-for-land-cover-using-airborne-long-wave-infrared-hyperspectral-data.pdf")</f>
        <v/>
      </c>
      <c r="H40">
        <f>HYPERLINK("http://www.twitter.com/richa_marwaha","http://www.twitter.com/richa_marwaha")</f>
        <v/>
      </c>
      <c r="I40">
        <f>HYPERLINK("https://twitter.com/LadiesOfLandsat/status/1282673631672369153?s=20","https://twitter.com/LadiesOfLandsat/status/1282673631672369153?s=20")</f>
        <v/>
      </c>
    </row>
    <row r="41">
      <c r="A41" t="n">
        <v>40</v>
      </c>
      <c r="B41" t="inlineStr">
        <is>
          <t>Jul 20, 2020</t>
        </is>
      </c>
      <c r="C41" t="inlineStr">
        <is>
          <t>Meyra Fuentes and Dr. Koreen Millard</t>
        </is>
      </c>
      <c r="D41" t="inlineStr">
        <is>
          <t>GIScience &amp; Remote Sensing</t>
        </is>
      </c>
      <c r="E41" t="inlineStr">
        <is>
          <t>@MDelMal and @GeoKoreen</t>
        </is>
      </c>
      <c r="F41" t="inlineStr">
        <is>
          <t>Fuentes 2020</t>
        </is>
      </c>
      <c r="G41">
        <f>HYPERLINK("https://www.tandfonline.com/doi/abs/10.1080/15481603.2019.1695407","https://www.tandfonline.com/doi/abs/10.1080/15481603.2019.1695407")</f>
        <v/>
      </c>
      <c r="H41">
        <f>HYPERLINK("http://www.twitter.com/MDelMal","http://www.twitter.com/MDelMal")</f>
        <v/>
      </c>
      <c r="I41">
        <f>HYPERLINK("https://twitter.com/LadiesOfLandsat/status/1285201616799399937?s=20","https://twitter.com/LadiesOfLandsat/status/1285201616799399937?s=20")</f>
        <v/>
      </c>
    </row>
    <row r="42">
      <c r="A42" t="n">
        <v>41</v>
      </c>
      <c r="B42" t="inlineStr">
        <is>
          <t>Jul 27, 2020</t>
        </is>
      </c>
      <c r="C42" t="inlineStr">
        <is>
          <t>Dr. Apoorva Shastry</t>
        </is>
      </c>
      <c r="D42" t="inlineStr">
        <is>
          <t>Geophysical Research Letters</t>
        </is>
      </c>
      <c r="E42" t="inlineStr">
        <is>
          <t>@ApoorvaShastry</t>
        </is>
      </c>
      <c r="F42" t="inlineStr">
        <is>
          <t>Shastry 2020</t>
        </is>
      </c>
      <c r="G42">
        <f>HYPERLINK("https://agupubs.onlinelibrary.wiley.com/doi/abs/10.1029/2020GL088759","https://agupubs.onlinelibrary.wiley.com/doi/abs/10.1029/2020GL088759")</f>
        <v/>
      </c>
      <c r="H42">
        <f>HYPERLINK("http://www.twitter.com/ApoorvaShastry","http://www.twitter.com/ApoorvaShastry")</f>
        <v/>
      </c>
      <c r="I42">
        <f>HYPERLINK("https://twitter.com/LadiesOfLandsat/status/1287734212016197633?s=20","https://twitter.com/LadiesOfLandsat/status/1287734212016197633?s=20")</f>
        <v/>
      </c>
    </row>
    <row r="43">
      <c r="A43" t="n">
        <v>42</v>
      </c>
      <c r="B43" t="inlineStr">
        <is>
          <t>Aug 3, 2020</t>
        </is>
      </c>
      <c r="C43" t="inlineStr">
        <is>
          <t>Dr. Jill Deines</t>
        </is>
      </c>
      <c r="D43" t="inlineStr">
        <is>
          <t>Remote Sensing of Environment</t>
        </is>
      </c>
      <c r="E43" t="inlineStr">
        <is>
          <t>@JillDeines</t>
        </is>
      </c>
      <c r="F43" t="inlineStr">
        <is>
          <t>Deines 2019</t>
        </is>
      </c>
      <c r="G43">
        <f>HYPERLINK("https://www.researchgate.net/publication/336963711_Mapping_three_decades_of_annual_irrigation_across_the_US_High_Plains_Aquifer_using_Landsat_and_Google_Earth_Engine","https://www.researchgate.net/publication/336963711_Mapping_three_decades_of_annual_irrigation_across_the_US_High_Plains_Aquifer_using_Landsat_and_Google_Earth_Engine")</f>
        <v/>
      </c>
      <c r="H43">
        <f>HYPERLINK("http://www.twitter.com/JillDeines","http://www.twitter.com/JillDeines")</f>
        <v/>
      </c>
      <c r="I43">
        <f>HYPERLINK("https://twitter.com/LadiesOfLandsat/status/1290285282709954560?s=20","https://twitter.com/LadiesOfLandsat/status/1290285282709954560?s=20")</f>
        <v/>
      </c>
    </row>
    <row r="44">
      <c r="A44" t="n">
        <v>43</v>
      </c>
      <c r="B44" t="inlineStr">
        <is>
          <t>Aug 10, 2020</t>
        </is>
      </c>
      <c r="C44" t="inlineStr">
        <is>
          <t>Sheryl Reyes</t>
        </is>
      </c>
      <c r="D44" t="inlineStr">
        <is>
          <t>Sustainability</t>
        </is>
      </c>
      <c r="E44" t="inlineStr">
        <is>
          <t>@srcreyes</t>
        </is>
      </c>
      <c r="F44" t="inlineStr">
        <is>
          <t>Reyes 2020</t>
        </is>
      </c>
      <c r="G44">
        <f>HYPERLINK("https://collections.unu.edu/eserv/UNU:7745/sustainability-12-05656.pdf","https://collections.unu.edu/eserv/UNU:7745/sustainability-12-05656.pdf")</f>
        <v/>
      </c>
      <c r="H44">
        <f>HYPERLINK("http://www.twitter.com/srcreyes","http://www.twitter.com/srcreyes")</f>
        <v/>
      </c>
      <c r="I44">
        <f>HYPERLINK("https://twitter.com/LadiesOfLandsat/status/1292818193933893634?s=20","https://twitter.com/LadiesOfLandsat/status/1292818193933893634?s=20")</f>
        <v/>
      </c>
    </row>
    <row r="45">
      <c r="A45" t="n">
        <v>44</v>
      </c>
      <c r="B45" t="inlineStr">
        <is>
          <t>Aug 17, 2020</t>
        </is>
      </c>
      <c r="C45" t="inlineStr">
        <is>
          <t>Dr. Katarzyna Ewa Lewińska</t>
        </is>
      </c>
      <c r="D45" t="inlineStr">
        <is>
          <t>Remote Sensing of Environment</t>
        </is>
      </c>
      <c r="E45" t="inlineStr">
        <is>
          <t>@kelewinska</t>
        </is>
      </c>
      <c r="F45" t="inlineStr">
        <is>
          <t>Lewińska 2020</t>
        </is>
      </c>
      <c r="G45">
        <f>HYPERLINK("https://www.sciencedirect.com/science/article/pii/S0034425720303394?dgcid=author","https://www.sciencedirect.com/science/article/pii/S0034425720303394?dgcid=author")</f>
        <v/>
      </c>
      <c r="H45">
        <f>HYPERLINK("http://www.twitter.com/kelewinska","http://www.twitter.com/kelewinska")</f>
        <v/>
      </c>
      <c r="I45">
        <f>HYPERLINK("https://twitter.com/LadiesOfLandsat/status/1295360097711820802?s=20","https://twitter.com/LadiesOfLandsat/status/1295360097711820802?s=20")</f>
        <v/>
      </c>
    </row>
    <row r="46">
      <c r="A46" t="n">
        <v>45</v>
      </c>
      <c r="B46" t="inlineStr">
        <is>
          <t>Aug 24, 2020</t>
        </is>
      </c>
      <c r="C46" t="inlineStr">
        <is>
          <t>Agatha Czekajlo</t>
        </is>
      </c>
      <c r="D46" t="inlineStr">
        <is>
          <t>International Journal of Applied Earth Observation and Geoinformation</t>
        </is>
      </c>
      <c r="E46" t="inlineStr">
        <is>
          <t>@AgathaCzekajlo</t>
        </is>
      </c>
      <c r="F46" t="inlineStr">
        <is>
          <t>Czekajlo 2020</t>
        </is>
      </c>
      <c r="G46">
        <f>HYPERLINK("https://www.sciencedirect.com/science/article/pii/S0303243420302555?via%3Dihub","https://www.sciencedirect.com/science/article/pii/S0303243420302555?via%3Dihub")</f>
        <v/>
      </c>
      <c r="H46">
        <f>HYPERLINK("http://www.twitter.com/AgathaCzekajlo","http://www.twitter.com/AgathaCzekajlo")</f>
        <v/>
      </c>
      <c r="I46">
        <f>HYPERLINK("https://twitter.com/LadiesOfLandsat/status/1297877669749633025?s=20","https://twitter.com/LadiesOfLandsat/status/1297877669749633025?s=20")</f>
        <v/>
      </c>
    </row>
    <row r="47">
      <c r="A47" t="n">
        <v>46</v>
      </c>
      <c r="B47" t="inlineStr">
        <is>
          <t>Aug 31, 2020</t>
        </is>
      </c>
      <c r="C47" t="inlineStr">
        <is>
          <t>Dr. Carolina Monmany Garzia</t>
        </is>
      </c>
      <c r="D47" t="inlineStr">
        <is>
          <t>Journal of Arid Environments</t>
        </is>
      </c>
      <c r="E47" t="inlineStr">
        <is>
          <t>@CMonmanyGarzia</t>
        </is>
      </c>
      <c r="F47" t="inlineStr">
        <is>
          <t>Monmany Garzia 2015</t>
        </is>
      </c>
      <c r="G47">
        <f>HYPERLINK("https://www.sciencedirect.com/science/article/abs/pii/S0140196315001329","https://www.sciencedirect.com/science/article/abs/pii/S0140196315001329")</f>
        <v/>
      </c>
      <c r="H47">
        <f>HYPERLINK("http://www.twitter.com/CMonmanyGarzia","http://www.twitter.com/CMonmanyGarzia")</f>
        <v/>
      </c>
      <c r="I47">
        <f>HYPERLINK("https://twitter.com/LadiesOfLandsat/status/1300440451091230720?s=20","https://twitter.com/LadiesOfLandsat/status/1300440451091230720?s=20")</f>
        <v/>
      </c>
    </row>
    <row r="48">
      <c r="A48" t="n">
        <v>47</v>
      </c>
      <c r="B48" t="inlineStr">
        <is>
          <t>Sep 7, 2020</t>
        </is>
      </c>
      <c r="C48" t="inlineStr">
        <is>
          <t>Nimisha Wagle</t>
        </is>
      </c>
      <c r="D48" t="inlineStr">
        <is>
          <t>ISPRS International Journal of Geo-Information</t>
        </is>
      </c>
      <c r="E48" t="inlineStr">
        <is>
          <t>@Wagle1996</t>
        </is>
      </c>
      <c r="F48" t="inlineStr">
        <is>
          <t>Wagle 2020</t>
        </is>
      </c>
      <c r="G48">
        <f>HYPERLINK("https://www.mdpi.com/2220-9964/9/6/397/htm","https://www.mdpi.com/2220-9964/9/6/397/htm")</f>
        <v/>
      </c>
      <c r="H48">
        <f>HYPERLINK("http://www.twitter.com/Wagle1996","http://www.twitter.com/Wagle1996")</f>
        <v/>
      </c>
      <c r="I48">
        <f>HYPERLINK("https://twitter.com/LadiesOfLandsat/status/1303039646457368576?s=20","https://twitter.com/LadiesOfLandsat/status/1303039646457368576?s=20")</f>
        <v/>
      </c>
    </row>
    <row r="49">
      <c r="A49" t="n">
        <v>48</v>
      </c>
      <c r="B49" t="inlineStr">
        <is>
          <t>Sep 14, 2020</t>
        </is>
      </c>
      <c r="C49" t="inlineStr">
        <is>
          <t>Dr. Mirela Tulbure</t>
        </is>
      </c>
      <c r="D49" t="inlineStr">
        <is>
          <t>Remote Sensing of Environment</t>
        </is>
      </c>
      <c r="E49" t="inlineStr">
        <is>
          <t>@MirelaGTulbure</t>
        </is>
      </c>
      <c r="F49" t="inlineStr">
        <is>
          <t>Tulbure 2016</t>
        </is>
      </c>
      <c r="G49">
        <f>HYPERLINK("https://www.sciencedirect.com/science/article/pii/S0034425716300621","https://www.sciencedirect.com/science/article/pii/S0034425716300621")</f>
        <v/>
      </c>
      <c r="H49">
        <f>HYPERLINK("http://www.twitter.com/MirelaGTulbure","http://www.twitter.com/MirelaGTulbure")</f>
        <v/>
      </c>
      <c r="I49">
        <f>HYPERLINK("https://twitter.com/LadiesOfLandsat/status/1305505272350289920?s=20","https://twitter.com/LadiesOfLandsat/status/1305505272350289920?s=20")</f>
        <v/>
      </c>
    </row>
    <row r="50">
      <c r="A50" t="n">
        <v>49</v>
      </c>
      <c r="B50" t="inlineStr">
        <is>
          <t>Sep 21, 2020</t>
        </is>
      </c>
      <c r="C50" t="inlineStr">
        <is>
          <t>Dr. Gohar Ghazaryan</t>
        </is>
      </c>
      <c r="D50" t="inlineStr">
        <is>
          <t>GIScience &amp; Remote Sensing</t>
        </is>
      </c>
      <c r="E50" t="inlineStr">
        <is>
          <t>@ghazaryangohar</t>
        </is>
      </c>
      <c r="F50" t="inlineStr">
        <is>
          <t>Ghazaryan 2020</t>
        </is>
      </c>
      <c r="G50">
        <f>HYPERLINK("https://www.tandfonline.com/eprint/CVN9WHNHECREGFDQ8EGH/full?target=10.1080/15481603.2020.1778332","https://www.tandfonline.com/eprint/CVN9WHNHECREGFDQ8EGH/full?target=10.1080/15481603.2020.1778332")</f>
        <v/>
      </c>
      <c r="H50">
        <f>HYPERLINK("http://www.twitter.com/ghazaryangohar","http://www.twitter.com/ghazaryangohar")</f>
        <v/>
      </c>
      <c r="I50">
        <f>HYPERLINK("https://twitter.com/LadiesOfLandsat/status/1308029378081755136?s=20","https://twitter.com/LadiesOfLandsat/status/1308029378081755136?s=20")</f>
        <v/>
      </c>
    </row>
    <row r="51">
      <c r="A51" t="n">
        <v>50</v>
      </c>
      <c r="B51" t="inlineStr">
        <is>
          <t>Sep 28, 2020</t>
        </is>
      </c>
      <c r="C51" t="inlineStr">
        <is>
          <t>Sarah Banks and Dr. Koreen Millard</t>
        </is>
      </c>
      <c r="D51" t="inlineStr">
        <is>
          <t>Remote Sensing</t>
        </is>
      </c>
      <c r="E51" t="inlineStr">
        <is>
          <t>@SAR_ahBanks and @GeoKoreen</t>
        </is>
      </c>
      <c r="F51" t="inlineStr">
        <is>
          <t>Banks 2017</t>
        </is>
      </c>
      <c r="G51">
        <f>HYPERLINK("https://www.mdpi.com/2072-4292/9/12/1206","https://www.mdpi.com/2072-4292/9/12/1206")</f>
        <v/>
      </c>
      <c r="H51">
        <f>HYPERLINK("http://www.twitter.com/SAR_ahBanks","http://www.twitter.com/SAR_ahBanks")</f>
        <v/>
      </c>
      <c r="I51">
        <f>HYPERLINK("https://twitter.com/LadiesOfLandsat/status/1310565151767228419?s=20","https://twitter.com/LadiesOfLandsat/status/1310565151767228419?s=20")</f>
        <v/>
      </c>
    </row>
    <row r="52">
      <c r="A52" t="n">
        <v>51</v>
      </c>
      <c r="B52" t="inlineStr">
        <is>
          <t>Oct 5, 2020</t>
        </is>
      </c>
      <c r="C52" t="inlineStr">
        <is>
          <t>Karen Chen</t>
        </is>
      </c>
      <c r="D52" t="inlineStr">
        <is>
          <t>Remote Sensing of Environment</t>
        </is>
      </c>
      <c r="E52" t="inlineStr">
        <is>
          <t>@THKarenChen</t>
        </is>
      </c>
      <c r="F52" t="inlineStr">
        <is>
          <t>Chen 2020</t>
        </is>
      </c>
      <c r="G52">
        <f>HYPERLINK("https://www.sciencedirect.com/science/article/abs/pii/S0034425720304697?via%3Dihub","https://www.sciencedirect.com/science/article/abs/pii/S0034425720304697?via%3Dihub")</f>
        <v/>
      </c>
      <c r="H52">
        <f>HYPERLINK("http://www.twitter.com/THKarenChen","http://www.twitter.com/THKarenChen")</f>
        <v/>
      </c>
      <c r="I52">
        <f>HYPERLINK("https://twitter.com/LadiesOfLandsat/status/1313116105507041282?s=20","https://twitter.com/LadiesOfLandsat/status/1313116105507041282?s=20")</f>
        <v/>
      </c>
    </row>
    <row r="53">
      <c r="A53" t="n">
        <v>52</v>
      </c>
      <c r="B53" t="inlineStr">
        <is>
          <t>Oct 12, 2020</t>
        </is>
      </c>
      <c r="C53" t="inlineStr">
        <is>
          <t>Dr. Karen Bailey</t>
        </is>
      </c>
      <c r="D53" t="inlineStr">
        <is>
          <t>Journal of Land Use Science</t>
        </is>
      </c>
      <c r="E53" t="inlineStr">
        <is>
          <t>@karnebe</t>
        </is>
      </c>
      <c r="F53" t="inlineStr">
        <is>
          <t>Bailey 2015</t>
        </is>
      </c>
      <c r="G53">
        <f>HYPERLINK("https://www.researchgate.net/profile/Christa_Zweig/publication/282217725_Land-cover_change_within_and_around_protected_areas_in_a_biodiversity_hotspot/links/5607ff4908aeb5718ff9c10c.pdf","https://www.researchgate.net/profile/Christa_Zweig/publication/282217725_Land-cover_change_within_and_around_protected_areas_in_a_biodiversity_hotspot/links/5607ff4908aeb5718ff9c10c.pdf")</f>
        <v/>
      </c>
      <c r="H53">
        <f>HYPERLINK("http://www.twitter.com/karnebe","http://www.twitter.com/karnebe")</f>
        <v/>
      </c>
      <c r="I53">
        <f>HYPERLINK("https://twitter.com/LadiesOfLandsat/status/1315654817625317377?s=20","https://twitter.com/LadiesOfLandsat/status/1315654817625317377?s=20")</f>
        <v/>
      </c>
    </row>
    <row r="54">
      <c r="A54" t="n">
        <v>53</v>
      </c>
      <c r="B54" t="inlineStr">
        <is>
          <t>Oct 19, 2020</t>
        </is>
      </c>
      <c r="C54" t="inlineStr">
        <is>
          <t>Dr. Laura Duncanson</t>
        </is>
      </c>
      <c r="D54" t="inlineStr">
        <is>
          <t>Remote Sensing of Environment</t>
        </is>
      </c>
      <c r="E54" t="inlineStr">
        <is>
          <t>@LauraDuncanson</t>
        </is>
      </c>
      <c r="F54" t="inlineStr">
        <is>
          <t>Duncanson 2020</t>
        </is>
      </c>
      <c r="G54">
        <f>HYPERLINK("https://www.sciencedirect.com/science/article/pii/S0034425720301498","https://www.sciencedirect.com/science/article/pii/S0034425720301498")</f>
        <v/>
      </c>
      <c r="H54">
        <f>HYPERLINK("http://www.twitter.com/LauraDuncanson","http://www.twitter.com/LauraDuncanson")</f>
        <v/>
      </c>
      <c r="I54">
        <f>HYPERLINK("https://twitter.com/LadiesOfLandsat/status/1318188151471509509?s=20","https://twitter.com/LadiesOfLandsat/status/1318188151471509509?s=20")</f>
        <v/>
      </c>
    </row>
    <row r="55">
      <c r="A55" t="n">
        <v>54</v>
      </c>
      <c r="B55" t="inlineStr">
        <is>
          <t>Oct 26, 2020</t>
        </is>
      </c>
      <c r="C55" t="inlineStr">
        <is>
          <t>Dr. Vanessa Brum-Bastos</t>
        </is>
      </c>
      <c r="D55" t="inlineStr">
        <is>
          <t>Ecological Informatics</t>
        </is>
      </c>
      <c r="E55" t="inlineStr">
        <is>
          <t>@VanessaBBastos</t>
        </is>
      </c>
      <c r="F55" t="inlineStr">
        <is>
          <t>Brum-Bastos 2020</t>
        </is>
      </c>
      <c r="G55">
        <f>HYPERLINK("https://www.sciencedirect.com/science/article/pii/S1574954120300996?dgcid=author","https://www.sciencedirect.com/science/article/pii/S1574954120300996?dgcid=author")</f>
        <v/>
      </c>
      <c r="H55">
        <f>HYPERLINK("http://www.twitter.com/VanessaBBastos","http://www.twitter.com/VanessaBBastos")</f>
        <v/>
      </c>
      <c r="I55">
        <f>HYPERLINK("https://twitter.com/LadiesOfLandsat/status/1320722027720941568?s=20","https://twitter.com/LadiesOfLandsat/status/1320722027720941568?s=20")</f>
        <v/>
      </c>
    </row>
    <row r="56">
      <c r="A56" t="n">
        <v>55</v>
      </c>
      <c r="B56" t="inlineStr">
        <is>
          <t>Nov 2, 2020</t>
        </is>
      </c>
      <c r="C56" t="inlineStr">
        <is>
          <t>Mary K. Bennett</t>
        </is>
      </c>
      <c r="D56" t="inlineStr">
        <is>
          <t>Drones</t>
        </is>
      </c>
      <c r="E56" t="inlineStr">
        <is>
          <t>@Katie_Ben91</t>
        </is>
      </c>
      <c r="F56" t="inlineStr">
        <is>
          <t>Bennett 2020</t>
        </is>
      </c>
      <c r="G56">
        <f>HYPERLINK("https://www.mdpi.com/2504-446X/4/3/50","https://www.mdpi.com/2504-446X/4/3/50")</f>
        <v/>
      </c>
      <c r="H56">
        <f>HYPERLINK("http://www.twitter.com/Katie_Ben91","http://www.twitter.com/Katie_Ben91")</f>
        <v/>
      </c>
      <c r="I56">
        <f>HYPERLINK("https://twitter.com/LadiesOfLandsat/status/1323252472643751937?s=20","https://twitter.com/LadiesOfLandsat/status/1323252472643751937?s=20")</f>
        <v/>
      </c>
    </row>
    <row r="57">
      <c r="A57" t="n">
        <v>56</v>
      </c>
      <c r="B57" t="inlineStr">
        <is>
          <t>Nov 9, 2020</t>
        </is>
      </c>
      <c r="C57" t="inlineStr">
        <is>
          <t>Dr. Flavia de Souza Mendes</t>
        </is>
      </c>
      <c r="D57" t="inlineStr">
        <is>
          <t>Remote Sensing</t>
        </is>
      </c>
      <c r="E57" t="inlineStr">
        <is>
          <t>@flasmendes</t>
        </is>
      </c>
      <c r="F57" t="inlineStr">
        <is>
          <t>de Souza Mendes 2019</t>
        </is>
      </c>
      <c r="G57">
        <f>HYPERLINK("https://www.mdpi.com/2072-4292/11/10/1161","https://www.mdpi.com/2072-4292/11/10/1161")</f>
        <v/>
      </c>
      <c r="H57">
        <f>HYPERLINK("http://www.twitter.com/flasmendes","http://www.twitter.com/flasmendes")</f>
        <v/>
      </c>
      <c r="I57">
        <f>HYPERLINK("https://twitter.com/LadiesOfLandsat/status/1325779736975511552?s=20","https://twitter.com/LadiesOfLandsat/status/1325779736975511552?s=20")</f>
        <v/>
      </c>
    </row>
    <row r="58">
      <c r="A58" t="n">
        <v>57</v>
      </c>
      <c r="B58" t="inlineStr">
        <is>
          <t>Nov 16, 2020</t>
        </is>
      </c>
      <c r="C58" t="inlineStr">
        <is>
          <t>Dr. Alicia Caruso</t>
        </is>
      </c>
      <c r="D58" t="inlineStr">
        <is>
          <t>Australian Journal of Earth Sciences</t>
        </is>
      </c>
      <c r="E58" t="inlineStr">
        <is>
          <t>@aliciascaruso</t>
        </is>
      </c>
      <c r="F58" t="inlineStr">
        <is>
          <t>Caruso 2020</t>
        </is>
      </c>
      <c r="G58">
        <f>HYPERLINK("https://www.tandfonline.com/doi/abs/10.1080/08120099.2020.1826122?journalCode=taje20","https://www.tandfonline.com/doi/abs/10.1080/08120099.2020.1826122?journalCode=taje20")</f>
        <v/>
      </c>
      <c r="H58">
        <f>HYPERLINK("http://www.twitter.com/aliciascaruso","http://www.twitter.com/aliciascaruso")</f>
        <v/>
      </c>
      <c r="I58">
        <f>HYPERLINK("https://twitter.com/LadiesOfLandsat/status/1328118618526281730?s=20","https://twitter.com/LadiesOfLandsat/status/1328118618526281730?s=20")</f>
        <v/>
      </c>
    </row>
    <row r="59">
      <c r="A59" t="n">
        <v>58</v>
      </c>
      <c r="B59" t="inlineStr">
        <is>
          <t>Nov 23, 2020</t>
        </is>
      </c>
      <c r="C59" t="inlineStr">
        <is>
          <t>Dr. Di Yang</t>
        </is>
      </c>
      <c r="D59" t="inlineStr">
        <is>
          <t>Geo-spatial Information Science</t>
        </is>
      </c>
      <c r="E59" t="inlineStr">
        <is>
          <t>@yangdi1031</t>
        </is>
      </c>
      <c r="F59" t="inlineStr">
        <is>
          <t>Yang 2017</t>
        </is>
      </c>
      <c r="G59">
        <f>HYPERLINK("https://www.tandfonline.com/doi/pdf/10.1080/10095020.2017.1371385","https://www.tandfonline.com/doi/pdf/10.1080/10095020.2017.1371385")</f>
        <v/>
      </c>
      <c r="H59">
        <f>HYPERLINK("http://www.twitter.com/yangdi1031","http://www.twitter.com/yangdi1031")</f>
        <v/>
      </c>
      <c r="I59">
        <f>HYPERLINK("https://twitter.com/LadiesOfLandsat/status/1330879180918169602?s=20","https://twitter.com/LadiesOfLandsat/status/1330879180918169602?s=20")</f>
        <v/>
      </c>
    </row>
    <row r="60">
      <c r="A60" t="n">
        <v>59</v>
      </c>
      <c r="B60" t="inlineStr">
        <is>
          <t>Nov 30, 2020</t>
        </is>
      </c>
      <c r="C60" t="inlineStr">
        <is>
          <t>Dr. Raechel Portelli</t>
        </is>
      </c>
      <c r="D60" t="inlineStr">
        <is>
          <t>GIScience &amp; Remote Sensing</t>
        </is>
      </c>
      <c r="E60" t="inlineStr">
        <is>
          <t>@CurmudgeonPhD</t>
        </is>
      </c>
      <c r="F60" t="inlineStr">
        <is>
          <t>Portelli 2015</t>
        </is>
      </c>
      <c r="G60">
        <f>HYPERLINK("https://www.tandfonline.com/doi/full/10.1080/15481603.2016.1196424?casa_token=0i6zYQaJEmYAAAAA:Ux59dZjbF73yAnmbovyXfMcRa4q-gSci2Os1OFejp9UDaOgWg2Ktusy0BYSL2t82pNX_2xJ1VRfbad0","https://www.tandfonline.com/doi/full/10.1080/15481603.2016.1196424?casa_token=0i6zYQaJEmYAAAAA:Ux59dZjbF73yAnmbovyXfMcRa4q-gSci2Os1OFejp9UDaOgWg2Ktusy0BYSL2t82pNX_2xJ1VRfbad0")</f>
        <v/>
      </c>
      <c r="H60">
        <f>HYPERLINK("http://www.twitter.com/CurmudgeonPhD","http://www.twitter.com/CurmudgeonPhD")</f>
        <v/>
      </c>
      <c r="I60">
        <f>HYPERLINK("https://twitter.com/LadiesOfLandsat/status/1333411621209858048?s=20","https://twitter.com/LadiesOfLandsat/status/1333411621209858048?s=20")</f>
        <v/>
      </c>
    </row>
    <row r="61">
      <c r="A61" t="n">
        <v>60</v>
      </c>
      <c r="B61" t="inlineStr">
        <is>
          <t>Dec 7, 2020</t>
        </is>
      </c>
      <c r="C61" t="inlineStr">
        <is>
          <t>Dr. Xiaoxiang Zhu</t>
        </is>
      </c>
      <c r="D61" t="inlineStr">
        <is>
          <t>Remote Sensing</t>
        </is>
      </c>
      <c r="E61" t="inlineStr">
        <is>
          <t>@xiaoxiang_zhu</t>
        </is>
      </c>
      <c r="F61" t="inlineStr">
        <is>
          <t>Zhu 2018</t>
        </is>
      </c>
      <c r="G61">
        <f>HYPERLINK("https://www.mdpi.com/2072-4292/10/9/1374/htm","https://www.mdpi.com/2072-4292/10/9/1374/htm")</f>
        <v/>
      </c>
      <c r="H61">
        <f>HYPERLINK("http://www.twitter.com/xiaoxiang_zhu","http://www.twitter.com/xiaoxiang_zhu")</f>
        <v/>
      </c>
      <c r="I61">
        <f>HYPERLINK("https://twitter.com/LadiesOfLandsat/status/1335947850950340610?s=20","https://twitter.com/LadiesOfLandsat/status/1335947850950340610?s=20")</f>
        <v/>
      </c>
    </row>
    <row r="62">
      <c r="A62" t="n">
        <v>61</v>
      </c>
      <c r="B62" t="inlineStr">
        <is>
          <t>Dec 14, 2020</t>
        </is>
      </c>
      <c r="C62" t="inlineStr">
        <is>
          <t>Chippie Kislik</t>
        </is>
      </c>
      <c r="D62" t="inlineStr">
        <is>
          <t>Remote Sensing</t>
        </is>
      </c>
      <c r="E62" t="inlineStr">
        <is>
          <t>@chippiekizzle</t>
        </is>
      </c>
      <c r="F62" t="inlineStr">
        <is>
          <t>Kislik 2020</t>
        </is>
      </c>
      <c r="G62">
        <f>HYPERLINK("https://www.mdpi.com/2072-4292/12/20/3332","https://www.mdpi.com/2072-4292/12/20/3332")</f>
        <v/>
      </c>
      <c r="H62">
        <f>HYPERLINK("http://www.twitter.com/chippiekizzle","http://www.twitter.com/chippiekizzle")</f>
        <v/>
      </c>
      <c r="I62">
        <f>HYPERLINK("https://twitter.com/LadiesOfLandsat/status/1338482503804391425?s=20","https://twitter.com/LadiesOfLandsat/status/1338482503804391425?s=20")</f>
        <v/>
      </c>
    </row>
    <row r="63">
      <c r="A63" t="n">
        <v>62</v>
      </c>
      <c r="B63" t="inlineStr">
        <is>
          <t>Dec 21, 2020</t>
        </is>
      </c>
      <c r="C63" t="inlineStr">
        <is>
          <t>Dr. Priyanka deSouza</t>
        </is>
      </c>
      <c r="D63" t="inlineStr">
        <is>
          <t>Atmospheric Measurement Techniques</t>
        </is>
      </c>
      <c r="E63" t="inlineStr">
        <is>
          <t>@PDez90</t>
        </is>
      </c>
      <c r="F63" t="inlineStr">
        <is>
          <t>deSouza 2020</t>
        </is>
      </c>
      <c r="G63">
        <f>HYPERLINK("https://amt.copernicus.org/articles/13/5319/2020/","https://amt.copernicus.org/articles/13/5319/2020/")</f>
        <v/>
      </c>
      <c r="H63">
        <f>HYPERLINK("http://www.twitter.com/PDez90","http://www.twitter.com/PDez90")</f>
        <v/>
      </c>
      <c r="I63">
        <f>HYPERLINK("https://twitter.com/LadiesOfLandsat/status/1341004671100592129?s=20","https://twitter.com/LadiesOfLandsat/status/1341004671100592129?s=20")</f>
        <v/>
      </c>
    </row>
    <row r="64">
      <c r="A64" t="n">
        <v>63</v>
      </c>
      <c r="B64" t="inlineStr">
        <is>
          <t>Dec 28, 2020</t>
        </is>
      </c>
      <c r="C64" t="inlineStr">
        <is>
          <t>2020 MM Moments Thread</t>
        </is>
      </c>
      <c r="D64" t="inlineStr"/>
      <c r="E64" t="inlineStr"/>
      <c r="F64" t="inlineStr">
        <is>
          <t>2020 MM</t>
        </is>
      </c>
      <c r="G64">
        <f>HYPERLINK("/ladiesoflandsat/LOLManuscriptMonday/blob/main","/ladiesoflandsat/LOLManuscriptMonday/blob/main")</f>
        <v/>
      </c>
      <c r="H64">
        <f>HYPERLINK("/ladiesoflandsat/LOLManuscriptMonday/blob/main","/ladiesoflandsat/LOLManuscriptMonday/blob/main")</f>
        <v/>
      </c>
      <c r="I64">
        <f>HYPERLINK("https://twitter.com/i/events/1341125452728045577?s=20","https://twitter.com/i/events/1341125452728045577?s=20")</f>
        <v/>
      </c>
    </row>
    <row r="65">
      <c r="A65" t="n">
        <v>64</v>
      </c>
      <c r="B65" t="inlineStr">
        <is>
          <t>Jan 4, 2021</t>
        </is>
      </c>
      <c r="C65" t="inlineStr">
        <is>
          <t>Dr. Joanne White</t>
        </is>
      </c>
      <c r="D65" t="inlineStr">
        <is>
          <t>Remote Sensing of Environment</t>
        </is>
      </c>
      <c r="E65" t="inlineStr">
        <is>
          <t>@Joanne_C_White</t>
        </is>
      </c>
      <c r="F65" t="inlineStr">
        <is>
          <t>White 2021</t>
        </is>
      </c>
      <c r="G65">
        <f>HYPERLINK("https://www.sciencedirect.com/science/article/pii/S0034425720305423","https://www.sciencedirect.com/science/article/pii/S0034425720305423")</f>
        <v/>
      </c>
      <c r="H65">
        <f>HYPERLINK("http://www.twitter.com/Joanne_C_White","http://www.twitter.com/Joanne_C_White")</f>
        <v/>
      </c>
      <c r="I65">
        <f>HYPERLINK("https://twitter.com/LadiesOfLandsat/status/1346107589319421959?s=20","https://twitter.com/LadiesOfLandsat/status/1346107589319421959?s=20")</f>
        <v/>
      </c>
    </row>
    <row r="66">
      <c r="A66" t="n">
        <v>65</v>
      </c>
      <c r="B66" t="inlineStr">
        <is>
          <t>Jan 11, 2021</t>
        </is>
      </c>
      <c r="C66" t="inlineStr">
        <is>
          <t>Dr. Dawn Wright</t>
        </is>
      </c>
      <c r="D66" t="inlineStr">
        <is>
          <t>Oceanography</t>
        </is>
      </c>
      <c r="E66" t="inlineStr">
        <is>
          <t>@deepseadawn</t>
        </is>
      </c>
      <c r="F66" t="inlineStr">
        <is>
          <t>Wright 2017</t>
        </is>
      </c>
      <c r="G66">
        <f>HYPERLINK("https://www.researchgate.net/profile/Dawn_Wright5/publication/317409531_Swells_Soundings_and_Sustainability_butHere_Be_Monsters/links/59adaedaa6fdcce55a416a2e/Swells-Soundings-and-Sustainability-butHere-Be-Monsters.pdf","https://www.researchgate.net/profile/Dawn_Wright5/publication/317409531_Swells_Soundings_and_Sustainability_butHere_Be_Monsters/links/59adaedaa6fdcce55a416a2e/Swells-Soundings-and-Sustainability-butHere-Be-Monsters.pdf")</f>
        <v/>
      </c>
      <c r="H66">
        <f>HYPERLINK("http://www.twitter.com/deepseadawn","http://www.twitter.com/deepseadawn")</f>
        <v/>
      </c>
      <c r="I66">
        <f>HYPERLINK("https://twitter.com/LadiesOfLandsat/status/1348646354214674434?s=20","https://twitter.com/LadiesOfLandsat/status/1348646354214674434?s=20")</f>
        <v/>
      </c>
    </row>
    <row r="67">
      <c r="A67" t="n">
        <v>66</v>
      </c>
      <c r="B67" t="inlineStr">
        <is>
          <t>Jan 18, 2021</t>
        </is>
      </c>
      <c r="C67" t="inlineStr">
        <is>
          <t>Dr. Meredith Brown</t>
        </is>
      </c>
      <c r="D67" t="inlineStr">
        <is>
          <t>Remote Sensing</t>
        </is>
      </c>
      <c r="E67" t="inlineStr">
        <is>
          <t>@mglbrown</t>
        </is>
      </c>
      <c r="F67" t="inlineStr">
        <is>
          <t>Brown 2020</t>
        </is>
      </c>
      <c r="G67">
        <f>HYPERLINK("https://www.mdpi.com/2072-4292/12/3/372","https://www.mdpi.com/2072-4292/12/3/372")</f>
        <v/>
      </c>
      <c r="H67">
        <f>HYPERLINK("http://www.twitter.com/mglbrown","http://www.twitter.com/mglbrown")</f>
        <v/>
      </c>
      <c r="I67">
        <f>HYPERLINK("https://twitter.com/LadiesOfLandsat/status/1351184554242035713?s=20","https://twitter.com/LadiesOfLandsat/status/1351184554242035713?s=20")</f>
        <v/>
      </c>
    </row>
    <row r="68">
      <c r="A68" t="n">
        <v>67</v>
      </c>
      <c r="B68" t="inlineStr">
        <is>
          <t>Jan 25, 2021</t>
        </is>
      </c>
      <c r="C68" t="inlineStr">
        <is>
          <t>Charmaine Cruz</t>
        </is>
      </c>
      <c r="D68" t="inlineStr">
        <is>
          <t>International Archives of the Photogrammetry, Remote Sensing and Spatial Information Sciences</t>
        </is>
      </c>
      <c r="E68" t="inlineStr">
        <is>
          <t>@charmcharmcruz</t>
        </is>
      </c>
      <c r="F68" t="inlineStr">
        <is>
          <t>Cruz 2019</t>
        </is>
      </c>
      <c r="G68">
        <f>HYPERLINK("https://pdfs.semanticscholar.org/bfe5/5c8fe35ea8751be720d11c7ba9524a81fd38.pdf","https://pdfs.semanticscholar.org/bfe5/5c8fe35ea8751be720d11c7ba9524a81fd38.pdf")</f>
        <v/>
      </c>
      <c r="H68">
        <f>HYPERLINK("http://www.twitter.com/charmcharmcruz","http://www.twitter.com/charmcharmcruz")</f>
        <v/>
      </c>
      <c r="I68">
        <f>HYPERLINK("https://twitter.com/LadiesOfLandsat/status/1353715482260594689?s=20","https://twitter.com/LadiesOfLandsat/status/1353715482260594689?s=20")</f>
        <v/>
      </c>
    </row>
    <row r="69">
      <c r="A69" t="n">
        <v>68</v>
      </c>
      <c r="B69" t="inlineStr">
        <is>
          <t>Feb 1, 2021</t>
        </is>
      </c>
      <c r="C69" t="inlineStr">
        <is>
          <t>Dr. Louise Leroux</t>
        </is>
      </c>
      <c r="D69" t="inlineStr">
        <is>
          <t>European Journal of Agronomy</t>
        </is>
      </c>
      <c r="E69" t="inlineStr">
        <is>
          <t>@LerouxLouise4</t>
        </is>
      </c>
      <c r="F69" t="inlineStr">
        <is>
          <t>Leroux 2019</t>
        </is>
      </c>
      <c r="G69">
        <f>HYPERLINK("https://www.sciencedirect.com/science/article/abs/pii/S116103011830354X","https://www.sciencedirect.com/science/article/abs/pii/S116103011830354X")</f>
        <v/>
      </c>
      <c r="H69">
        <f>HYPERLINK("http://www.twitter.com/LerouxLouise4","http://www.twitter.com/LerouxLouise4")</f>
        <v/>
      </c>
      <c r="I69">
        <f>HYPERLINK("https://twitter.com/LadiesOfLandsat/status/1356245391960846341?s=20","https://twitter.com/LadiesOfLandsat/status/1356245391960846341?s=20")</f>
        <v/>
      </c>
    </row>
    <row r="70">
      <c r="A70" t="n">
        <v>69</v>
      </c>
      <c r="B70" t="inlineStr">
        <is>
          <t>Feb 8, 2021</t>
        </is>
      </c>
      <c r="C70" t="inlineStr">
        <is>
          <t>Ufuoma Ovienmhada</t>
        </is>
      </c>
      <c r="D70" t="inlineStr">
        <is>
          <t>DSpace@MIT</t>
        </is>
      </c>
      <c r="E70" t="inlineStr">
        <is>
          <t>@ItsUfuoma</t>
        </is>
      </c>
      <c r="F70" t="inlineStr">
        <is>
          <t>Ovienmhada 2020</t>
        </is>
      </c>
      <c r="G70">
        <f>HYPERLINK("https://dspace.mit.edu/handle/1721.1/127489","https://dspace.mit.edu/handle/1721.1/127489")</f>
        <v/>
      </c>
      <c r="H70">
        <f>HYPERLINK("http://www.twitter.com/ItsUfuoma","http://www.twitter.com/ItsUfuoma")</f>
        <v/>
      </c>
      <c r="I70">
        <f>HYPERLINK("https://twitter.com/LadiesOfLandsat/status/1358785959509323776?s=20","https://twitter.com/LadiesOfLandsat/status/1358785959509323776?s=20")</f>
        <v/>
      </c>
    </row>
    <row r="71">
      <c r="A71" t="n">
        <v>70</v>
      </c>
      <c r="B71" t="inlineStr">
        <is>
          <t>Feb 15, 2021</t>
        </is>
      </c>
      <c r="C71" t="inlineStr">
        <is>
          <t>Dr. Alyssa Whitcraft</t>
        </is>
      </c>
      <c r="D71" t="inlineStr">
        <is>
          <t>Remote Sensing of Environment</t>
        </is>
      </c>
      <c r="E71" t="inlineStr">
        <is>
          <t>@AKWhitcraft</t>
        </is>
      </c>
      <c r="F71" t="inlineStr">
        <is>
          <t>Whitcraft 2019</t>
        </is>
      </c>
      <c r="G71">
        <f>HYPERLINK("https://www.sciencedirect.com/science/article/pii/S0034425719304894","https://www.sciencedirect.com/science/article/pii/S0034425719304894")</f>
        <v/>
      </c>
      <c r="H71">
        <f>HYPERLINK("http://www.twitter.com/AKWhitcraft","http://www.twitter.com/AKWhitcraft")</f>
        <v/>
      </c>
      <c r="I71">
        <f>HYPERLINK("https://twitter.com/LadiesOfLandsat/status/1361320899014762506?s=20","https://twitter.com/LadiesOfLandsat/status/1361320899014762506?s=20")</f>
        <v/>
      </c>
    </row>
    <row r="72">
      <c r="A72" t="n">
        <v>71</v>
      </c>
      <c r="B72" t="inlineStr">
        <is>
          <t>Feb 22, 2021</t>
        </is>
      </c>
      <c r="C72" t="inlineStr">
        <is>
          <t>Jacqueline Hung</t>
        </is>
      </c>
      <c r="D72" t="inlineStr">
        <is>
          <t>Arctic Science</t>
        </is>
      </c>
      <c r="E72" t="inlineStr">
        <is>
          <t>@jackiehung4</t>
        </is>
      </c>
      <c r="F72" t="inlineStr">
        <is>
          <t>Hung 2020</t>
        </is>
      </c>
      <c r="G72">
        <f>HYPERLINK("https://cdnsciencepub.com/doi/full/10.1139/as-2019-0029#.XvngzihKhPY","https://cdnsciencepub.com/doi/full/10.1139/as-2019-0029#.XvngzihKhPY")</f>
        <v/>
      </c>
      <c r="H72">
        <f>HYPERLINK("http://www.twitter.com/jackiehung4","http://www.twitter.com/jackiehung4")</f>
        <v/>
      </c>
      <c r="I72">
        <f>HYPERLINK("https://twitter.com/LadiesOfLandsat/status/1363852594683199490?s=20","https://twitter.com/LadiesOfLandsat/status/1363852594683199490?s=20")</f>
        <v/>
      </c>
    </row>
    <row r="73">
      <c r="A73" t="n">
        <v>72</v>
      </c>
      <c r="B73" t="inlineStr">
        <is>
          <t>Mar 1, 2021</t>
        </is>
      </c>
      <c r="C73" t="inlineStr">
        <is>
          <t>Carly Beneke (Mertes)</t>
        </is>
      </c>
      <c r="D73" t="inlineStr">
        <is>
          <t>Remote Sensing of Environment</t>
        </is>
      </c>
      <c r="E73" t="inlineStr">
        <is>
          <t>@CarlyMertes</t>
        </is>
      </c>
      <c r="F73" t="inlineStr">
        <is>
          <t>Mertes 2015</t>
        </is>
      </c>
      <c r="G73">
        <f>HYPERLINK("https://www.sciencedirect.com/science/article/abs/pii/S003442571400368X","https://www.sciencedirect.com/science/article/abs/pii/S003442571400368X")</f>
        <v/>
      </c>
      <c r="H73">
        <f>HYPERLINK("http://www.twitter.com/CarlyMertes","http://www.twitter.com/CarlyMertes")</f>
        <v/>
      </c>
      <c r="I73">
        <f>HYPERLINK("https://twitter.com/LadiesOfLandsat/status/1366355318305873922?s=20","https://twitter.com/LadiesOfLandsat/status/1366355318305873922?s=20")</f>
        <v/>
      </c>
    </row>
    <row r="74">
      <c r="A74" t="n">
        <v>73</v>
      </c>
      <c r="B74" t="inlineStr">
        <is>
          <t>Mar 8, 2021</t>
        </is>
      </c>
      <c r="C74" t="inlineStr">
        <is>
          <t>Anam Khan</t>
        </is>
      </c>
      <c r="D74" t="inlineStr">
        <is>
          <t>Biogeosciences - Preprint</t>
        </is>
      </c>
      <c r="E74" t="inlineStr">
        <is>
          <t>@An_Khan3</t>
        </is>
      </c>
      <c r="F74" t="inlineStr">
        <is>
          <t>Khan 2021</t>
        </is>
      </c>
      <c r="G74">
        <f>HYPERLINK("https://bg.copernicus.org/preprints/bg-2020-454/","https://bg.copernicus.org/preprints/bg-2020-454/")</f>
        <v/>
      </c>
      <c r="H74">
        <f>HYPERLINK("http://www.twitter.com/An_Khan3","http://www.twitter.com/An_Khan3")</f>
        <v/>
      </c>
      <c r="I74">
        <f>HYPERLINK("https://twitter.com/LadiesOfLandsat/status/1368911665056595974?s=20","https://twitter.com/LadiesOfLandsat/status/1368911665056595974?s=20")</f>
        <v/>
      </c>
    </row>
    <row r="75">
      <c r="A75" t="n">
        <v>74</v>
      </c>
      <c r="B75" t="inlineStr">
        <is>
          <t>Mar 15, 2021</t>
        </is>
      </c>
      <c r="C75" t="inlineStr">
        <is>
          <t>Dr. Francesca Giannetti</t>
        </is>
      </c>
      <c r="D75" t="inlineStr">
        <is>
          <t>Remote Sensing</t>
        </is>
      </c>
      <c r="E75" t="inlineStr">
        <is>
          <t>@fgiannetti_FRS</t>
        </is>
      </c>
      <c r="F75" t="inlineStr">
        <is>
          <t>Giannetti 2020</t>
        </is>
      </c>
      <c r="G75">
        <f>HYPERLINK("https://www.mdpi.com/2072-4292/12/22/3720","https://www.mdpi.com/2072-4292/12/22/3720")</f>
        <v/>
      </c>
      <c r="H75">
        <f>HYPERLINK("http://www.twitter.com/fgiannetti_FRS","http://www.twitter.com/fgiannetti_FRS")</f>
        <v/>
      </c>
      <c r="I75">
        <f>HYPERLINK("https://twitter.com/LadiesOfLandsat/status/1371408310583316480?s=20","https://twitter.com/LadiesOfLandsat/status/1371408310583316480?s=20")</f>
        <v/>
      </c>
    </row>
    <row r="76">
      <c r="A76" t="n">
        <v>75</v>
      </c>
      <c r="B76" t="inlineStr">
        <is>
          <t>Mar 22, 2021</t>
        </is>
      </c>
      <c r="C76" t="inlineStr">
        <is>
          <t>Dr. Yujia Zhang</t>
        </is>
      </c>
      <c r="D76" t="inlineStr">
        <is>
          <t>Landscape Ecology</t>
        </is>
      </c>
      <c r="E76" t="inlineStr"/>
      <c r="F76" t="inlineStr">
        <is>
          <t>Zhang 2019</t>
        </is>
      </c>
      <c r="G76">
        <f>HYPERLINK("https://link.springer.com/article/10.1007/s10980-019-00794-y","https://link.springer.com/article/10.1007/s10980-019-00794-y")</f>
        <v/>
      </c>
      <c r="H76">
        <f>HYPERLINK("/ladiesoflandsat/LOLManuscriptMonday/blob/main","/ladiesoflandsat/LOLManuscriptMonday/blob/main")</f>
        <v/>
      </c>
      <c r="I76">
        <f>HYPERLINK("https://twitter.com/LadiesOfLandsat/status/1373988422776455172?s=20","https://twitter.com/LadiesOfLandsat/status/1373988422776455172?s=20")</f>
        <v/>
      </c>
    </row>
    <row r="77">
      <c r="A77" t="n">
        <v>76</v>
      </c>
      <c r="B77" t="inlineStr">
        <is>
          <t>Mar 29, 2021</t>
        </is>
      </c>
      <c r="C77" t="inlineStr">
        <is>
          <t>Dr. Mylène Jacquemart</t>
        </is>
      </c>
      <c r="D77" t="inlineStr">
        <is>
          <t>Geology</t>
        </is>
      </c>
      <c r="E77" t="inlineStr">
        <is>
          <t>@MyleneJac</t>
        </is>
      </c>
      <c r="F77" t="inlineStr">
        <is>
          <t>Jacquemart 2020</t>
        </is>
      </c>
      <c r="G77">
        <f>HYPERLINK("https://www.researchgate.net/profile/Mylene-Jacquemart/publication/340962961_What_drives_large-scale_glacier_detachments_Insights_from_Flat_Creek_glacier_St_Elias_Mountains_Alaska/links/5ed14f06299bf1c67d273d9d/What-drives-large-scale-glacier-detachments-Insights-from-Flat-Creek-glacier-St-Elias-Mountains-Alaska.pdf","https://www.researchgate.net/profile/Mylene-Jacquemart/publication/340962961_What_drives_large-scale_glacier_detachments_Insights_from_Flat_Creek_glacier_St_Elias_Mountains_Alaska/links/5ed14f06299bf1c67d273d9d/What-drives-large-scale-glacier-detachments-Insights-from-Flat-Creek-glacier-St-Elias-Mountains-Alaska.pdf")</f>
        <v/>
      </c>
      <c r="H77">
        <f>HYPERLINK("http://www.twitter.com/MyleneJac","http://www.twitter.com/MyleneJac")</f>
        <v/>
      </c>
      <c r="I77">
        <f>HYPERLINK("https://twitter.com/LadiesOfLandsat/status/1376519623009570816?s=20","https://twitter.com/LadiesOfLandsat/status/1376519623009570816?s=20")</f>
        <v/>
      </c>
    </row>
    <row r="78">
      <c r="A78" t="n">
        <v>77</v>
      </c>
      <c r="B78" t="inlineStr">
        <is>
          <t>April 5, 2021</t>
        </is>
      </c>
      <c r="C78" t="inlineStr">
        <is>
          <t>Kurnia Latifiana</t>
        </is>
      </c>
      <c r="D78" t="inlineStr">
        <is>
          <t>2018 4th International Conference on Science and Technology</t>
        </is>
      </c>
      <c r="E78" t="inlineStr">
        <is>
          <t>@latifiana</t>
        </is>
      </c>
      <c r="F78" t="inlineStr">
        <is>
          <t>Latifiana 2018</t>
        </is>
      </c>
      <c r="G78">
        <f>HYPERLINK("https://www.researchgate.net/profile/Kurnia-Latifiana/publication/329495776_Spatial_Habitat_Suitability_Modeling_of_the_Roti_Snake-Necked_Turtle_Chelodina_Mccordi_Based_on_Landsat-8_Imagery_and_GIS/links/5c66be99299bf1e3a5aa96aa/Spatial-Habitat-Suitability-Modeling-of-the-Roti-Snake-Necked-Turtle-Chelodina-Mccordi-Based-on-Landsat-8-Imagery-and-GIS.pdf","https://www.researchgate.net/profile/Kurnia-Latifiana/publication/329495776_Spatial_Habitat_Suitability_Modeling_of_the_Roti_Snake-Necked_Turtle_Chelodina_Mccordi_Based_on_Landsat-8_Imagery_and_GIS/links/5c66be99299bf1e3a5aa96aa/Spatial-Habitat-Suitability-Modeling-of-the-Roti-Snake-Necked-Turtle-Chelodina-Mccordi-Based-on-Landsat-8-Imagery-and-GIS.pdf")</f>
        <v/>
      </c>
      <c r="H78">
        <f>HYPERLINK("http://www.twitter.com/latifiana","http://www.twitter.com/latifiana")</f>
        <v/>
      </c>
      <c r="I78">
        <f>HYPERLINK("https://twitter.com/LadiesOfLandsat/status/1379046504858587140?s=20","https://twitter.com/LadiesOfLandsat/status/1379046504858587140?s=20")</f>
        <v/>
      </c>
    </row>
    <row r="79">
      <c r="A79" t="n">
        <v>78</v>
      </c>
      <c r="B79" t="inlineStr">
        <is>
          <t>April 12, 2021</t>
        </is>
      </c>
      <c r="C79" t="inlineStr">
        <is>
          <t>Dr. Kirsten J. Lees</t>
        </is>
      </c>
      <c r="D79" t="inlineStr">
        <is>
          <t>Science of The Total Environment</t>
        </is>
      </c>
      <c r="E79" t="inlineStr">
        <is>
          <t>@K_J_Lees</t>
        </is>
      </c>
      <c r="F79" t="inlineStr">
        <is>
          <t>Lees 2021</t>
        </is>
      </c>
      <c r="G79">
        <f>HYPERLINK("https://linkinghub.elsevier.com/retrieve/pii/S0048969720361428","https://linkinghub.elsevier.com/retrieve/pii/S0048969720361428")</f>
        <v/>
      </c>
      <c r="H79">
        <f>HYPERLINK("http://www.twitter.com/K_J_Lees","http://www.twitter.com/K_J_Lees")</f>
        <v/>
      </c>
      <c r="I79">
        <f>HYPERLINK("https://twitter.com/LadiesOfLandsat/status/1381572054458232832?s=20","https://twitter.com/LadiesOfLandsat/status/1381572054458232832?s=20")</f>
        <v/>
      </c>
    </row>
    <row r="80">
      <c r="A80" t="n">
        <v>79</v>
      </c>
      <c r="B80" t="inlineStr">
        <is>
          <t>April 26, 2021</t>
        </is>
      </c>
      <c r="C80" t="inlineStr">
        <is>
          <t>Dr. Hannah Kerner</t>
        </is>
      </c>
      <c r="D80" t="inlineStr">
        <is>
          <t>KDD ’20 Humanitarian Mapping Workshop</t>
        </is>
      </c>
      <c r="E80" t="inlineStr">
        <is>
          <t>@hannah_kerner</t>
        </is>
      </c>
      <c r="F80" t="inlineStr">
        <is>
          <t>Kerner 2020</t>
        </is>
      </c>
      <c r="G80">
        <f>HYPERLINK("https://arxiv.org/pdf/2006.16866.pdf","https://arxiv.org/pdf/2006.16866.pdf")</f>
        <v/>
      </c>
      <c r="H80">
        <f>HYPERLINK("http://www.twitter.com/hannah_kerner","http://www.twitter.com/hannah_kerner")</f>
        <v/>
      </c>
      <c r="I80">
        <f>HYPERLINK("https://twitter.com/LadiesOfLandsat/status/1386668391449178117?s=20","https://twitter.com/LadiesOfLandsat/status/1386668391449178117?s=20")</f>
        <v/>
      </c>
    </row>
    <row r="81">
      <c r="A81" t="n">
        <v>80</v>
      </c>
      <c r="B81" t="inlineStr">
        <is>
          <t>May 3, 2021</t>
        </is>
      </c>
      <c r="C81" t="inlineStr">
        <is>
          <t>Dr. Viviana Zalles</t>
        </is>
      </c>
      <c r="D81" t="inlineStr">
        <is>
          <t>Science Advances</t>
        </is>
      </c>
      <c r="E81" t="inlineStr">
        <is>
          <t>@vzalles</t>
        </is>
      </c>
      <c r="F81" t="inlineStr">
        <is>
          <t>Zalles 2021</t>
        </is>
      </c>
      <c r="G81">
        <f>HYPERLINK("https://advances.sciencemag.org/content/7/14/eabg1620","https://advances.sciencemag.org/content/7/14/eabg1620")</f>
        <v/>
      </c>
      <c r="H81">
        <f>HYPERLINK("http://www.twitter.com/vzalles","http://www.twitter.com/vzalles")</f>
        <v/>
      </c>
      <c r="I81">
        <f>HYPERLINK("https://twitter.com/LadiesOfLandsat/status/1389198182131900418?s=20","https://twitter.com/LadiesOfLandsat/status/1389198182131900418?s=20")</f>
        <v/>
      </c>
    </row>
    <row r="82">
      <c r="A82" t="n">
        <v>81</v>
      </c>
      <c r="B82" t="inlineStr">
        <is>
          <t>May 10, 2021</t>
        </is>
      </c>
      <c r="C82" t="inlineStr">
        <is>
          <t>Dr. Ninni Saarinen</t>
        </is>
      </c>
      <c r="D82" t="inlineStr">
        <is>
          <t>Ecology and Evolution</t>
        </is>
      </c>
      <c r="E82" t="inlineStr">
        <is>
          <t>@ninni_saarinen</t>
        </is>
      </c>
      <c r="F82" t="inlineStr">
        <is>
          <t>Saarinen 2021</t>
        </is>
      </c>
      <c r="G82">
        <f>HYPERLINK("https://onlinelibrary.wiley.com/doi/10.1002/ece3.7216","https://onlinelibrary.wiley.com/doi/10.1002/ece3.7216")</f>
        <v/>
      </c>
      <c r="H82">
        <f>HYPERLINK("http://www.twitter.com/ninni_saarinen","http://www.twitter.com/ninni_saarinen")</f>
        <v/>
      </c>
      <c r="I82">
        <f>HYPERLINK("https://twitter.com/LadiesOfLandsat/status/1391757026943016960?s=20","https://twitter.com/LadiesOfLandsat/status/1391757026943016960?s=20")</f>
        <v/>
      </c>
    </row>
    <row r="83">
      <c r="A83" t="n">
        <v>82</v>
      </c>
      <c r="B83" t="inlineStr">
        <is>
          <t>May 17, 2021</t>
        </is>
      </c>
      <c r="C83" t="inlineStr">
        <is>
          <t>Dr. Yhasmin Mendes de Moura</t>
        </is>
      </c>
      <c r="D83" t="inlineStr">
        <is>
          <t>Remote Sensing</t>
        </is>
      </c>
      <c r="E83" t="inlineStr">
        <is>
          <t>@yhasmoura</t>
        </is>
      </c>
      <c r="F83" t="inlineStr">
        <is>
          <t>Mendes de Moura 2020</t>
        </is>
      </c>
      <c r="G83">
        <f>HYPERLINK("https://www.mdpi.com/2072-4292/12/3/430/htm","https://www.mdpi.com/2072-4292/12/3/430/htm")</f>
        <v/>
      </c>
      <c r="H83">
        <f>HYPERLINK("http://www.twitter.com/yhasmoura","http://www.twitter.com/yhasmoura")</f>
        <v/>
      </c>
      <c r="I83">
        <f>HYPERLINK("https://twitter.com/ladiesoflandsat/status/1394246609836380162?s=21","https://twitter.com/ladiesoflandsat/status/1394246609836380162?s=21")</f>
        <v/>
      </c>
    </row>
    <row r="84">
      <c r="A84" t="n">
        <v>83</v>
      </c>
      <c r="B84" t="inlineStr">
        <is>
          <t>May 24, 2021</t>
        </is>
      </c>
      <c r="C84" t="inlineStr">
        <is>
          <t>Amy Pickens</t>
        </is>
      </c>
      <c r="D84" t="inlineStr">
        <is>
          <t>Remote Sensing of Environment</t>
        </is>
      </c>
      <c r="E84" t="inlineStr"/>
      <c r="F84" t="inlineStr">
        <is>
          <t>Pickens 2020</t>
        </is>
      </c>
      <c r="G84">
        <f>HYPERLINK("https://www.sciencedirect.com/science/article/pii/S0034425720301620#!","https://www.sciencedirect.com/science/article/pii/S0034425720301620#!")</f>
        <v/>
      </c>
      <c r="H84">
        <f>HYPERLINK("/ladiesoflandsat/LOLManuscriptMonday/blob/main","/ladiesoflandsat/LOLManuscriptMonday/blob/main")</f>
        <v/>
      </c>
      <c r="I84">
        <f>HYPERLINK("https://twitter.com/LadiesOfLandsat/status/1396817792771428352?s=20","https://twitter.com/LadiesOfLandsat/status/1396817792771428352?s=20")</f>
        <v/>
      </c>
    </row>
    <row r="85">
      <c r="A85" t="n">
        <v>84</v>
      </c>
      <c r="B85" t="inlineStr">
        <is>
          <t>May 31, 2021</t>
        </is>
      </c>
      <c r="C85" t="inlineStr">
        <is>
          <t>Angel Chen</t>
        </is>
      </c>
      <c r="D85" t="inlineStr">
        <is>
          <t>Remote Sensing of Environment</t>
        </is>
      </c>
      <c r="E85" t="inlineStr">
        <is>
          <t>@angelchen95</t>
        </is>
      </c>
      <c r="F85" t="inlineStr">
        <is>
          <t>Chen 2021</t>
        </is>
      </c>
      <c r="G85">
        <f>HYPERLINK("https://www.sciencedirect.com/science/article/pii/S0034425721000766","https://www.sciencedirect.com/science/article/pii/S0034425721000766")</f>
        <v/>
      </c>
      <c r="H85">
        <f>HYPERLINK("http://www.twitter.com/angelchen95","http://www.twitter.com/angelchen95")</f>
        <v/>
      </c>
      <c r="I85">
        <f>HYPERLINK("https://twitter.com/LadiesOfLandsat/status/1399357245394239488?s=20","https://twitter.com/LadiesOfLandsat/status/1399357245394239488?s=20")</f>
        <v/>
      </c>
    </row>
    <row r="86">
      <c r="A86" t="n">
        <v>85</v>
      </c>
      <c r="B86" t="inlineStr">
        <is>
          <t>June 7, 2021</t>
        </is>
      </c>
      <c r="C86" t="inlineStr">
        <is>
          <t>Dr. Teresa Konlechner</t>
        </is>
      </c>
      <c r="D86" t="inlineStr">
        <is>
          <t>Estuarine, Coastal and Shelf Science</t>
        </is>
      </c>
      <c r="E86" t="inlineStr">
        <is>
          <t>@tkonlechner</t>
        </is>
      </c>
      <c r="F86" t="inlineStr">
        <is>
          <t>Konlechner 2020</t>
        </is>
      </c>
      <c r="G86">
        <f>HYPERLINK("https://doi.org/10.1016/j.ecss.2020.107018","https://doi.org/10.1016/j.ecss.2020.107018")</f>
        <v/>
      </c>
      <c r="H86">
        <f>HYPERLINK("http://www.twitter.com/tkonlechner","http://www.twitter.com/tkonlechner")</f>
        <v/>
      </c>
      <c r="I86">
        <f>HYPERLINK("https://twitter.com/LadiesOfLandsat/status/1401904105908494336?s=20","https://twitter.com/LadiesOfLandsat/status/1401904105908494336?s=20")</f>
        <v/>
      </c>
    </row>
    <row r="87">
      <c r="A87" t="n">
        <v>86</v>
      </c>
      <c r="B87" t="inlineStr">
        <is>
          <t>June 14, 2021</t>
        </is>
      </c>
      <c r="C87" t="inlineStr">
        <is>
          <t>Dr. Min Xu</t>
        </is>
      </c>
      <c r="D87" t="inlineStr">
        <is>
          <t>IEEE Transactions on Geoscience and Remote Sensing</t>
        </is>
      </c>
      <c r="E87" t="inlineStr">
        <is>
          <t>@MinXu_UC</t>
        </is>
      </c>
      <c r="F87" t="inlineStr">
        <is>
          <t>Xu 2021</t>
        </is>
      </c>
      <c r="G87">
        <f>HYPERLINK("https://ieeexplore.ieee.org/document/9352979","https://ieeexplore.ieee.org/document/9352979")</f>
        <v/>
      </c>
      <c r="H87">
        <f>HYPERLINK("http://www.twitter.com/MinXu_UC","http://www.twitter.com/MinXu_UC")</f>
        <v/>
      </c>
      <c r="I87">
        <f>HYPERLINK("https://twitter.com/LadiesOfLandsat/status/1404453697854320642?s=20","https://twitter.com/LadiesOfLandsat/status/1404453697854320642?s=20")</f>
        <v/>
      </c>
    </row>
    <row r="88">
      <c r="A88" t="n">
        <v>87</v>
      </c>
      <c r="B88" t="inlineStr">
        <is>
          <t>June 21, 2021</t>
        </is>
      </c>
      <c r="C88" t="inlineStr">
        <is>
          <t>Dr. Kaitlin M. Gold</t>
        </is>
      </c>
      <c r="D88" t="inlineStr">
        <is>
          <t>Remote Sensing</t>
        </is>
      </c>
      <c r="E88" t="inlineStr">
        <is>
          <t>@KaitlinMGold</t>
        </is>
      </c>
      <c r="F88" t="inlineStr">
        <is>
          <t>Gold 2020</t>
        </is>
      </c>
      <c r="G88">
        <f>HYPERLINK("https://www.mdpi.com/2072-4292/12/2/286/htm","https://www.mdpi.com/2072-4292/12/2/286/htm")</f>
        <v/>
      </c>
      <c r="H88">
        <f>HYPERLINK("http://www.twitter.com/kaitlinmgold","http://www.twitter.com/kaitlinmgold")</f>
        <v/>
      </c>
      <c r="I88">
        <f>HYPERLINK("https://twitter.com/LadiesOfLandsat/status/1406984032257196033?s=20","https://twitter.com/LadiesOfLandsat/status/1406984032257196033?s=20")</f>
        <v/>
      </c>
    </row>
    <row r="89">
      <c r="A89" t="n">
        <v>88</v>
      </c>
      <c r="B89" t="inlineStr">
        <is>
          <t>June 28, 2021</t>
        </is>
      </c>
      <c r="C89" t="inlineStr">
        <is>
          <t>Mary Immaculate Neh-Fru</t>
        </is>
      </c>
      <c r="D89" t="inlineStr">
        <is>
          <t>American Journal of Earth Sciences</t>
        </is>
      </c>
      <c r="E89" t="inlineStr">
        <is>
          <t>@ImmaculateNeh</t>
        </is>
      </c>
      <c r="F89" t="inlineStr">
        <is>
          <t>Neh-Fru 2020</t>
        </is>
      </c>
      <c r="G89">
        <f>HYPERLINK("https://www.researchgate.net/publication/342096773_REMOTE_SENSING_FOR_GEOLOGICAL_EXPLORATION_OF_MAYO_KILA_AND_ENVIRONS_NORTH_WEST_REGION_CAMEROON","https://www.researchgate.net/publication/342096773_REMOTE_SENSING_FOR_GEOLOGICAL_EXPLORATION_OF_MAYO_KILA_AND_ENVIRONS_NORTH_WEST_REGION_CAMEROON")</f>
        <v/>
      </c>
      <c r="H89">
        <f>HYPERLINK("http://www.twitter.com/ImmaculateNeh","http://www.twitter.com/ImmaculateNeh")</f>
        <v/>
      </c>
      <c r="I89">
        <f>HYPERLINK("https://twitter.com/LadiesOfLandsat/status/1409501910781120521?s=20","https://twitter.com/LadiesOfLandsat/status/1409501910781120521?s=20")</f>
        <v/>
      </c>
    </row>
    <row r="90">
      <c r="A90" t="n">
        <v>89</v>
      </c>
      <c r="B90" t="inlineStr">
        <is>
          <t>July 5, 2021</t>
        </is>
      </c>
      <c r="C90" t="inlineStr">
        <is>
          <t>Abigail Barenblitt</t>
        </is>
      </c>
      <c r="D90" t="inlineStr">
        <is>
          <t>Science of the Total Environment</t>
        </is>
      </c>
      <c r="E90" t="inlineStr">
        <is>
          <t>@abarenblitt</t>
        </is>
      </c>
      <c r="F90" t="inlineStr">
        <is>
          <t>Barenblitt 2021</t>
        </is>
      </c>
      <c r="G90">
        <f>HYPERLINK("https://www.sciencedirect.com/science/article/pii/S0048969721017125?via%3Dihub","https://www.sciencedirect.com/science/article/pii/S0048969721017125?via%3Dihub")</f>
        <v/>
      </c>
      <c r="H90">
        <f>HYPERLINK("http://www.twitter.com/abarenblitt","http://www.twitter.com/abarenblitt")</f>
        <v/>
      </c>
      <c r="I90">
        <f>HYPERLINK("https://twitter.com/LadiesOfLandsat/status/1412050222080040968?s=20","https://twitter.com/LadiesOfLandsat/status/1412050222080040968?s=20")</f>
        <v/>
      </c>
    </row>
    <row r="91">
      <c r="A91" t="n">
        <v>90</v>
      </c>
      <c r="B91" t="inlineStr">
        <is>
          <t>July 12, 2021</t>
        </is>
      </c>
      <c r="C91" t="inlineStr">
        <is>
          <t>Dr. Bianca Molinari</t>
        </is>
      </c>
      <c r="D91" t="inlineStr">
        <is>
          <t>Remote Sensing</t>
        </is>
      </c>
      <c r="E91" t="inlineStr">
        <is>
          <t>@molinari_bia</t>
        </is>
      </c>
      <c r="F91" t="inlineStr">
        <is>
          <t>Molinari 2021</t>
        </is>
      </c>
      <c r="G91">
        <f>HYPERLINK("https://www.mdpi.com/2072-4292/13/9/1710/htm","https://www.mdpi.com/2072-4292/13/9/1710/htm")</f>
        <v/>
      </c>
      <c r="H91">
        <f>HYPERLINK("http://www.twitter.com/molinari_bia","http://www.twitter.com/molinari_bia")</f>
        <v/>
      </c>
      <c r="I91">
        <f>HYPERLINK("https://twitter.com/LadiesOfLandsat/status/1414558319361077251?s=20","https://twitter.com/LadiesOfLandsat/status/1414558319361077251?s=20")</f>
        <v/>
      </c>
    </row>
    <row r="92">
      <c r="A92" t="n">
        <v>91</v>
      </c>
      <c r="B92" t="inlineStr">
        <is>
          <t>July 19, 2021</t>
        </is>
      </c>
      <c r="C92" t="inlineStr">
        <is>
          <t>Dr. Cheryl Doughty</t>
        </is>
      </c>
      <c r="D92" t="inlineStr">
        <is>
          <t>Remote Sensing in Ecology and Conservation</t>
        </is>
      </c>
      <c r="E92" t="inlineStr">
        <is>
          <t>@cherylldoughty</t>
        </is>
      </c>
      <c r="F92" t="inlineStr">
        <is>
          <t>Doughty 2021</t>
        </is>
      </c>
      <c r="G92">
        <f>HYPERLINK("https://zslpublications.onlinelibrary.wiley.com/doi/10.1002/rse2.198","https://zslpublications.onlinelibrary.wiley.com/doi/10.1002/rse2.198")</f>
        <v/>
      </c>
      <c r="H92">
        <f>HYPERLINK("http://www.twitter.com/cherylldoughty","http://www.twitter.com/cherylldoughty")</f>
        <v/>
      </c>
      <c r="I92">
        <f>HYPERLINK("https://twitter.com/LadiesOfLandsat/status/1417104160357486595?s=20","https://twitter.com/LadiesOfLandsat/status/1417104160357486595?s=20")</f>
        <v/>
      </c>
    </row>
    <row r="93">
      <c r="A93" t="n">
        <v>92</v>
      </c>
      <c r="B93" t="inlineStr">
        <is>
          <t>July 26, 2021</t>
        </is>
      </c>
      <c r="C93" t="inlineStr">
        <is>
          <t>Dr. Lorena A. Santos</t>
        </is>
      </c>
      <c r="D93" t="inlineStr">
        <is>
          <t>ISPRS Journal of Photogrammetry and Remote Sensing</t>
        </is>
      </c>
      <c r="E93" t="inlineStr">
        <is>
          <t>@lorenaalvesgo</t>
        </is>
      </c>
      <c r="F93" t="inlineStr">
        <is>
          <t>Santos 2021</t>
        </is>
      </c>
      <c r="G93">
        <f>HYPERLINK("https://www.sciencedirect.com/science/article/pii/S0924271621001155?via%3Dihub","https://www.sciencedirect.com/science/article/pii/S0924271621001155?via%3Dihub")</f>
        <v/>
      </c>
      <c r="H93">
        <f>HYPERLINK("http://www.twitter.com/lorenaalvesgo","http://www.twitter.com/lorenaalvesgo")</f>
        <v/>
      </c>
      <c r="I93">
        <f>HYPERLINK("https://twitter.com/LadiesOfLandsat/status/1419638084795355138?s=20","https://twitter.com/LadiesOfLandsat/status/1419638084795355138?s=20")</f>
        <v/>
      </c>
    </row>
    <row r="94">
      <c r="A94" t="n">
        <v>93</v>
      </c>
      <c r="B94" t="inlineStr">
        <is>
          <t>August 2, 2021</t>
        </is>
      </c>
      <c r="C94" t="inlineStr">
        <is>
          <t>Dr. Laura Chasmer</t>
        </is>
      </c>
      <c r="D94" t="inlineStr">
        <is>
          <t>Geophysical Research Letters</t>
        </is>
      </c>
      <c r="E94" t="inlineStr">
        <is>
          <t>@ErsPeat</t>
        </is>
      </c>
      <c r="F94" t="inlineStr">
        <is>
          <t>Chasmer 2017</t>
        </is>
      </c>
      <c r="G94">
        <f>HYPERLINK("https://agupubs.onlinelibrary.wiley.com/doi/full/10.1002/2017GL075488","https://agupubs.onlinelibrary.wiley.com/doi/full/10.1002/2017GL075488")</f>
        <v/>
      </c>
      <c r="H94">
        <f>HYPERLINK("http://www.twitter.com/ErsPeat","http://www.twitter.com/ErsPeat")</f>
        <v/>
      </c>
      <c r="I94">
        <f>HYPERLINK("https://twitter.com/LadiesOfLandsat/status/1422182954940477442?s=20","https://twitter.com/LadiesOfLandsat/status/1422182954940477442?s=20")</f>
        <v/>
      </c>
    </row>
    <row r="95">
      <c r="A95" t="n">
        <v>94</v>
      </c>
      <c r="B95" t="inlineStr">
        <is>
          <t>August 9, 2021</t>
        </is>
      </c>
      <c r="C95" t="inlineStr">
        <is>
          <t>Gizem Şenel</t>
        </is>
      </c>
      <c r="D95" t="inlineStr">
        <is>
          <t>Desalination and Water Treatment</t>
        </is>
      </c>
      <c r="E95" t="inlineStr">
        <is>
          <t>@GizemSenel</t>
        </is>
      </c>
      <c r="F95" t="inlineStr">
        <is>
          <t>Senel 2019</t>
        </is>
      </c>
      <c r="G95">
        <f>HYPERLINK("https://www.deswater.com/DWT_articles/vol_177_papers/177_2020_330.pdf","https://www.deswater.com/DWT_articles/vol_177_papers/177_2020_330.pdf")</f>
        <v/>
      </c>
      <c r="H95">
        <f>HYPERLINK("http://www.twitter.com/GizemSenel","http://www.twitter.com/GizemSenel")</f>
        <v/>
      </c>
      <c r="I95">
        <f>HYPERLINK("https://twitter.com/LadiesOfLandsat/status/1424708406045253636?s=20","https://twitter.com/LadiesOfLandsat/status/1424708406045253636?s=20")</f>
        <v/>
      </c>
    </row>
    <row r="96">
      <c r="A96" t="n">
        <v>95</v>
      </c>
      <c r="B96" t="inlineStr">
        <is>
          <t>August 16, 2021</t>
        </is>
      </c>
      <c r="C96" t="inlineStr">
        <is>
          <t>Dr. Emma Li Johansson</t>
        </is>
      </c>
      <c r="D96" t="inlineStr">
        <is>
          <t>Ambio</t>
        </is>
      </c>
      <c r="E96" t="inlineStr">
        <is>
          <t>@emmalijohansson</t>
        </is>
      </c>
      <c r="F96" t="inlineStr">
        <is>
          <t>Johansson &amp; Abdi 2020</t>
        </is>
      </c>
      <c r="G96">
        <f>HYPERLINK("https://link.springer.com/article/10.1007/s13280-019-01226-6","https://link.springer.com/article/10.1007/s13280-019-01226-6")</f>
        <v/>
      </c>
      <c r="H96">
        <f>HYPERLINK("http://www.twitter.com/emmalijohansson","http://www.twitter.com/emmalijohansson")</f>
        <v/>
      </c>
      <c r="I96">
        <f>HYPERLINK("https://twitter.com/LadiesOfLandsat/status/1427260980770361348?s=20","https://twitter.com/LadiesOfLandsat/status/1427260980770361348?s=20")</f>
        <v/>
      </c>
    </row>
    <row r="97">
      <c r="A97" t="n">
        <v>96</v>
      </c>
      <c r="B97" t="inlineStr">
        <is>
          <t>August 23, 2021</t>
        </is>
      </c>
      <c r="C97" t="inlineStr">
        <is>
          <t>Dr. Cibele Hummel do Amaral</t>
        </is>
      </c>
      <c r="D97" t="inlineStr">
        <is>
          <t>Remote Sensing of Environment</t>
        </is>
      </c>
      <c r="E97" t="inlineStr">
        <is>
          <t>@CibeleHdoAmaral</t>
        </is>
      </c>
      <c r="F97" t="inlineStr">
        <is>
          <t>do Amaral 2018</t>
        </is>
      </c>
      <c r="G97">
        <f>HYPERLINK("http://repositorio.unicamp.br/bitstream/REPOSIP/354013/1/000445990100027.pdf","http://repositorio.unicamp.br/bitstream/REPOSIP/354013/1/000445990100027.pdf")</f>
        <v/>
      </c>
      <c r="H97">
        <f>HYPERLINK("http://www.twitter.com/CibeleHdoAmaral","http://www.twitter.com/CibeleHdoAmaral")</f>
        <v/>
      </c>
      <c r="I97">
        <f>HYPERLINK("https://twitter.com/LadiesOfLandsat/status/1429778291586633738?s=20","https://twitter.com/LadiesOfLandsat/status/1429778291586633738?s=20")</f>
        <v/>
      </c>
    </row>
    <row r="98">
      <c r="A98" t="n">
        <v>97</v>
      </c>
      <c r="B98" t="inlineStr">
        <is>
          <t>August 30, 2021</t>
        </is>
      </c>
      <c r="C98" t="inlineStr">
        <is>
          <t>Zoe Pierrat</t>
        </is>
      </c>
      <c r="D98" t="inlineStr">
        <is>
          <t>JGR Biogeosciences</t>
        </is>
      </c>
      <c r="E98" t="inlineStr">
        <is>
          <t>@zoeapie</t>
        </is>
      </c>
      <c r="F98" t="inlineStr">
        <is>
          <t>Pierrat 2021</t>
        </is>
      </c>
      <c r="G98">
        <f>HYPERLINK("https://www.researchgate.net/publication/350759662_Tower-Based_Remote_Sensing_Reveals_Mechanisms_Behind_a_Two-phased_Spring_Transition_in_a_Mixed-Species_Boreal_Forest","https://www.researchgate.net/publication/350759662_Tower-Based_Remote_Sensing_Reveals_Mechanisms_Behind_a_Two-phased_Spring_Transition_in_a_Mixed-Species_Boreal_Forest")</f>
        <v/>
      </c>
      <c r="H98">
        <f>HYPERLINK("http://www.twitter.com/zoeapie","http://www.twitter.com/zoeapie")</f>
        <v/>
      </c>
      <c r="I98">
        <f>HYPERLINK("https://twitter.com/LadiesOfLandsat/status/1432325932468129792?s=20","https://twitter.com/LadiesOfLandsat/status/1432325932468129792?s=20")</f>
        <v/>
      </c>
    </row>
    <row r="99">
      <c r="A99" t="n">
        <v>98</v>
      </c>
      <c r="B99" t="inlineStr">
        <is>
          <t>September 6, 2021</t>
        </is>
      </c>
      <c r="C99" t="inlineStr">
        <is>
          <t>Rabia Kahn</t>
        </is>
      </c>
      <c r="D99" t="inlineStr">
        <is>
          <t>XXIV ISPRS Congress</t>
        </is>
      </c>
      <c r="E99" t="inlineStr">
        <is>
          <t>@MunsafRabia</t>
        </is>
      </c>
      <c r="F99" t="inlineStr">
        <is>
          <t>Khan 2021</t>
        </is>
      </c>
      <c r="G99">
        <f>HYPERLINK("https://www.researchgate.net/publication/352497741_WATER_QUALITY_MONITORING_OVER_FINGER_LAKES_REGION_USING_SENTINEL-2_IMAGERY_ON_GOOGLE_EARTH_ENGINE_CLOUD_COMPUTING_PLATFORM","https://www.researchgate.net/publication/352497741_WATER_QUALITY_MONITORING_OVER_FINGER_LAKES_REGION_USING_SENTINEL-2_IMAGERY_ON_GOOGLE_EARTH_ENGINE_CLOUD_COMPUTING_PLATFORM")</f>
        <v/>
      </c>
      <c r="H99">
        <f>HYPERLINK("http://www.twitter.com/MunsafRabia","http://www.twitter.com/MunsafRabia")</f>
        <v/>
      </c>
      <c r="I99">
        <f>HYPERLINK("https://twitter.com/LadiesOfLandsat/status/1434853863408820232?s=20","https://twitter.com/LadiesOfLandsat/status/1434853863408820232?s=20")</f>
        <v/>
      </c>
    </row>
    <row r="100">
      <c r="A100" t="n">
        <v>99</v>
      </c>
      <c r="B100" t="inlineStr">
        <is>
          <t>September 13, 2021</t>
        </is>
      </c>
      <c r="C100" t="inlineStr">
        <is>
          <t>Dr. Catherine Champagne</t>
        </is>
      </c>
      <c r="D100" t="inlineStr">
        <is>
          <t>Remote Sensing</t>
        </is>
      </c>
      <c r="E100" t="inlineStr">
        <is>
          <t>@cathchampagne</t>
        </is>
      </c>
      <c r="F100" t="inlineStr">
        <is>
          <t>Champagne 2019</t>
        </is>
      </c>
      <c r="G100">
        <f>HYPERLINK("https://www.mdpi.com/2072-4292/11/4/372/htm","https://www.mdpi.com/2072-4292/11/4/372/htm")</f>
        <v/>
      </c>
      <c r="H100">
        <f>HYPERLINK("http://www.twitter.com/cathchampagne","http://www.twitter.com/cathchampagne")</f>
        <v/>
      </c>
      <c r="I100">
        <f>HYPERLINK("https://twitter.com/LadiesOfLandsat/status/1437399222719025153?s=20","https://twitter.com/LadiesOfLandsat/status/1437399222719025153?s=20")</f>
        <v/>
      </c>
    </row>
    <row r="101">
      <c r="A101" t="n">
        <v>100</v>
      </c>
      <c r="B101" t="inlineStr">
        <is>
          <t>September 20, 2021</t>
        </is>
      </c>
      <c r="C101" t="inlineStr">
        <is>
          <t>Mahsa Khodaee</t>
        </is>
      </c>
      <c r="D101" t="inlineStr">
        <is>
          <t>Remote Sensing</t>
        </is>
      </c>
      <c r="E101" t="inlineStr">
        <is>
          <t>@mahsa_khodaee</t>
        </is>
      </c>
      <c r="F101" t="inlineStr">
        <is>
          <t>Khodaee 2020</t>
        </is>
      </c>
      <c r="G101">
        <f>HYPERLINK("https://www.mdpi.com/2072-4292/12/15/2412","https://www.mdpi.com/2072-4292/12/15/2412")</f>
        <v/>
      </c>
      <c r="H101">
        <f>HYPERLINK("http://www.twitter.com/mahsa_khodaee","http://www.twitter.com/mahsa_khodaee")</f>
        <v/>
      </c>
      <c r="I101">
        <f>HYPERLINK("https://twitter.com/LadiesOfLandsat/status/1439941120973320193?s=20","https://twitter.com/LadiesOfLandsat/status/1439941120973320193?s=20")</f>
        <v/>
      </c>
    </row>
    <row r="102">
      <c r="A102" t="n">
        <v>101</v>
      </c>
      <c r="B102" t="inlineStr">
        <is>
          <t>Sept 27, 2021</t>
        </is>
      </c>
      <c r="C102" t="inlineStr">
        <is>
          <t>EO Scientist Landsat 9 Trading Card Deck</t>
        </is>
      </c>
      <c r="D102" t="inlineStr"/>
      <c r="E102" t="inlineStr"/>
      <c r="F102" t="inlineStr">
        <is>
          <t>L9 Cards</t>
        </is>
      </c>
      <c r="G102">
        <f>HYPERLINK("/ladiesoflandsat/LOLManuscriptMonday/blob/main","/ladiesoflandsat/LOLManuscriptMonday/blob/main")</f>
        <v/>
      </c>
      <c r="H102">
        <f>HYPERLINK("/ladiesoflandsat/LOLManuscriptMonday/blob/main","/ladiesoflandsat/LOLManuscriptMonday/blob/main")</f>
        <v/>
      </c>
      <c r="I102">
        <f>HYPERLINK("https://twitter.com/LadiesOfLandsat/status/1442512777076252677?s=20","https://twitter.com/LadiesOfLandsat/status/1442512777076252677?s=20")</f>
        <v/>
      </c>
    </row>
    <row r="103">
      <c r="A103" t="n">
        <v>102</v>
      </c>
      <c r="B103" t="inlineStr">
        <is>
          <t>October 4, 2021</t>
        </is>
      </c>
      <c r="C103" t="inlineStr">
        <is>
          <t>Dr. María Fernández-Giménez and Dr. Ginger Allington</t>
        </is>
      </c>
      <c r="D103" t="inlineStr">
        <is>
          <t>Environmental Research Letters</t>
        </is>
      </c>
      <c r="E103" t="inlineStr">
        <is>
          <t>@gigi_rose</t>
        </is>
      </c>
      <c r="F103" t="inlineStr">
        <is>
          <t>Fernández-Giménez 2018</t>
        </is>
      </c>
      <c r="G103">
        <f>HYPERLINK("https://iopscience.iop.org/article/10.1088/1748-9326/aacf6f/meta","https://iopscience.iop.org/article/10.1088/1748-9326/aacf6f/meta")</f>
        <v/>
      </c>
      <c r="H103">
        <f>HYPERLINK("http://www.twitter.com/gigi_rose","http://www.twitter.com/gigi_rose")</f>
        <v/>
      </c>
      <c r="I103">
        <f>HYPERLINK("https://twitter.com/LadiesOfLandsat/status/1445012723981594630?s=20","https://twitter.com/LadiesOfLandsat/status/1445012723981594630?s=20")</f>
        <v/>
      </c>
    </row>
    <row r="104">
      <c r="A104" t="n">
        <v>103</v>
      </c>
      <c r="B104" t="inlineStr">
        <is>
          <t>October 11, 2021</t>
        </is>
      </c>
      <c r="C104" t="inlineStr">
        <is>
          <t>Dr. Milto Miltiadou</t>
        </is>
      </c>
      <c r="D104" t="inlineStr">
        <is>
          <t>Remote Sensing</t>
        </is>
      </c>
      <c r="E104" t="inlineStr">
        <is>
          <t>@DrMiltiadou</t>
        </is>
      </c>
      <c r="F104" t="inlineStr">
        <is>
          <t>Miltiadou 2021</t>
        </is>
      </c>
      <c r="G104">
        <f>HYPERLINK("https://www.mdpi.com/2072-4292/13/4/559","https://www.mdpi.com/2072-4292/13/4/559")</f>
        <v/>
      </c>
      <c r="H104">
        <f>HYPERLINK("http://www.twitter.com/DrMiltiadou","http://www.twitter.com/DrMiltiadou")</f>
        <v/>
      </c>
      <c r="I104">
        <f>HYPERLINK("https://twitter.com/LadiesOfLandsat/status/1447541748054564872?s=20","https://twitter.com/LadiesOfLandsat/status/1447541748054564872?s=20")</f>
        <v/>
      </c>
    </row>
    <row r="105">
      <c r="A105" t="n">
        <v>104</v>
      </c>
      <c r="B105" t="inlineStr">
        <is>
          <t>October 18, 2021</t>
        </is>
      </c>
      <c r="C105" t="inlineStr">
        <is>
          <t>Emily C. Adams</t>
        </is>
      </c>
      <c r="D105" t="inlineStr">
        <is>
          <t>Frontiers in Climate</t>
        </is>
      </c>
      <c r="E105" t="inlineStr">
        <is>
          <t>@emily4eo</t>
        </is>
      </c>
      <c r="F105" t="inlineStr">
        <is>
          <t>Adams 2021</t>
        </is>
      </c>
      <c r="G105">
        <f>HYPERLINK("https://www.frontiersin.org/articles/10.3389/fclim.2021.714273/full","https://www.frontiersin.org/articles/10.3389/fclim.2021.714273/full")</f>
        <v/>
      </c>
      <c r="H105">
        <f>HYPERLINK("http://www.twitter.com/emily4eo","http://www.twitter.com/emily4eo")</f>
        <v/>
      </c>
      <c r="I105">
        <f>HYPERLINK("https://twitter.com/LadiesOfLandsat/status/1450079995829932038?s=20","https://twitter.com/LadiesOfLandsat/status/1450079995829932038?s=20")</f>
        <v/>
      </c>
    </row>
    <row r="106">
      <c r="A106" t="n">
        <v>105</v>
      </c>
      <c r="B106" t="inlineStr">
        <is>
          <t>October 25, 2021</t>
        </is>
      </c>
      <c r="C106" t="inlineStr">
        <is>
          <t>Gina Maskell</t>
        </is>
      </c>
      <c r="D106" t="inlineStr">
        <is>
          <t>Remote Sensing of Environment</t>
        </is>
      </c>
      <c r="E106" t="inlineStr">
        <is>
          <t>@GinaMask</t>
        </is>
      </c>
      <c r="F106" t="inlineStr">
        <is>
          <t>Maskell 2021</t>
        </is>
      </c>
      <c r="G106">
        <f>HYPERLINK("https://doi.org/10.1016/j.rse.2021.112709","https://doi.org/10.1016/j.rse.2021.112709")</f>
        <v/>
      </c>
      <c r="H106">
        <f>HYPERLINK("http://www.twitter.com/GinaMask","http://www.twitter.com/GinaMask")</f>
        <v/>
      </c>
      <c r="I106">
        <f>HYPERLINK("https://twitter.com/LadiesOfLandsat/status/1452615913971359744?s=20","https://twitter.com/LadiesOfLandsat/status/1452615913971359744?s=20")</f>
        <v/>
      </c>
    </row>
    <row r="107">
      <c r="A107" t="n">
        <v>106</v>
      </c>
      <c r="B107" t="inlineStr">
        <is>
          <t>November 1, 2021</t>
        </is>
      </c>
      <c r="C107" t="inlineStr">
        <is>
          <t>Dr. Angela Kross</t>
        </is>
      </c>
      <c r="D107" t="inlineStr">
        <is>
          <t>Remote Sensing</t>
        </is>
      </c>
      <c r="E107" t="inlineStr">
        <is>
          <t>@angela_kross</t>
        </is>
      </c>
      <c r="F107" t="inlineStr">
        <is>
          <t>Kross 2020</t>
        </is>
      </c>
      <c r="G107">
        <f>HYPERLINK("https://www.mdpi.com/2072-4292/12/14/2230/htm","https://www.mdpi.com/2072-4292/12/14/2230/htm")</f>
        <v/>
      </c>
      <c r="H107">
        <f>HYPERLINK("http://www.twitter.com/angela_kross","http://www.twitter.com/angela_kross")</f>
        <v/>
      </c>
      <c r="I107">
        <f>HYPERLINK("https://twitter.com/LadiesOfLandsat/status/1455147086115184641?s=20","https://twitter.com/LadiesOfLandsat/status/1455147086115184641?s=20")</f>
        <v/>
      </c>
    </row>
    <row r="108">
      <c r="A108" t="n">
        <v>107</v>
      </c>
      <c r="B108" t="inlineStr">
        <is>
          <t>November 8, 2021</t>
        </is>
      </c>
      <c r="C108" t="inlineStr">
        <is>
          <t>Bogumila Backiel</t>
        </is>
      </c>
      <c r="D108" t="inlineStr">
        <is>
          <t>Scholarworks at UMass Amherst</t>
        </is>
      </c>
      <c r="E108" t="inlineStr">
        <is>
          <t>@bobackiel</t>
        </is>
      </c>
      <c r="F108" t="inlineStr">
        <is>
          <t>Backiel 2018</t>
        </is>
      </c>
      <c r="G108">
        <f>HYPERLINK("https://scholarworks.umass.edu/masters_theses_2/597/","https://scholarworks.umass.edu/masters_theses_2/597/")</f>
        <v/>
      </c>
      <c r="H108">
        <f>HYPERLINK("http://www.twitter.com/bobackiel","http://www.twitter.com/bobackiel")</f>
        <v/>
      </c>
      <c r="I108">
        <f>HYPERLINK("https://twitter.com/LadiesOfLandsat/status/1457705492248150020?s=20","https://twitter.com/LadiesOfLandsat/status/1457705492248150020?s=20")</f>
        <v/>
      </c>
    </row>
    <row r="109">
      <c r="A109" t="n">
        <v>108</v>
      </c>
      <c r="B109" t="inlineStr">
        <is>
          <t>November 15, 2021</t>
        </is>
      </c>
      <c r="C109" t="inlineStr">
        <is>
          <t>Dr. Meghan Halabisky</t>
        </is>
      </c>
      <c r="D109" t="inlineStr">
        <is>
          <t>Remote Sensing</t>
        </is>
      </c>
      <c r="E109" t="inlineStr">
        <is>
          <t>@mhalabisky1</t>
        </is>
      </c>
      <c r="F109" t="inlineStr">
        <is>
          <t>Halabisky 2018</t>
        </is>
      </c>
      <c r="G109">
        <f>HYPERLINK("https://www.mdpi.com/2072-4292/10/9/1467/htm","https://www.mdpi.com/2072-4292/10/9/1467/htm")</f>
        <v/>
      </c>
      <c r="H109">
        <f>HYPERLINK("http://www.twitter.com/mhalabisky1","http://www.twitter.com/mhalabisky1")</f>
        <v/>
      </c>
      <c r="I109">
        <f>HYPERLINK("https://twitter.com/LadiesOfLandsat/status/1460248566027403273?s=20","https://twitter.com/LadiesOfLandsat/status/1460248566027403273?s=20")</f>
        <v/>
      </c>
    </row>
    <row r="110">
      <c r="A110" t="n">
        <v>109</v>
      </c>
      <c r="B110" t="inlineStr">
        <is>
          <t>November 22, 2021</t>
        </is>
      </c>
      <c r="C110" t="inlineStr">
        <is>
          <t>Dr. Swanni Alvarado</t>
        </is>
      </c>
      <c r="D110" t="inlineStr">
        <is>
          <t>Global Ecology and Biogeography</t>
        </is>
      </c>
      <c r="E110" t="inlineStr">
        <is>
          <t>@SwanniAlvarado</t>
        </is>
      </c>
      <c r="F110" t="inlineStr">
        <is>
          <t>Alvarado 2020</t>
        </is>
      </c>
      <c r="G110">
        <f>HYPERLINK("https://onlinelibrary.wiley.com/doi/abs/10.1111/geb.13034","https://onlinelibrary.wiley.com/doi/abs/10.1111/geb.13034")</f>
        <v/>
      </c>
      <c r="H110">
        <f>HYPERLINK("http://www.twitter.com/SwanniAlvarado","http://www.twitter.com/SwanniAlvarado")</f>
        <v/>
      </c>
      <c r="I110">
        <f>HYPERLINK("https://twitter.com/LadiesOfLandsat/status/1462779313930047488?s=20","https://twitter.com/LadiesOfLandsat/status/1462779313930047488?s=20")</f>
        <v/>
      </c>
    </row>
    <row r="111">
      <c r="A111" t="n">
        <v>110</v>
      </c>
      <c r="B111" t="inlineStr">
        <is>
          <t>November 29, 2021</t>
        </is>
      </c>
      <c r="C111" t="inlineStr">
        <is>
          <t>Dr. Camile Söthe</t>
        </is>
      </c>
      <c r="D111" t="inlineStr">
        <is>
          <t>Geoderma</t>
        </is>
      </c>
      <c r="E111" t="inlineStr">
        <is>
          <t>@SotheCamile</t>
        </is>
      </c>
      <c r="F111" t="inlineStr">
        <is>
          <t>Söthe 2022</t>
        </is>
      </c>
      <c r="G111">
        <f>HYPERLINK("https://www.sciencedirect.com/science/article/pii/S0016706121004821","https://www.sciencedirect.com/science/article/pii/S0016706121004821")</f>
        <v/>
      </c>
      <c r="H111">
        <f>HYPERLINK("http://www.twitter.com/SotheCamile","http://www.twitter.com/SotheCamile")</f>
        <v/>
      </c>
      <c r="I111">
        <f>HYPERLINK("https://twitter.com/LadiesOfLandsat/status/1465316289908551690?s=20","https://twitter.com/LadiesOfLandsat/status/1465316289908551690?s=20")</f>
        <v/>
      </c>
    </row>
    <row r="112">
      <c r="A112" t="n">
        <v>111</v>
      </c>
      <c r="B112" t="inlineStr">
        <is>
          <t>December 6, 2021</t>
        </is>
      </c>
      <c r="C112" t="inlineStr">
        <is>
          <t>Dr. Ane Alencar</t>
        </is>
      </c>
      <c r="D112" t="inlineStr">
        <is>
          <t>Remote Sensing</t>
        </is>
      </c>
      <c r="E112" t="inlineStr">
        <is>
          <t>@anealencar3</t>
        </is>
      </c>
      <c r="F112" t="inlineStr">
        <is>
          <t>Alencar 2020</t>
        </is>
      </c>
      <c r="G112">
        <f>HYPERLINK("https://www.mdpi.com/2072-4292/12/6/924","https://www.mdpi.com/2072-4292/12/6/924")</f>
        <v/>
      </c>
      <c r="H112">
        <f>HYPERLINK("http://www.twitter.com/anealencar3","http://www.twitter.com/anealencar3")</f>
        <v/>
      </c>
      <c r="I112">
        <f>HYPERLINK("https://twitter.com/LadiesOfLandsat/status/1467856179695079427?s=20","https://twitter.com/LadiesOfLandsat/status/1467856179695079427?s=20")</f>
        <v/>
      </c>
    </row>
    <row r="113">
      <c r="A113" t="n">
        <v>112</v>
      </c>
      <c r="B113" t="inlineStr">
        <is>
          <t>December 13, 2021</t>
        </is>
      </c>
      <c r="C113" t="inlineStr">
        <is>
          <t>Dr. Tahisa Neitzel Kuck</t>
        </is>
      </c>
      <c r="D113" t="inlineStr">
        <is>
          <t>Remote Sensing</t>
        </is>
      </c>
      <c r="E113" t="inlineStr">
        <is>
          <t>@tatakuck</t>
        </is>
      </c>
      <c r="F113" t="inlineStr">
        <is>
          <t>Kuck 2021</t>
        </is>
      </c>
      <c r="G113">
        <f>HYPERLINK("https://www.mdpi.com/2072-4292/13/23/4944/htm","https://www.mdpi.com/2072-4292/13/23/4944/htm")</f>
        <v/>
      </c>
      <c r="H113">
        <f>HYPERLINK("http://www.twitter.com/tatakuck","http://www.twitter.com/tatakuck")</f>
        <v/>
      </c>
      <c r="I113">
        <f>HYPERLINK("https://twitter.com/LadiesOfLandsat/status/1470390158218477574?s=20","https://twitter.com/LadiesOfLandsat/status/1470390158218477574?s=20")</f>
        <v/>
      </c>
    </row>
    <row r="114">
      <c r="A114" t="n">
        <v>113</v>
      </c>
      <c r="B114" t="inlineStr">
        <is>
          <t>December 20, 2021</t>
        </is>
      </c>
      <c r="C114" t="inlineStr">
        <is>
          <t>Dr. Michelle Picoli</t>
        </is>
      </c>
      <c r="D114" t="inlineStr">
        <is>
          <t>Biofuels, Bioproducts, &amp; Biorefining</t>
        </is>
      </c>
      <c r="E114" t="inlineStr">
        <is>
          <t>@Michelle_Picoli</t>
        </is>
      </c>
      <c r="F114" t="inlineStr">
        <is>
          <t>Picoli 2021</t>
        </is>
      </c>
      <c r="G114">
        <f>HYPERLINK("https://onlinelibrary.wiley.com/doi/10.1002/bbb.2270","https://onlinelibrary.wiley.com/doi/10.1002/bbb.2270")</f>
        <v/>
      </c>
      <c r="H114">
        <f>HYPERLINK("http://www.twitter.com/Michelle_Picoli","http://www.twitter.com/Michelle_Picoli")</f>
        <v/>
      </c>
      <c r="I114">
        <f>HYPERLINK("https://twitter.com/LadiesOfLandsat/status/1472923548062818305?s=20","https://twitter.com/LadiesOfLandsat/status/1472923548062818305?s=20")</f>
        <v/>
      </c>
    </row>
    <row r="115">
      <c r="A115" t="n">
        <v>114</v>
      </c>
      <c r="B115" t="inlineStr">
        <is>
          <t>Dec 27, 2021</t>
        </is>
      </c>
      <c r="C115" t="inlineStr">
        <is>
          <t>2021 MM Moments Thread</t>
        </is>
      </c>
      <c r="D115" t="inlineStr"/>
      <c r="E115" t="inlineStr"/>
      <c r="F115" t="inlineStr">
        <is>
          <t>2021 MM</t>
        </is>
      </c>
      <c r="G115">
        <f>HYPERLINK("/ladiesoflandsat/LOLManuscriptMonday/blob/main","/ladiesoflandsat/LOLManuscriptMonday/blob/main")</f>
        <v/>
      </c>
      <c r="H115">
        <f>HYPERLINK("/ladiesoflandsat/LOLManuscriptMonday/blob/main","/ladiesoflandsat/LOLManuscriptMonday/blob/main")</f>
        <v/>
      </c>
      <c r="I115">
        <f>HYPERLINK("https://twitter.com/LadiesOfLandsat/status/1475473380044328960?s=20","https://twitter.com/LadiesOfLandsat/status/1475473380044328960?s=20")</f>
        <v/>
      </c>
    </row>
    <row r="116">
      <c r="A116" t="n">
        <v>115</v>
      </c>
      <c r="B116" t="inlineStr">
        <is>
          <t>January 3, 2022</t>
        </is>
      </c>
      <c r="C116" t="inlineStr">
        <is>
          <t>Dr. Jessica McCarty</t>
        </is>
      </c>
      <c r="D116" t="inlineStr">
        <is>
          <t>Biogeosciences</t>
        </is>
      </c>
      <c r="E116" t="inlineStr">
        <is>
          <t>@jmccarty_geo</t>
        </is>
      </c>
      <c r="F116" t="inlineStr">
        <is>
          <t>McCarty 2021</t>
        </is>
      </c>
      <c r="G116">
        <f>HYPERLINK("https://bg.copernicus.org/articles/18/5053/2021/bg-18-5053-2021.pdf","https://bg.copernicus.org/articles/18/5053/2021/bg-18-5053-2021.pdf")</f>
        <v/>
      </c>
      <c r="H116">
        <f>HYPERLINK("http://www.twitter.com/jmccarty_geo","http://www.twitter.com/jmccarty_geo")</f>
        <v/>
      </c>
      <c r="I116">
        <f>HYPERLINK("https://twitter.com/LadiesOfLandsat/status/1478010368807026691?s=20","https://twitter.com/LadiesOfLandsat/status/1478010368807026691?s=20")</f>
        <v/>
      </c>
    </row>
    <row r="117">
      <c r="A117" t="n">
        <v>116</v>
      </c>
      <c r="B117" t="inlineStr">
        <is>
          <t>January 10, 2022</t>
        </is>
      </c>
      <c r="C117" t="inlineStr">
        <is>
          <t>Katja Kowalski</t>
        </is>
      </c>
      <c r="D117" t="inlineStr">
        <is>
          <t>Remote Sensing of Environment</t>
        </is>
      </c>
      <c r="E117" t="inlineStr">
        <is>
          <t>@katja_kowalski</t>
        </is>
      </c>
      <c r="F117" t="inlineStr">
        <is>
          <t>Kowalski 2022</t>
        </is>
      </c>
      <c r="G117">
        <f>HYPERLINK("https://www.sciencedirect.com/science/article/pii/S0034425721005010","https://www.sciencedirect.com/science/article/pii/S0034425721005010")</f>
        <v/>
      </c>
      <c r="H117">
        <f>HYPERLINK("http://www.twitter.com/katja_kowalski","http://www.twitter.com/katja_kowalski")</f>
        <v/>
      </c>
      <c r="I117">
        <f>HYPERLINK("https://twitter.com/LadiesOfLandsat/status/1480539907152138240?s=20","https://twitter.com/LadiesOfLandsat/status/1480539907152138240?s=20")</f>
        <v/>
      </c>
    </row>
    <row r="118">
      <c r="A118" t="n">
        <v>117</v>
      </c>
      <c r="B118" t="inlineStr">
        <is>
          <t>January 17, 2022</t>
        </is>
      </c>
      <c r="C118" t="inlineStr">
        <is>
          <t>Dr. Kiana Zolfaghari</t>
        </is>
      </c>
      <c r="D118" t="inlineStr">
        <is>
          <t>IEEE Transactions on Geoscience and Remote Sensing</t>
        </is>
      </c>
      <c r="E118" t="inlineStr">
        <is>
          <t>@KianaZol</t>
        </is>
      </c>
      <c r="F118" t="inlineStr">
        <is>
          <t>Zolfaghari 2021</t>
        </is>
      </c>
      <c r="G118">
        <f>HYPERLINK("https://ieeexplore.ieee.org/stamp/stamp.jsp?tp=&amp;arnumber=9570275","https://ieeexplore.ieee.org/stamp/stamp.jsp?tp=&amp;arnumber=9570275")</f>
        <v/>
      </c>
      <c r="H118">
        <f>HYPERLINK("http://www.twitter.com/KianaZol","http://www.twitter.com/KianaZol")</f>
        <v/>
      </c>
      <c r="I118">
        <f>HYPERLINK("https://twitter.com/LadiesOfLandsat/status/1483077092778680324?s=20","https://twitter.com/LadiesOfLandsat/status/1483077092778680324?s=20")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2022-01-22T19:38:37Z</dcterms:created>
  <dcterms:modified xmlns:dcterms="http://purl.org/dc/terms/" xmlns:xsi="http://www.w3.org/2001/XMLSchema-instance" xsi:type="dcterms:W3CDTF">2022-01-22T19:38:37Z</dcterms:modified>
</cp:coreProperties>
</file>